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C21D01D-613C-448C-9ECE-94958DFF6881}"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MICS00" sheetId="139" r:id="rId5"/>
    <sheet name="MICS06" sheetId="140" r:id="rId6"/>
    <sheet name="MICS11" sheetId="141" r:id="rId7"/>
    <sheet name="data_summary" sheetId="142"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<sst xmlns="http://schemas.openxmlformats.org/spreadsheetml/2006/main" count="23364" uniqueCount="537">
  <si>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</si>
  <si>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</si>
  <si>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</si>
  <si>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</si>
  <si>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</si>
  <si>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</si>
  <si>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</si>
  <si>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</si>
  <si>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</si>
  <si>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</si>
  <si>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</si>
  <si>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</si>
  <si>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</si>
  <si>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</si>
  <si>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</si>
  <si>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</si>
  <si>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</si>
  <si>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</si>
  <si>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</si>
  <si>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</si>
  <si>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</si>
  <si>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</si>
  <si>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</si>
  <si>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</si>
  <si>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</si>
  <si>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</si>
  <si>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</si>
  <si>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</si>
  <si>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</si>
  <si>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</si>
  <si>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</si>
  <si>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</si>
  <si>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</si>
  <si>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</si>
  <si>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</si>
  <si>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</si>
  <si>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</si>
  <si>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</si>
  <si>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</si>
  <si>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</si>
  <si>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</si>
  <si>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</si>
  <si>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</si>
  <si>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</si>
  <si>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</si>
  <si>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</si>
  <si>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</si>
  <si>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</si>
  <si>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</si>
  <si>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</si>
  <si>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</si>
  <si>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</si>
  <si>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</si>
  <si>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</si>
  <si>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</si>
  <si>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</si>
  <si>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</si>
  <si>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</si>
  <si>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</si>
  <si>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</si>
  <si>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</si>
  <si>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</si>
  <si>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</si>
  <si>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</si>
  <si>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</si>
  <si>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</si>
  <si>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</si>
  <si>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</si>
  <si>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</si>
  <si>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</si>
  <si>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</si>
  <si>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</si>
  <si>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</si>
  <si>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</si>
  <si>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</si>
  <si>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</si>
  <si>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</si>
  <si>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</si>
  <si>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</si>
  <si>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</si>
  <si>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</si>
  <si>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</si>
  <si>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</si>
  <si>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</si>
  <si>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</si>
  <si>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</si>
  <si>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</si>
  <si>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</si>
  <si>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</si>
  <si>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</si>
  <si>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</si>
  <si>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</si>
  <si>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</si>
  <si>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</si>
  <si>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</si>
  <si>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</si>
  <si>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</si>
  <si>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</si>
  <si>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</si>
  <si>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</si>
  <si>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</si>
  <si>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</si>
  <si>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</si>
  <si>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</si>
  <si>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</si>
  <si>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</si>
  <si>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</si>
  <si>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</si>
  <si>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</si>
  <si>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</si>
  <si>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</si>
  <si>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</si>
  <si>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</si>
  <si>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</si>
  <si>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</si>
  <si>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</si>
  <si>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</si>
  <si>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</si>
  <si>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</si>
  <si>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</si>
  <si>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</si>
  <si>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</si>
  <si>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</si>
  <si>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</si>
  <si>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</si>
  <si>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</si>
  <si>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</si>
  <si>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</si>
  <si>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</si>
  <si>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</si>
  <si>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</si>
  <si>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</si>
  <si>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</si>
  <si>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</si>
  <si>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</si>
  <si>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</si>
  <si>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</si>
  <si>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</si>
  <si>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</si>
  <si>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</si>
  <si>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</si>
  <si>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</si>
  <si>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</si>
  <si>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</si>
  <si>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</si>
  <si>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</si>
  <si>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</si>
  <si>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</si>
  <si>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1</t>
  </si>
  <si>
    <t>arima borough</t>
  </si>
  <si>
    <t>caroni</t>
  </si>
  <si>
    <t>chaguanas borough</t>
  </si>
  <si>
    <t>diego martin</t>
  </si>
  <si>
    <t>nariva/mayaro</t>
  </si>
  <si>
    <t>port of spain</t>
  </si>
  <si>
    <t>pt. fortin borough</t>
  </si>
  <si>
    <t>rest of st. george</t>
  </si>
  <si>
    <t>san fernando</t>
  </si>
  <si>
    <t>st anns</t>
  </si>
  <si>
    <t>st. andrew/st. david</t>
  </si>
  <si>
    <t>st. patrick</t>
  </si>
  <si>
    <t>tacarigua</t>
  </si>
  <si>
    <t>tobago</t>
  </si>
  <si>
    <t>victoria</t>
  </si>
  <si>
    <t>Improved Water source on premises</t>
  </si>
  <si>
    <t>main source of water</t>
  </si>
  <si>
    <t>public piped into dwelling</t>
  </si>
  <si>
    <t>public piped into yard or plot</t>
  </si>
  <si>
    <t>private piped into dwelling</t>
  </si>
  <si>
    <t>private catchment not piped</t>
  </si>
  <si>
    <t>public stand pipe</t>
  </si>
  <si>
    <t>truck borne</t>
  </si>
  <si>
    <t>spring/river</t>
  </si>
  <si>
    <t>protected well</t>
  </si>
  <si>
    <t>not stated</t>
  </si>
  <si>
    <t>protected spring</t>
  </si>
  <si>
    <t>rainwater collection</t>
  </si>
  <si>
    <t>bottled water</t>
  </si>
  <si>
    <t>tube well/bore hole with pump</t>
  </si>
  <si>
    <t>other</t>
  </si>
  <si>
    <t>missing</t>
  </si>
  <si>
    <t>Shared among Improved Sanitation</t>
  </si>
  <si>
    <t>type of toilet facility</t>
  </si>
  <si>
    <t>pit</t>
  </si>
  <si>
    <t>wc linked to sewer</t>
  </si>
  <si>
    <t>wc not linked to sewer</t>
  </si>
  <si>
    <t>none</t>
  </si>
  <si>
    <t>Total</t>
  </si>
  <si>
    <t>Trinidad and Tobago</t>
  </si>
  <si>
    <t>Count</t>
  </si>
  <si>
    <t>W_text_t</t>
  </si>
  <si>
    <t/>
  </si>
  <si>
    <t>W_text_i</t>
  </si>
  <si>
    <t>S_text_s</t>
  </si>
  <si>
    <t>Ratio of Shared improved based on:</t>
  </si>
  <si>
    <t>S_text_i</t>
  </si>
  <si>
    <t>Ratio of Improved latrines based on:</t>
  </si>
  <si>
    <t>Urban/Rural</t>
  </si>
  <si>
    <t>.00</t>
  </si>
  <si>
    <t>Urban</t>
  </si>
  <si>
    <t>Rural</t>
  </si>
  <si>
    <t>2000</t>
  </si>
  <si>
    <t>Component Matrix</t>
  </si>
  <si>
    <t>Component</t>
  </si>
  <si>
    <t>wall1</t>
  </si>
  <si>
    <t>Household member owns: asset2j</t>
  </si>
  <si>
    <t>Household member owns: asset2c</t>
  </si>
  <si>
    <t>Household member owns: asset2g</t>
  </si>
  <si>
    <t>wall4</t>
  </si>
  <si>
    <t>Household member owns: asset2d</t>
  </si>
  <si>
    <t>Household member owns: asset2f</t>
  </si>
  <si>
    <t>Household member owns: asset2i</t>
  </si>
  <si>
    <t>Household member owns: asset2b</t>
  </si>
  <si>
    <t>Household member owns: asset2a</t>
  </si>
  <si>
    <t>Household member owns: asset2e</t>
  </si>
  <si>
    <t>Household member owns: asset2h</t>
  </si>
  <si>
    <t>Persons per sleeping rooms</t>
  </si>
  <si>
    <t>wall2</t>
  </si>
  <si>
    <t>wall6</t>
  </si>
  <si>
    <t>owner5</t>
  </si>
  <si>
    <t>owner1</t>
  </si>
  <si>
    <t>wall5</t>
  </si>
  <si>
    <t>wall3</t>
  </si>
  <si>
    <t>owner4</t>
  </si>
  <si>
    <t>owner3</t>
  </si>
  <si>
    <t>owner2</t>
  </si>
  <si>
    <t>Communalities</t>
  </si>
  <si>
    <t>Extraction</t>
  </si>
  <si>
    <t>Total Variance Explained</t>
  </si>
  <si>
    <t>Extraction Sums of Squared Loadings</t>
  </si>
  <si>
    <t>% of Variance</t>
  </si>
  <si>
    <t>Cumulative %</t>
  </si>
  <si>
    <t>Component Score Coefficient Matrix</t>
  </si>
  <si>
    <t>Component Score Covariance Matrix</t>
  </si>
  <si>
    <t>Arima</t>
  </si>
  <si>
    <t>Chaguanas</t>
  </si>
  <si>
    <t>Couva/Tabaquite/Talparo</t>
  </si>
  <si>
    <t>Diego Martin</t>
  </si>
  <si>
    <t>Mayaro/Rio Claro</t>
  </si>
  <si>
    <t>Penal/Debe</t>
  </si>
  <si>
    <t>Point Fortin</t>
  </si>
  <si>
    <t>Port of Spain</t>
  </si>
  <si>
    <t>Princes Town</t>
  </si>
  <si>
    <t>San Fernando</t>
  </si>
  <si>
    <t>San Juan/Laventille</t>
  </si>
  <si>
    <t>Sangre Grande</t>
  </si>
  <si>
    <t>Siparia</t>
  </si>
  <si>
    <t>Tobago</t>
  </si>
  <si>
    <t>Tunapuna/Piarco</t>
  </si>
  <si>
    <t>Main source of drinking water</t>
  </si>
  <si>
    <t>Piped into dwelling</t>
  </si>
  <si>
    <t>Piped into yard or plot</t>
  </si>
  <si>
    <t>Public tap/standpipe</t>
  </si>
  <si>
    <t>Private piped into dwelling</t>
  </si>
  <si>
    <t>Private piped into yard</t>
  </si>
  <si>
    <t>Protected spring</t>
  </si>
  <si>
    <t>Unprotected spring</t>
  </si>
  <si>
    <t>Rainwater collection</t>
  </si>
  <si>
    <t>Tanker-truck</t>
  </si>
  <si>
    <t>Cart with small tank/drum</t>
  </si>
  <si>
    <t>Bottled water</t>
  </si>
  <si>
    <t>Kind of toilet facility</t>
  </si>
  <si>
    <t>Flush to piped sewer system</t>
  </si>
  <si>
    <t>Flush to septic tank</t>
  </si>
  <si>
    <t>Flush to somewhere else</t>
  </si>
  <si>
    <t>Flush to unknown place/not sure/DK where</t>
  </si>
  <si>
    <t>Ventilated Improved Pit latrine (VIP)</t>
  </si>
  <si>
    <t>Pit latrine with slab</t>
  </si>
  <si>
    <t>Pit latrine without slab/open pit</t>
  </si>
  <si>
    <t>Bucket</t>
  </si>
  <si>
    <t>No facilities or bush or field</t>
  </si>
  <si>
    <t>Missing</t>
  </si>
  <si>
    <t>2006</t>
  </si>
  <si>
    <t>Household member owns: asset2q</t>
  </si>
  <si>
    <t>Household member owns: asset2l</t>
  </si>
  <si>
    <t>Household member owns: asset2m</t>
  </si>
  <si>
    <t>Household member owns: asset2p</t>
  </si>
  <si>
    <t>Household member owns: asset2s</t>
  </si>
  <si>
    <t>Household member owns: asset2n</t>
  </si>
  <si>
    <t>Household member owns: asset2k</t>
  </si>
  <si>
    <t>Household member owns: asset2r</t>
  </si>
  <si>
    <t>floor9</t>
  </si>
  <si>
    <t>floor4</t>
  </si>
  <si>
    <t>Household member owns: asset2o</t>
  </si>
  <si>
    <t>Household member owns: asset2v</t>
  </si>
  <si>
    <t>fuel1</t>
  </si>
  <si>
    <t>wall19</t>
  </si>
  <si>
    <t>Household member owns: asset2w</t>
  </si>
  <si>
    <t>wall18</t>
  </si>
  <si>
    <t>wall7</t>
  </si>
  <si>
    <t>fuel2</t>
  </si>
  <si>
    <t>wall9</t>
  </si>
  <si>
    <t>fuel8</t>
  </si>
  <si>
    <t>Household cooks outside house</t>
  </si>
  <si>
    <t>wall11</t>
  </si>
  <si>
    <t>Household cooks in owm house</t>
  </si>
  <si>
    <t>floor3</t>
  </si>
  <si>
    <t>roof12</t>
  </si>
  <si>
    <t>floor11</t>
  </si>
  <si>
    <t>wall10</t>
  </si>
  <si>
    <t>Household member owns: asset2u</t>
  </si>
  <si>
    <t>roof14</t>
  </si>
  <si>
    <t>Household cooks in other house</t>
  </si>
  <si>
    <t>roof11</t>
  </si>
  <si>
    <t>fuel5</t>
  </si>
  <si>
    <t>roof13</t>
  </si>
  <si>
    <t>roof6</t>
  </si>
  <si>
    <t>roof8</t>
  </si>
  <si>
    <t>floor8</t>
  </si>
  <si>
    <t>wall17</t>
  </si>
  <si>
    <t>floor7</t>
  </si>
  <si>
    <t>Household member owns: asset2t</t>
  </si>
  <si>
    <t>wall14</t>
  </si>
  <si>
    <t>roof7</t>
  </si>
  <si>
    <t>floor10</t>
  </si>
  <si>
    <t>wall13</t>
  </si>
  <si>
    <t>fuel3</t>
  </si>
  <si>
    <t>wall12</t>
  </si>
  <si>
    <t>Central</t>
  </si>
  <si>
    <t>East</t>
  </si>
  <si>
    <t>North West</t>
  </si>
  <si>
    <t>South West</t>
  </si>
  <si>
    <t>Piped into compound, yard or plot</t>
  </si>
  <si>
    <t>Piped to neighbour</t>
  </si>
  <si>
    <t>Public tap / standpipe</t>
  </si>
  <si>
    <t>Cart with small tank / drum</t>
  </si>
  <si>
    <t>Surface water (river, stream, dam, lake, pond, canal, irrigation channel)</t>
  </si>
  <si>
    <t>Flush to unknown place / Not sure / DK where</t>
  </si>
  <si>
    <t>Pit latrine without slab / Open pit</t>
  </si>
  <si>
    <t>No facility, Bush, Field</t>
  </si>
  <si>
    <t>Place where household members most often wash their hands</t>
  </si>
  <si>
    <t>Observed</t>
  </si>
  <si>
    <t>Not in dwelling/plot/yard</t>
  </si>
  <si>
    <t>No permission to see</t>
  </si>
  <si>
    <t>Other reason</t>
  </si>
  <si>
    <t>MICS11</t>
  </si>
  <si>
    <t>2011</t>
  </si>
  <si>
    <t>Internet Service</t>
  </si>
  <si>
    <t>Microwave Oven</t>
  </si>
  <si>
    <t>Computer</t>
  </si>
  <si>
    <t>Refrigetaror</t>
  </si>
  <si>
    <t>Cable/Direct TV</t>
  </si>
  <si>
    <t>Washing Machine</t>
  </si>
  <si>
    <t>Water Heater (Tank/Canister)</t>
  </si>
  <si>
    <t>Canoe</t>
  </si>
  <si>
    <t>Television</t>
  </si>
  <si>
    <t>Air Condition Unit</t>
  </si>
  <si>
    <t>Electricity</t>
  </si>
  <si>
    <t>Non-mobile telephone</t>
  </si>
  <si>
    <t>Clothes Dryer</t>
  </si>
  <si>
    <t>Stereo or radio with CD Player</t>
  </si>
  <si>
    <t>Ceramic tiles floor</t>
  </si>
  <si>
    <t>DVD Player</t>
  </si>
  <si>
    <t>IPOD</t>
  </si>
  <si>
    <t>MP3 Player</t>
  </si>
  <si>
    <t>Household owns bank account</t>
  </si>
  <si>
    <t>Radio</t>
  </si>
  <si>
    <t>Wood planks floor</t>
  </si>
  <si>
    <t>Sewing Machine</t>
  </si>
  <si>
    <t>Plywood walls</t>
  </si>
  <si>
    <t>Electricity fuel</t>
  </si>
  <si>
    <t>Mobile telephone</t>
  </si>
  <si>
    <t>A lawn mower</t>
  </si>
  <si>
    <t>Wood planks/shingles walls</t>
  </si>
  <si>
    <t>LPG fuel</t>
  </si>
  <si>
    <t>Stove that works with solar energy</t>
  </si>
  <si>
    <t>Smart board/Fiber cement board walls</t>
  </si>
  <si>
    <t>Cement walls</t>
  </si>
  <si>
    <t>Dirt</t>
  </si>
  <si>
    <t>Owns dwelling</t>
  </si>
  <si>
    <t>Other dwelling arrangement</t>
  </si>
  <si>
    <t>Reused wood walls</t>
  </si>
  <si>
    <t>Vinyl/asphalt strip floor</t>
  </si>
  <si>
    <t>Cement floor</t>
  </si>
  <si>
    <t>Parquet/polished wood floor</t>
  </si>
  <si>
    <t>Metal/jenco walls</t>
  </si>
  <si>
    <t>A cutlass or gilpin</t>
  </si>
  <si>
    <t>A brushing cutlass</t>
  </si>
  <si>
    <t>Soil block walls</t>
  </si>
  <si>
    <t>Finished wooden walls</t>
  </si>
  <si>
    <t>cooks on open owen</t>
  </si>
  <si>
    <t>does not cook</t>
  </si>
  <si>
    <t>Boat with motor</t>
  </si>
  <si>
    <t>Roof tiles</t>
  </si>
  <si>
    <t>Cardboard walls</t>
  </si>
  <si>
    <t>Tapia</t>
  </si>
  <si>
    <t>pig0</t>
  </si>
  <si>
    <t>Small land</t>
  </si>
  <si>
    <t>Roofing shingles roof</t>
  </si>
  <si>
    <t>Rents dwelling</t>
  </si>
  <si>
    <t>chicken0</t>
  </si>
  <si>
    <t>pig5</t>
  </si>
  <si>
    <t>Stone with lime/cement walls</t>
  </si>
  <si>
    <t>Natural gas fuel</t>
  </si>
  <si>
    <t>Medium land</t>
  </si>
  <si>
    <t>Dirt walls</t>
  </si>
  <si>
    <t>Carpet floor</t>
  </si>
  <si>
    <t>Metal/tin roof</t>
  </si>
  <si>
    <t>chicken10</t>
  </si>
  <si>
    <t>cattle5</t>
  </si>
  <si>
    <t>Cement blocks walls</t>
  </si>
  <si>
    <t>Cement roof</t>
  </si>
  <si>
    <t>sheep30</t>
  </si>
  <si>
    <t>Pierre</t>
  </si>
  <si>
    <t>chicken30</t>
  </si>
  <si>
    <t>pig1</t>
  </si>
  <si>
    <t>sheep10</t>
  </si>
  <si>
    <t>sheep0</t>
  </si>
  <si>
    <t>Ceramic tiles roof</t>
  </si>
  <si>
    <t>cattle10</t>
  </si>
  <si>
    <t>Boat for fishing</t>
  </si>
  <si>
    <t>Wood roof</t>
  </si>
  <si>
    <t>goat1</t>
  </si>
  <si>
    <t>No roof</t>
  </si>
  <si>
    <t>pig10</t>
  </si>
  <si>
    <t>Wood planks roof</t>
  </si>
  <si>
    <t>horse1</t>
  </si>
  <si>
    <t>Brick walls</t>
  </si>
  <si>
    <t>goat10</t>
  </si>
  <si>
    <t>cattle1</t>
  </si>
  <si>
    <t>chicken1</t>
  </si>
  <si>
    <t>goat0</t>
  </si>
  <si>
    <t>cattle0</t>
  </si>
  <si>
    <t>goat30</t>
  </si>
  <si>
    <t>Big land</t>
  </si>
  <si>
    <t>horse0</t>
  </si>
  <si>
    <t>sheep1</t>
  </si>
  <si>
    <t>horse10</t>
  </si>
  <si>
    <t>% Improved
&lt; = 30min</t>
  </si>
  <si>
    <t>iso3</t>
  </si>
  <si>
    <t>TTO</t>
  </si>
  <si>
    <t>year</t>
  </si>
  <si>
    <t>data_source</t>
  </si>
  <si>
    <t>TTO_2000_MICS</t>
  </si>
  <si>
    <t>TTO_2006_MICS</t>
  </si>
  <si>
    <t>TTO_2011_MICS</t>
  </si>
  <si>
    <t>row</t>
  </si>
  <si>
    <t>var1</t>
  </si>
  <si>
    <t>var2</t>
  </si>
  <si>
    <t>varname</t>
  </si>
  <si>
    <t>w_imp</t>
  </si>
  <si>
    <t>w_bas</t>
  </si>
  <si>
    <t>w_lim</t>
  </si>
  <si>
    <t>w_unimp</t>
  </si>
  <si>
    <t>w_sur</t>
  </si>
  <si>
    <t>w_pip</t>
  </si>
  <si>
    <t>w_pop</t>
  </si>
  <si>
    <t>w_premises</t>
  </si>
  <si>
    <t>w_30min</t>
  </si>
  <si>
    <t>w_available</t>
  </si>
  <si>
    <t>s_imp</t>
  </si>
  <si>
    <t>s_bas</t>
  </si>
  <si>
    <t>s_lim</t>
  </si>
  <si>
    <t>s_unimp</t>
  </si>
  <si>
    <t>s_od</t>
  </si>
  <si>
    <t>s_sew</t>
  </si>
  <si>
    <t>s_sep</t>
  </si>
  <si>
    <t>s_lat</t>
  </si>
  <si>
    <t>s_shared</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</si>
  <si>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</si>
  <si>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</si>
  <si>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</si>
  <si>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</si>
  <si>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</si>
  <si>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</si>
  <si>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</si>
  <si>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</si>
  <si>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</si>
  <si>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</si>
  <si>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</si>
  <si>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</si>
  <si>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</si>
  <si>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</si>
  <si>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</si>
  <si>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</si>
  <si>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</si>
  <si>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</si>
  <si>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</si>
  <si>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</si>
  <si>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</si>
  <si>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</si>
  <si>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</si>
  <si>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</si>
  <si>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</si>
  <si>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</si>
  <si>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</si>
  <si>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</si>
  <si>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</si>
  <si>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</si>
  <si>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</si>
  <si>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</si>
  <si>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</si>
  <si>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t>
  </si>
  <si>
    <t>region_2</t>
  </si>
  <si>
    <t>region_3</t>
  </si>
  <si>
    <t>region_4</t>
  </si>
  <si>
    <t>region_5</t>
  </si>
  <si>
    <t>region_6</t>
  </si>
  <si>
    <t>region_7</t>
  </si>
  <si>
    <t>region_8</t>
  </si>
  <si>
    <t>region_9</t>
  </si>
  <si>
    <t>region_10</t>
  </si>
  <si>
    <t>region_11</t>
  </si>
  <si>
    <t>region_12</t>
  </si>
  <si>
    <t>region_13</t>
  </si>
  <si>
    <t>region_14</t>
  </si>
  <si>
    <t>region_15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</si>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</sst>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45690">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392">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7" xfId="19344" applyFont="true" applyFill="true" applyBorder="true" applyAlignment="true">
      <alignment vertical="center"/>
    </xf>
    <xf numFmtId="0" fontId="159" fillId="9" borderId="67" xfId="19344" applyFont="true" applyFill="true" applyBorder="true" applyAlignment="true">
      <alignment vertical="center"/>
    </xf>
    <xf numFmtId="0" fontId="159" fillId="31" borderId="67"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5" xfId="39982"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5" xfId="40042"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5" xfId="40102"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5" xfId="40162"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5" xfId="40222"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5" xfId="40282"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5" xfId="40342"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51" fillId="3" borderId="55" xfId="40410"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70"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3" xfId="19344" applyNumberFormat="true" applyFont="true" applyFill="true" applyBorder="true" applyAlignment="true">
      <alignment vertical="center"/>
    </xf>
    <xf numFmtId="170" fontId="156" fillId="2" borderId="74"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4" xfId="19344" applyNumberFormat="true" applyFont="true" applyFill="true" applyBorder="true" applyAlignment="true">
      <alignment vertical="center"/>
    </xf>
    <xf numFmtId="0" fontId="151" fillId="26" borderId="107" xfId="40056" applyFont="true" applyFill="true" applyBorder="true" applyAlignment="true">
      <alignment horizontal="left" vertical="center"/>
    </xf>
    <xf numFmtId="0" fontId="151" fillId="26" borderId="107" xfId="40062" applyFont="true" applyFill="true" applyBorder="true" applyAlignment="true">
      <alignment horizontal="left" vertical="center"/>
    </xf>
    <xf numFmtId="0" fontId="151" fillId="26" borderId="108" xfId="40074" applyFont="true" applyFill="true" applyBorder="true" applyAlignment="true">
      <alignment horizontal="left" vertical="center"/>
    </xf>
    <xf numFmtId="0" fontId="151" fillId="26" borderId="107" xfId="40236" applyFont="true" applyFill="true" applyBorder="true" applyAlignment="true">
      <alignment horizontal="left" vertical="center"/>
    </xf>
    <xf numFmtId="0" fontId="151" fillId="26" borderId="107" xfId="40248" applyFont="true" applyFill="true" applyBorder="true" applyAlignment="true">
      <alignment horizontal="left"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114" xfId="19344" applyNumberFormat="true" applyFont="true" applyFill="true" applyBorder="true" applyAlignment="true">
      <alignment horizontal="center" vertical="center"/>
    </xf>
    <xf numFmtId="170" fontId="155" fillId="27" borderId="115"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170" fontId="155" fillId="27" borderId="80"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5" xfId="19344" applyNumberFormat="true" applyFont="true" applyFill="true" applyBorder="true" applyAlignment="true">
      <alignment horizontal="center" vertical="center"/>
    </xf>
    <xf numFmtId="170" fontId="155" fillId="27" borderId="88" xfId="19344" applyNumberFormat="true" applyFont="true" applyFill="true" applyBorder="true" applyAlignment="true">
      <alignment horizontal="center" vertical="center"/>
    </xf>
    <xf numFmtId="170" fontId="155" fillId="27" borderId="69" xfId="19344" applyNumberFormat="true" applyFont="true" applyFill="true" applyBorder="true" applyAlignment="true">
      <alignment horizontal="center" vertical="center"/>
    </xf>
    <xf numFmtId="0" fontId="151" fillId="3" borderId="109"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6" xfId="39975" applyFont="true" applyBorder="true" applyAlignment="true">
      <alignment horizontal="center" vertical="center"/>
    </xf>
    <xf numFmtId="0" fontId="151" fillId="3" borderId="109"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6" xfId="40035" applyFont="true" applyBorder="true" applyAlignment="true">
      <alignment horizontal="center" vertical="center"/>
    </xf>
    <xf numFmtId="0" fontId="151" fillId="3" borderId="109"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6"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9"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6" xfId="40155" applyFont="true" applyBorder="true" applyAlignment="true">
      <alignment horizontal="center" vertical="center"/>
    </xf>
    <xf numFmtId="0" fontId="151" fillId="3" borderId="109"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6" xfId="40215" applyFont="true" applyBorder="true" applyAlignment="true">
      <alignment horizontal="center" vertical="center"/>
    </xf>
    <xf numFmtId="0" fontId="151" fillId="3" borderId="109"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6"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151"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62" xfId="40114"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64" xfId="4012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72" xfId="40246"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64" xfId="40246"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168" fontId="150" fillId="28" borderId="64" xfId="40306"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0" fillId="0" borderId="11" xfId="0" applyFill="true" applyBorder="true" applyAlignment="true">
      <alignment vertical="center"/>
    </xf>
    <xf numFmtId="0" fontId="151" fillId="3" borderId="75" xfId="39979" applyFont="true" applyBorder="true" applyAlignment="true">
      <alignment horizontal="center" vertical="center" wrapText="true"/>
    </xf>
    <xf numFmtId="0" fontId="151" fillId="3" borderId="90" xfId="39981" applyFont="true" applyBorder="true" applyAlignment="true">
      <alignment horizontal="center" vertical="center" wrapText="true"/>
    </xf>
    <xf numFmtId="0" fontId="151" fillId="3" borderId="75" xfId="39980" applyFont="true" applyBorder="true" applyAlignment="true">
      <alignment horizontal="center" vertical="center" wrapText="true"/>
    </xf>
    <xf numFmtId="0" fontId="151" fillId="3" borderId="75" xfId="40039" applyFont="true" applyBorder="true" applyAlignment="true">
      <alignment horizontal="center" vertical="center" wrapText="true"/>
    </xf>
    <xf numFmtId="0" fontId="151" fillId="3" borderId="90" xfId="40041" applyFont="true" applyBorder="true" applyAlignment="true">
      <alignment horizontal="center" vertical="center" wrapText="true"/>
    </xf>
    <xf numFmtId="0" fontId="151" fillId="3" borderId="75" xfId="40099" applyFont="true" applyBorder="true" applyAlignment="true">
      <alignment horizontal="center" vertical="center" wrapText="true"/>
    </xf>
    <xf numFmtId="0" fontId="151" fillId="3" borderId="90" xfId="40101" applyFont="true" applyBorder="true" applyAlignment="true">
      <alignment horizontal="center" vertical="center" wrapText="true"/>
    </xf>
    <xf numFmtId="168" fontId="150" fillId="28" borderId="76" xfId="40111" applyNumberFormat="true" applyFont="true" applyFill="true" applyBorder="true" applyAlignment="true">
      <alignment horizontal="center" vertical="center"/>
    </xf>
    <xf numFmtId="168" fontId="150" fillId="28" borderId="91" xfId="40113" applyNumberFormat="true" applyFont="true" applyFill="true" applyBorder="true" applyAlignment="true">
      <alignment horizontal="center" vertical="center"/>
    </xf>
    <xf numFmtId="168" fontId="150" fillId="28" borderId="77" xfId="40123" applyNumberFormat="true" applyFont="true" applyFill="true" applyBorder="true" applyAlignment="true">
      <alignment horizontal="center" vertical="center"/>
    </xf>
    <xf numFmtId="168" fontId="150" fillId="28" borderId="92" xfId="40125" applyNumberFormat="true" applyFont="true" applyFill="true" applyBorder="true" applyAlignment="true">
      <alignment horizontal="center" vertical="center"/>
    </xf>
    <xf numFmtId="168" fontId="150" fillId="28" borderId="84" xfId="40123"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168" fontId="150" fillId="28" borderId="97" xfId="40125" applyNumberFormat="true" applyFont="true" applyFill="true" applyBorder="true" applyAlignment="true">
      <alignment horizontal="center" vertical="center"/>
    </xf>
    <xf numFmtId="0" fontId="151" fillId="3" borderId="75" xfId="40040" applyFont="true" applyBorder="true" applyAlignment="true">
      <alignment horizontal="center" vertical="center" wrapText="true"/>
    </xf>
    <xf numFmtId="0" fontId="151" fillId="3" borderId="75" xfId="40100" applyFont="true" applyBorder="true" applyAlignment="true">
      <alignment horizontal="center" vertical="center" wrapText="true"/>
    </xf>
    <xf numFmtId="168" fontId="150" fillId="28" borderId="76" xfId="40112" applyNumberFormat="true" applyFont="true" applyFill="true" applyBorder="true" applyAlignment="true">
      <alignment horizontal="center" vertical="center"/>
    </xf>
    <xf numFmtId="168" fontId="150" fillId="28" borderId="77" xfId="40124"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86" xfId="40126" applyNumberFormat="true" applyFont="true" applyFill="true" applyBorder="true" applyAlignment="true">
      <alignment horizontal="center" vertical="center"/>
    </xf>
    <xf numFmtId="0" fontId="151" fillId="3" borderId="75" xfId="40159" applyFont="true" applyBorder="true" applyAlignment="true">
      <alignment horizontal="center" vertical="center" wrapText="true"/>
    </xf>
    <xf numFmtId="0" fontId="151" fillId="3" borderId="90" xfId="40161" applyFont="true" applyBorder="true" applyAlignment="true">
      <alignment horizontal="center" vertical="center" wrapText="true"/>
    </xf>
    <xf numFmtId="0" fontId="151" fillId="3" borderId="75" xfId="40160" applyFont="true" applyBorder="true" applyAlignment="true">
      <alignment horizontal="center" vertical="center" wrapText="true"/>
    </xf>
    <xf numFmtId="0" fontId="151" fillId="3" borderId="75" xfId="40219" applyFont="true" applyBorder="true" applyAlignment="true">
      <alignment horizontal="center" vertical="center" wrapText="true"/>
    </xf>
    <xf numFmtId="0" fontId="151" fillId="3" borderId="90" xfId="40221" applyFont="true" applyBorder="true" applyAlignment="true">
      <alignment horizontal="center" vertical="center" wrapText="true"/>
    </xf>
    <xf numFmtId="168" fontId="150" fillId="28" borderId="81" xfId="40243" applyNumberFormat="true" applyFont="true" applyFill="true" applyBorder="true" applyAlignment="true">
      <alignment horizontal="center" vertical="center"/>
    </xf>
    <xf numFmtId="168" fontId="150" fillId="28" borderId="98" xfId="40245" applyNumberFormat="true" applyFont="true" applyFill="true" applyBorder="true" applyAlignment="true">
      <alignment horizontal="center" vertical="center"/>
    </xf>
    <xf numFmtId="168" fontId="150" fillId="28" borderId="77" xfId="40243" applyNumberFormat="true" applyFont="true" applyFill="true" applyBorder="true" applyAlignment="true">
      <alignment horizontal="center" vertical="center"/>
    </xf>
    <xf numFmtId="168" fontId="150" fillId="28" borderId="92" xfId="40245" applyNumberFormat="true" applyFont="true" applyFill="true" applyBorder="true" applyAlignment="true">
      <alignment horizontal="center" vertical="center"/>
    </xf>
    <xf numFmtId="0" fontId="151" fillId="3" borderId="75" xfId="40279" applyFont="true" applyBorder="true" applyAlignment="true">
      <alignment horizontal="center" vertical="center" wrapText="true"/>
    </xf>
    <xf numFmtId="0" fontId="151" fillId="3" borderId="90" xfId="40281" applyFont="true" applyBorder="true" applyAlignment="true">
      <alignment horizontal="center" vertical="center" wrapText="true"/>
    </xf>
    <xf numFmtId="168" fontId="150" fillId="28" borderId="77" xfId="40303" applyNumberFormat="true" applyFont="true" applyFill="true" applyBorder="true" applyAlignment="true">
      <alignment horizontal="center" vertical="center"/>
    </xf>
    <xf numFmtId="168" fontId="150" fillId="28" borderId="92" xfId="40305" applyNumberFormat="true" applyFont="true" applyFill="true" applyBorder="true" applyAlignment="true">
      <alignment horizontal="center" vertical="center"/>
    </xf>
    <xf numFmtId="168" fontId="150" fillId="28" borderId="84" xfId="40303"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168" fontId="150" fillId="28" borderId="97" xfId="40305" applyNumberFormat="true" applyFont="true" applyFill="true" applyBorder="true" applyAlignment="true">
      <alignment horizontal="center" vertical="center"/>
    </xf>
    <xf numFmtId="0" fontId="151" fillId="3" borderId="75" xfId="40220" applyFont="true" applyBorder="true" applyAlignment="true">
      <alignment horizontal="center" vertical="center" wrapText="true"/>
    </xf>
    <xf numFmtId="168" fontId="150" fillId="28" borderId="81" xfId="40244" applyNumberFormat="true" applyFont="true" applyFill="true" applyBorder="true" applyAlignment="true">
      <alignment horizontal="center" vertical="center"/>
    </xf>
    <xf numFmtId="168" fontId="150" fillId="28" borderId="77" xfId="40244" applyNumberFormat="true" applyFont="true" applyFill="true" applyBorder="true" applyAlignment="true">
      <alignment horizontal="center" vertical="center"/>
    </xf>
    <xf numFmtId="0" fontId="151" fillId="3" borderId="75" xfId="40280" applyFont="true" applyBorder="true" applyAlignment="true">
      <alignment horizontal="center" vertical="center" wrapText="true"/>
    </xf>
    <xf numFmtId="168" fontId="150" fillId="28" borderId="77" xfId="40304"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168" fontId="150" fillId="28" borderId="86" xfId="40246"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84" xfId="40243" applyNumberFormat="true" applyFont="true" applyFill="true" applyBorder="true" applyAlignment="true">
      <alignment horizontal="center" vertical="center"/>
    </xf>
    <xf numFmtId="168" fontId="150" fillId="28" borderId="86" xfId="40306" applyNumberFormat="true" applyFont="true" applyFill="true" applyBorder="true" applyAlignment="true">
      <alignment horizontal="center" vertical="center"/>
    </xf>
    <xf numFmtId="0" fontId="151" fillId="3" borderId="75" xfId="40339" applyFont="true" applyBorder="true" applyAlignment="true">
      <alignment horizontal="center" vertical="center" wrapText="true"/>
    </xf>
    <xf numFmtId="0" fontId="151" fillId="3" borderId="90" xfId="40341" applyFont="true" applyBorder="true" applyAlignment="true">
      <alignment horizontal="center" vertical="center" wrapText="true"/>
    </xf>
    <xf numFmtId="0" fontId="151" fillId="3" borderId="75" xfId="40340" applyFont="true" applyBorder="true" applyAlignment="true">
      <alignment horizontal="center" vertical="center" wrapText="true"/>
    </xf>
    <xf numFmtId="0" fontId="151" fillId="3" borderId="75" xfId="40407" applyFont="true" applyBorder="true" applyAlignment="true">
      <alignment horizontal="center" vertical="center" wrapText="true"/>
    </xf>
    <xf numFmtId="0" fontId="151" fillId="3" borderId="90" xfId="40409" applyFont="true" applyBorder="true" applyAlignment="true">
      <alignment horizontal="center" vertical="center" wrapText="true"/>
    </xf>
    <xf numFmtId="0" fontId="151" fillId="3" borderId="75" xfId="40408" applyFont="true" applyBorder="true" applyAlignment="true">
      <alignment horizontal="center" vertical="center" wrapText="true"/>
    </xf>
    <xf numFmtId="168" fontId="115" fillId="28" borderId="76" xfId="40171" applyNumberFormat="true" applyFont="true" applyFill="true" applyBorder="true" applyAlignment="true">
      <alignment horizontal="center" vertical="center"/>
    </xf>
    <xf numFmtId="168" fontId="115" fillId="28" borderId="77" xfId="40183" applyNumberFormat="true" applyFont="true" applyFill="true" applyBorder="true" applyAlignment="true">
      <alignment horizontal="center" vertical="center"/>
    </xf>
    <xf numFmtId="168" fontId="115" fillId="28" borderId="76" xfId="40291" applyNumberFormat="true" applyFont="true" applyFill="true" applyBorder="true" applyAlignment="true">
      <alignment horizontal="center" vertical="center"/>
    </xf>
    <xf numFmtId="168" fontId="115" fillId="28" borderId="77" xfId="4030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61" xfId="40292" applyNumberFormat="true" applyFont="true" applyFill="true" applyBorder="true" applyAlignment="true">
      <alignment horizontal="center" vertical="center"/>
    </xf>
    <xf numFmtId="168" fontId="115" fillId="28" borderId="56" xfId="40304" applyNumberFormat="true" applyFont="true" applyFill="true" applyBorder="true" applyAlignment="true">
      <alignment horizontal="center" vertical="center"/>
    </xf>
    <xf numFmtId="168" fontId="115" fillId="28" borderId="91" xfId="40173" applyNumberFormat="true" applyFont="true" applyFill="true" applyBorder="true" applyAlignment="true">
      <alignment horizontal="center" vertical="center"/>
    </xf>
    <xf numFmtId="168" fontId="115" fillId="28" borderId="92" xfId="40185" applyNumberFormat="true" applyFont="true" applyFill="true" applyBorder="true" applyAlignment="true">
      <alignment horizontal="center" vertical="center"/>
    </xf>
    <xf numFmtId="168" fontId="115" fillId="28" borderId="91" xfId="40293" applyNumberFormat="true" applyFont="true" applyFill="true" applyBorder="true" applyAlignment="true">
      <alignment horizontal="center" vertical="center"/>
    </xf>
    <xf numFmtId="168" fontId="115" fillId="28" borderId="92" xfId="40305" applyNumberFormat="true" applyFont="true" applyFill="true" applyBorder="true" applyAlignment="true">
      <alignment horizontal="center" vertical="center"/>
    </xf>
    <xf numFmtId="168" fontId="115" fillId="28" borderId="76" xfId="40172" applyNumberFormat="true" applyFont="true" applyFill="true" applyBorder="true" applyAlignment="true">
      <alignment horizontal="center" vertical="center"/>
    </xf>
    <xf numFmtId="168" fontId="115" fillId="28" borderId="77" xfId="40184" applyNumberFormat="true" applyFont="true" applyFill="true" applyBorder="true" applyAlignment="true">
      <alignment horizontal="center" vertical="center"/>
    </xf>
    <xf numFmtId="168" fontId="115" fillId="28" borderId="76" xfId="40292" applyNumberFormat="true" applyFont="true" applyFill="true" applyBorder="true" applyAlignment="true">
      <alignment horizontal="center" vertical="center"/>
    </xf>
    <xf numFmtId="168" fontId="115" fillId="28" borderId="77" xfId="40304" applyNumberFormat="true" applyFont="true" applyFill="true" applyBorder="true" applyAlignment="true">
      <alignment horizontal="center" vertical="center"/>
    </xf>
    <xf numFmtId="168" fontId="115" fillId="28" borderId="62" xfId="40174" applyNumberFormat="true" applyFont="true" applyFill="true" applyBorder="true" applyAlignment="true">
      <alignment horizontal="center" vertical="center"/>
    </xf>
    <xf numFmtId="168" fontId="115" fillId="28" borderId="64" xfId="40186"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15" borderId="10" xfId="19344" applyFill="true"/>
    <xf numFmtId="0" fontId="24" fillId="27" borderId="10" xfId="19344" applyFill="true" applyAlignment="true">
      <alignment horizontal="center" vertical="center"/>
    </xf>
    <xf numFmtId="0" fontId="24" fillId="3" borderId="10" xfId="34367"/>
    <xf numFmtId="0" fontId="151" fillId="3" borderId="57" xfId="45139" applyFont="true" applyBorder="true" applyAlignment="true">
      <alignment horizontal="center" wrapText="true"/>
    </xf>
    <xf numFmtId="0" fontId="151" fillId="26" borderId="58" xfId="45140" applyFont="true" applyFill="true" applyBorder="true" applyAlignment="true">
      <alignment horizontal="left" vertical="top" wrapText="true"/>
    </xf>
    <xf numFmtId="0" fontId="151" fillId="26" borderId="58" xfId="45141" applyFont="true" applyFill="true" applyBorder="true" applyAlignment="true">
      <alignment horizontal="left" vertical="top" wrapText="true"/>
    </xf>
    <xf numFmtId="168" fontId="150" fillId="3" borderId="58" xfId="45142" applyNumberFormat="true" applyFont="true" applyBorder="true" applyAlignment="true">
      <alignment horizontal="right" vertical="top"/>
    </xf>
    <xf numFmtId="0" fontId="151" fillId="26" borderId="59" xfId="45143" applyFont="true" applyFill="true" applyBorder="true" applyAlignment="true">
      <alignment horizontal="left" vertical="top" wrapText="true"/>
    </xf>
    <xf numFmtId="0" fontId="151" fillId="26" borderId="59" xfId="45144" applyFont="true" applyFill="true" applyBorder="true" applyAlignment="true">
      <alignment horizontal="left" vertical="top" wrapText="true"/>
    </xf>
    <xf numFmtId="168" fontId="150" fillId="3" borderId="59" xfId="45145" applyNumberFormat="true" applyFont="true" applyBorder="true" applyAlignment="true">
      <alignment horizontal="right" vertical="top"/>
    </xf>
    <xf numFmtId="0" fontId="151" fillId="26" borderId="59" xfId="45146" applyFont="true" applyFill="true" applyBorder="true" applyAlignment="true">
      <alignment horizontal="left" vertical="top"/>
    </xf>
    <xf numFmtId="0" fontId="151" fillId="26" borderId="60" xfId="45147" applyFont="true" applyFill="true" applyBorder="true" applyAlignment="true">
      <alignment horizontal="left" vertical="top" wrapText="true"/>
    </xf>
    <xf numFmtId="0" fontId="151" fillId="26" borderId="60" xfId="45148" applyFont="true" applyFill="true" applyBorder="true" applyAlignment="true">
      <alignment horizontal="left" vertical="top" wrapText="true"/>
    </xf>
    <xf numFmtId="168" fontId="150" fillId="3" borderId="60" xfId="45149"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53" applyFont="true" applyAlignment="true">
      <alignment horizontal="center" wrapText="true"/>
    </xf>
    <xf numFmtId="0" fontId="151" fillId="3" borderId="57" xfId="45154" applyFont="true" applyBorder="true" applyAlignment="true">
      <alignment horizontal="center"/>
    </xf>
    <xf numFmtId="0" fontId="151" fillId="3" borderId="57" xfId="45385" applyFont="true" applyBorder="true" applyAlignment="true">
      <alignment horizontal="center" wrapText="true"/>
    </xf>
    <xf numFmtId="0" fontId="151" fillId="26" borderId="58" xfId="45386" applyFont="true" applyFill="true" applyBorder="true" applyAlignment="true">
      <alignment horizontal="left" vertical="top" wrapText="true"/>
    </xf>
    <xf numFmtId="0" fontId="151" fillId="26" borderId="58" xfId="45387" applyFont="true" applyFill="true" applyBorder="true" applyAlignment="true">
      <alignment horizontal="left" vertical="top" wrapText="true"/>
    </xf>
    <xf numFmtId="168" fontId="150" fillId="3" borderId="58" xfId="45388" applyNumberFormat="true" applyFont="true" applyBorder="true" applyAlignment="true">
      <alignment horizontal="right" vertical="top"/>
    </xf>
    <xf numFmtId="0" fontId="151" fillId="26" borderId="59" xfId="45389" applyFont="true" applyFill="true" applyBorder="true" applyAlignment="true">
      <alignment horizontal="left" vertical="top" wrapText="true"/>
    </xf>
    <xf numFmtId="0" fontId="151" fillId="26" borderId="59" xfId="45390" applyFont="true" applyFill="true" applyBorder="true" applyAlignment="true">
      <alignment horizontal="left" vertical="top" wrapText="true"/>
    </xf>
    <xf numFmtId="168" fontId="150" fillId="3" borderId="59" xfId="45391" applyNumberFormat="true" applyFont="true" applyBorder="true" applyAlignment="true">
      <alignment horizontal="right" vertical="top"/>
    </xf>
    <xf numFmtId="0" fontId="151" fillId="26" borderId="59" xfId="45392" applyFont="true" applyFill="true" applyBorder="true" applyAlignment="true">
      <alignment horizontal="left" vertical="top"/>
    </xf>
    <xf numFmtId="0" fontId="151" fillId="26" borderId="60" xfId="45393" applyFont="true" applyFill="true" applyBorder="true" applyAlignment="true">
      <alignment horizontal="left" vertical="top" wrapText="true"/>
    </xf>
    <xf numFmtId="0" fontId="151" fillId="26" borderId="60" xfId="45394" applyFont="true" applyFill="true" applyBorder="true" applyAlignment="true">
      <alignment horizontal="left" vertical="top" wrapText="true"/>
    </xf>
    <xf numFmtId="168" fontId="150" fillId="3" borderId="60" xfId="45395" applyNumberFormat="true" applyFont="true" applyBorder="true" applyAlignment="true">
      <alignment horizontal="right" vertical="top"/>
    </xf>
    <xf numFmtId="0" fontId="151" fillId="3" borderId="10" xfId="45399" applyFont="true" applyAlignment="true">
      <alignment horizontal="center" wrapText="true"/>
    </xf>
    <xf numFmtId="0" fontId="151" fillId="3" borderId="57" xfId="45400" applyFont="true" applyBorder="true" applyAlignment="true">
      <alignment horizontal="center"/>
    </xf>
    <xf numFmtId="0" fontId="151" fillId="3" borderId="57" xfId="45626" applyFont="true" applyBorder="true" applyAlignment="true">
      <alignment horizontal="center" wrapText="true"/>
    </xf>
    <xf numFmtId="0" fontId="151" fillId="26" borderId="58" xfId="45627" applyFont="true" applyFill="true" applyBorder="true" applyAlignment="true">
      <alignment horizontal="left" vertical="top" wrapText="true"/>
    </xf>
    <xf numFmtId="0" fontId="151" fillId="26" borderId="58" xfId="45628" applyFont="true" applyFill="true" applyBorder="true" applyAlignment="true">
      <alignment horizontal="left" vertical="top" wrapText="true"/>
    </xf>
    <xf numFmtId="168" fontId="150" fillId="3" borderId="58" xfId="45629" applyNumberFormat="true" applyFont="true" applyBorder="true" applyAlignment="true">
      <alignment horizontal="right" vertical="top"/>
    </xf>
    <xf numFmtId="0" fontId="151" fillId="26" borderId="59" xfId="45630" applyFont="true" applyFill="true" applyBorder="true" applyAlignment="true">
      <alignment horizontal="left" vertical="top" wrapText="true"/>
    </xf>
    <xf numFmtId="0" fontId="151" fillId="26" borderId="59" xfId="45631" applyFont="true" applyFill="true" applyBorder="true" applyAlignment="true">
      <alignment horizontal="left" vertical="top" wrapText="true"/>
    </xf>
    <xf numFmtId="168" fontId="150" fillId="3" borderId="59" xfId="45632" applyNumberFormat="true" applyFont="true" applyBorder="true" applyAlignment="true">
      <alignment horizontal="right" vertical="top"/>
    </xf>
    <xf numFmtId="0" fontId="151" fillId="26" borderId="60" xfId="45634" applyFont="true" applyFill="true" applyBorder="true" applyAlignment="true">
      <alignment horizontal="left" vertical="top" wrapText="true"/>
    </xf>
    <xf numFmtId="168" fontId="150" fillId="3" borderId="60" xfId="45635" applyNumberFormat="true" applyFont="true" applyBorder="true" applyAlignment="true">
      <alignment horizontal="right" vertical="top"/>
    </xf>
    <xf numFmtId="0" fontId="151" fillId="3" borderId="10" xfId="45639" applyFont="true" applyAlignment="true">
      <alignment horizontal="center" wrapText="true"/>
    </xf>
    <xf numFmtId="0" fontId="151" fillId="3" borderId="10" xfId="45640" applyFont="true" applyAlignment="true">
      <alignment horizontal="center" wrapText="true"/>
    </xf>
    <xf numFmtId="0" fontId="151" fillId="3" borderId="10" xfId="45641" applyFont="true" applyAlignment="true">
      <alignment horizontal="center" wrapText="true"/>
    </xf>
    <xf numFmtId="0" fontId="151" fillId="3" borderId="57" xfId="45642" applyFont="true" applyBorder="true" applyAlignment="true">
      <alignment horizontal="center"/>
    </xf>
    <xf numFmtId="0" fontId="151" fillId="3" borderId="57" xfId="45643" applyFont="true" applyBorder="true" applyAlignment="true">
      <alignment horizontal="center"/>
    </xf>
    <xf numFmtId="0" fontId="151" fillId="3" borderId="57" xfId="45644"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24" fillId="15" borderId="10" xfId="19344" applyFill="true" applyAlignment="true">
      <alignment horizontal="right" vertical="top" wrapText="true"/>
    </xf>
    <xf numFmtId="0" fontId="151" fillId="3" borderId="57" xfId="45158" applyFont="true" applyBorder="true" applyAlignment="true">
      <alignment horizontal="right" vertical="top" wrapText="true"/>
    </xf>
    <xf numFmtId="0" fontId="151" fillId="3" borderId="117" xfId="45162" applyFont="true" applyBorder="true" applyAlignment="true">
      <alignment horizontal="right" vertical="top" wrapText="true"/>
    </xf>
    <xf numFmtId="0" fontId="151" fillId="3" borderId="54" xfId="45163" applyFont="true" applyBorder="true" applyAlignment="true">
      <alignment horizontal="right" vertical="top" wrapText="true"/>
    </xf>
    <xf numFmtId="0" fontId="151" fillId="3" borderId="55" xfId="45164" applyFont="true" applyBorder="true" applyAlignment="true">
      <alignment horizontal="right" vertical="top" wrapText="true"/>
    </xf>
    <xf numFmtId="0" fontId="151" fillId="3" borderId="10" xfId="45153" applyFont="true" applyAlignment="true">
      <alignment horizontal="right" vertical="top" wrapText="true"/>
    </xf>
    <xf numFmtId="0" fontId="24" fillId="3" borderId="10" xfId="19344" applyAlignment="true">
      <alignment horizontal="right" vertical="top" wrapText="true"/>
    </xf>
    <xf numFmtId="166" fontId="150" fillId="3" borderId="58" xfId="45155"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9" xfId="45156" applyNumberFormat="true" applyFont="true" applyBorder="true" applyAlignment="true">
      <alignment horizontal="right" vertical="top" wrapText="true"/>
    </xf>
    <xf numFmtId="166" fontId="150" fillId="3" borderId="60" xfId="45157" applyNumberFormat="true" applyFont="true" applyBorder="true" applyAlignment="true">
      <alignment horizontal="right" vertical="top" wrapText="true"/>
    </xf>
    <xf numFmtId="166" fontId="150" fillId="3" borderId="118" xfId="45165" applyNumberFormat="true" applyFont="true" applyBorder="true" applyAlignment="true">
      <alignment horizontal="right" vertical="top" wrapText="true"/>
    </xf>
    <xf numFmtId="166" fontId="150" fillId="3" borderId="119" xfId="45166" applyNumberFormat="true" applyFont="true" applyBorder="true" applyAlignment="true">
      <alignment horizontal="right" vertical="top" wrapText="true"/>
    </xf>
    <xf numFmtId="166" fontId="150" fillId="3" borderId="120" xfId="45167" applyNumberFormat="true"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168" applyFont="true" applyBorder="true" applyAlignment="true">
      <alignment horizontal="right" vertical="top" wrapText="true"/>
    </xf>
    <xf numFmtId="166" fontId="150" fillId="3" borderId="121" xfId="45169" applyNumberFormat="true" applyFont="true" applyBorder="true" applyAlignment="true">
      <alignment horizontal="right" vertical="top" wrapText="true"/>
    </xf>
    <xf numFmtId="0" fontId="151" fillId="3" borderId="57" xfId="45404" applyFont="true" applyBorder="true" applyAlignment="true">
      <alignment horizontal="right" vertical="top" wrapText="true"/>
    </xf>
    <xf numFmtId="0" fontId="151" fillId="3" borderId="117" xfId="45408" applyFont="true" applyBorder="true" applyAlignment="true">
      <alignment horizontal="right" vertical="top" wrapText="true"/>
    </xf>
    <xf numFmtId="0" fontId="151" fillId="3" borderId="54" xfId="45409" applyFont="true" applyBorder="true" applyAlignment="true">
      <alignment horizontal="right" vertical="top" wrapText="true"/>
    </xf>
    <xf numFmtId="0" fontId="151" fillId="3" borderId="55" xfId="45410" applyFont="true" applyBorder="true" applyAlignment="true">
      <alignment horizontal="right" vertical="top" wrapText="true"/>
    </xf>
    <xf numFmtId="0" fontId="151" fillId="3" borderId="10" xfId="45399" applyFont="true" applyAlignment="true">
      <alignment horizontal="right" vertical="top" wrapText="true"/>
    </xf>
    <xf numFmtId="166" fontId="150" fillId="3" borderId="58" xfId="45401" applyNumberFormat="true" applyFont="true" applyBorder="true" applyAlignment="true">
      <alignment horizontal="right" vertical="top" wrapText="true"/>
    </xf>
    <xf numFmtId="166" fontId="150" fillId="3" borderId="59" xfId="45402" applyNumberFormat="true" applyFont="true" applyBorder="true" applyAlignment="true">
      <alignment horizontal="right" vertical="top" wrapText="true"/>
    </xf>
    <xf numFmtId="166" fontId="150" fillId="3" borderId="60" xfId="45403" applyNumberFormat="true" applyFont="true" applyBorder="true" applyAlignment="true">
      <alignment horizontal="right" vertical="top" wrapText="true"/>
    </xf>
    <xf numFmtId="166" fontId="150" fillId="3" borderId="118" xfId="45411" applyNumberFormat="true" applyFont="true" applyBorder="true" applyAlignment="true">
      <alignment horizontal="right" vertical="top" wrapText="true"/>
    </xf>
    <xf numFmtId="166" fontId="150" fillId="3" borderId="119" xfId="45412" applyNumberFormat="true" applyFont="true" applyBorder="true" applyAlignment="true">
      <alignment horizontal="right" vertical="top" wrapText="true"/>
    </xf>
    <xf numFmtId="166" fontId="150" fillId="3" borderId="120" xfId="45413" applyNumberFormat="true" applyFont="true" applyBorder="true" applyAlignment="true">
      <alignment horizontal="right" vertical="top" wrapText="true"/>
    </xf>
    <xf numFmtId="0" fontId="151" fillId="3" borderId="57" xfId="45400" applyFont="true" applyBorder="true" applyAlignment="true">
      <alignment horizontal="right" vertical="top" wrapText="true"/>
    </xf>
    <xf numFmtId="0" fontId="151" fillId="3" borderId="57" xfId="45414" applyFont="true" applyBorder="true" applyAlignment="true">
      <alignment horizontal="right" vertical="top" wrapText="true"/>
    </xf>
    <xf numFmtId="166" fontId="150" fillId="3" borderId="121" xfId="45415" applyNumberFormat="true" applyFont="true" applyBorder="true" applyAlignment="true">
      <alignment horizontal="right" vertical="top" wrapText="true"/>
    </xf>
    <xf numFmtId="0" fontId="151" fillId="3" borderId="57" xfId="45652" applyFont="true" applyBorder="true" applyAlignment="true">
      <alignment horizontal="right" vertical="top" wrapText="true"/>
    </xf>
    <xf numFmtId="0" fontId="151" fillId="3" borderId="57" xfId="45655" applyFont="true" applyBorder="true" applyAlignment="true">
      <alignment horizontal="right" vertical="top" wrapText="true"/>
    </xf>
    <xf numFmtId="0" fontId="151" fillId="3" borderId="57" xfId="45656" applyFont="true" applyBorder="true" applyAlignment="true">
      <alignment horizontal="right" vertical="top" wrapText="true"/>
    </xf>
    <xf numFmtId="0" fontId="151" fillId="3" borderId="117" xfId="45660" applyFont="true" applyBorder="true" applyAlignment="true">
      <alignment horizontal="right" vertical="top" wrapText="true"/>
    </xf>
    <xf numFmtId="0" fontId="151" fillId="3" borderId="54" xfId="45661" applyFont="true" applyBorder="true" applyAlignment="true">
      <alignment horizontal="right" vertical="top" wrapText="true"/>
    </xf>
    <xf numFmtId="0" fontId="151" fillId="3" borderId="55" xfId="45662" applyFont="true" applyBorder="true" applyAlignment="true">
      <alignment horizontal="right" vertical="top" wrapText="true"/>
    </xf>
    <xf numFmtId="0" fontId="151" fillId="3" borderId="10" xfId="45639" applyFont="true" applyAlignment="true">
      <alignment horizontal="right" vertical="top" wrapText="true"/>
    </xf>
    <xf numFmtId="0" fontId="151" fillId="3" borderId="117" xfId="45669" applyFont="true" applyBorder="true" applyAlignment="true">
      <alignment horizontal="right" vertical="top" wrapText="true"/>
    </xf>
    <xf numFmtId="0" fontId="151" fillId="3" borderId="54" xfId="45670" applyFont="true" applyBorder="true" applyAlignment="true">
      <alignment horizontal="right" vertical="top" wrapText="true"/>
    </xf>
    <xf numFmtId="0" fontId="151" fillId="3" borderId="55" xfId="45671" applyFont="true" applyBorder="true" applyAlignment="true">
      <alignment horizontal="right" vertical="top" wrapText="true"/>
    </xf>
    <xf numFmtId="0" fontId="151" fillId="3" borderId="10" xfId="45640" applyFont="true" applyAlignment="true">
      <alignment horizontal="right" vertical="top" wrapText="true"/>
    </xf>
    <xf numFmtId="0" fontId="151" fillId="3" borderId="117" xfId="45678" applyFont="true" applyBorder="true" applyAlignment="true">
      <alignment horizontal="right" vertical="top" wrapText="true"/>
    </xf>
    <xf numFmtId="0" fontId="151" fillId="3" borderId="54" xfId="45679" applyFont="true" applyBorder="true" applyAlignment="true">
      <alignment horizontal="right" vertical="top" wrapText="true"/>
    </xf>
    <xf numFmtId="0" fontId="151" fillId="3" borderId="55" xfId="45680" applyFont="true" applyBorder="true" applyAlignment="true">
      <alignment horizontal="right" vertical="top" wrapText="true"/>
    </xf>
    <xf numFmtId="0" fontId="151" fillId="3" borderId="10" xfId="45641" applyFont="true" applyAlignment="true">
      <alignment horizontal="right" vertical="top" wrapText="true"/>
    </xf>
    <xf numFmtId="166" fontId="150" fillId="3" borderId="58" xfId="45645" applyNumberFormat="true" applyFont="true" applyBorder="true" applyAlignment="true">
      <alignment horizontal="right" vertical="top" wrapText="true"/>
    </xf>
    <xf numFmtId="166" fontId="150" fillId="3" borderId="58" xfId="45646" applyNumberFormat="true" applyFont="true" applyBorder="true" applyAlignment="true">
      <alignment horizontal="right" vertical="top" wrapText="true"/>
    </xf>
    <xf numFmtId="166" fontId="150" fillId="3" borderId="58" xfId="45647" applyNumberFormat="true" applyFont="true" applyBorder="true" applyAlignment="true">
      <alignment horizontal="right" vertical="top" wrapText="true"/>
    </xf>
    <xf numFmtId="166" fontId="150" fillId="3" borderId="59" xfId="45648" applyNumberFormat="true" applyFont="true" applyBorder="true" applyAlignment="true">
      <alignment horizontal="right" vertical="top" wrapText="true"/>
    </xf>
    <xf numFmtId="166" fontId="150" fillId="3" borderId="59" xfId="45649" applyNumberFormat="true" applyFont="true" applyBorder="true" applyAlignment="true">
      <alignment horizontal="right" vertical="top" wrapText="true"/>
    </xf>
    <xf numFmtId="166" fontId="150" fillId="3" borderId="59" xfId="45650" applyNumberFormat="true" applyFont="true" applyBorder="true" applyAlignment="true">
      <alignment horizontal="right" vertical="top" wrapText="true"/>
    </xf>
    <xf numFmtId="166" fontId="150" fillId="3" borderId="60" xfId="45651" applyNumberFormat="true" applyFont="true" applyBorder="true" applyAlignment="true">
      <alignment horizontal="right" vertical="top" wrapText="true"/>
    </xf>
    <xf numFmtId="166" fontId="150" fillId="3" borderId="60" xfId="45653" applyNumberFormat="true" applyFont="true" applyBorder="true" applyAlignment="true">
      <alignment horizontal="right" vertical="top" wrapText="true"/>
    </xf>
    <xf numFmtId="166" fontId="150" fillId="3" borderId="60" xfId="45654" applyNumberFormat="true" applyFont="true" applyBorder="true" applyAlignment="true">
      <alignment horizontal="right" vertical="top" wrapText="true"/>
    </xf>
    <xf numFmtId="166" fontId="150" fillId="3" borderId="118" xfId="45663" applyNumberFormat="true" applyFont="true" applyBorder="true" applyAlignment="true">
      <alignment horizontal="right" vertical="top" wrapText="true"/>
    </xf>
    <xf numFmtId="166" fontId="150" fillId="3" borderId="119" xfId="45664" applyNumberFormat="true" applyFont="true" applyBorder="true" applyAlignment="true">
      <alignment horizontal="right" vertical="top" wrapText="true"/>
    </xf>
    <xf numFmtId="166" fontId="150" fillId="3" borderId="120" xfId="45665" applyNumberFormat="true" applyFont="true" applyBorder="true" applyAlignment="true">
      <alignment horizontal="right" vertical="top" wrapText="true"/>
    </xf>
    <xf numFmtId="0" fontId="151" fillId="3" borderId="57" xfId="45642" applyFont="true" applyBorder="true" applyAlignment="true">
      <alignment horizontal="right" vertical="top" wrapText="true"/>
    </xf>
    <xf numFmtId="166" fontId="150" fillId="3" borderId="118" xfId="45672" applyNumberFormat="true" applyFont="true" applyBorder="true" applyAlignment="true">
      <alignment horizontal="right" vertical="top" wrapText="true"/>
    </xf>
    <xf numFmtId="166" fontId="150" fillId="3" borderId="119" xfId="45673" applyNumberFormat="true" applyFont="true" applyBorder="true" applyAlignment="true">
      <alignment horizontal="right" vertical="top" wrapText="true"/>
    </xf>
    <xf numFmtId="166" fontId="150" fillId="3" borderId="120" xfId="45674" applyNumberFormat="true" applyFont="true" applyBorder="true" applyAlignment="true">
      <alignment horizontal="right" vertical="top" wrapText="true"/>
    </xf>
    <xf numFmtId="0" fontId="151" fillId="3" borderId="57" xfId="45643" applyFont="true" applyBorder="true" applyAlignment="true">
      <alignment horizontal="right" vertical="top" wrapText="true"/>
    </xf>
    <xf numFmtId="166" fontId="150" fillId="3" borderId="118" xfId="45681" applyNumberFormat="true" applyFont="true" applyBorder="true" applyAlignment="true">
      <alignment horizontal="right" vertical="top" wrapText="true"/>
    </xf>
    <xf numFmtId="166" fontId="150" fillId="3" borderId="119" xfId="45682" applyNumberFormat="true" applyFont="true" applyBorder="true" applyAlignment="true">
      <alignment horizontal="right" vertical="top" wrapText="true"/>
    </xf>
    <xf numFmtId="166" fontId="150" fillId="3" borderId="120" xfId="45683" applyNumberFormat="true" applyFont="true" applyBorder="true" applyAlignment="true">
      <alignment horizontal="right" vertical="top" wrapText="true"/>
    </xf>
    <xf numFmtId="0" fontId="151" fillId="3" borderId="57" xfId="45644" applyFont="true" applyBorder="true" applyAlignment="true">
      <alignment horizontal="right" vertical="top" wrapText="true"/>
    </xf>
    <xf numFmtId="0" fontId="151" fillId="3" borderId="57" xfId="45684" applyFont="true" applyBorder="true" applyAlignment="true">
      <alignment horizontal="right" vertical="top" wrapText="true"/>
    </xf>
    <xf numFmtId="166" fontId="150" fillId="3" borderId="121" xfId="45685" applyNumberFormat="true" applyFont="true" applyBorder="true" applyAlignment="true">
      <alignment horizontal="right" vertical="top" wrapText="true"/>
    </xf>
    <xf numFmtId="0" fontId="151" fillId="3" borderId="57" xfId="45686" applyFont="true" applyBorder="true" applyAlignment="true">
      <alignment horizontal="right" vertical="top" wrapText="true"/>
    </xf>
    <xf numFmtId="166" fontId="150" fillId="3" borderId="121" xfId="45687" applyNumberFormat="true" applyFont="true" applyBorder="true" applyAlignment="true">
      <alignment horizontal="right" vertical="top" wrapText="true"/>
    </xf>
    <xf numFmtId="0" fontId="151" fillId="3" borderId="57" xfId="45688" applyFont="true" applyBorder="true" applyAlignment="true">
      <alignment horizontal="right" vertical="top" wrapText="true"/>
    </xf>
    <xf numFmtId="166" fontId="150" fillId="3" borderId="121" xfId="45689" applyNumberFormat="true" applyFont="true" applyBorder="true" applyAlignment="true">
      <alignment horizontal="right" vertical="top" wrapText="true"/>
    </xf>
    <xf numFmtId="0" fontId="151" fillId="0" borderId="10" xfId="44972" applyFont="true" applyFill="true" applyBorder="true" applyAlignment="true">
      <alignment horizontal="left" vertical="top" wrapText="true"/>
    </xf>
    <xf numFmtId="0" fontId="151" fillId="0" borderId="10" xfId="44978" applyFont="true" applyFill="true" applyBorder="true" applyAlignment="true">
      <alignment horizontal="left" vertical="top" wrapText="true"/>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169" fontId="150" fillId="0" borderId="10" xfId="44981" applyNumberFormat="true" applyFont="true" applyFill="true" applyBorder="true" applyAlignment="true">
      <alignment horizontal="right" vertical="top"/>
    </xf>
    <xf numFmtId="169" fontId="150" fillId="0" borderId="10" xfId="19361" applyNumberFormat="true" applyFont="true" applyFill="true" applyBorder="true" applyAlignment="true">
      <alignment horizontal="right" vertical="top"/>
    </xf>
    <xf numFmtId="169" fontId="150" fillId="0" borderId="10" xfId="19362" applyNumberFormat="true" applyFont="true" applyFill="true" applyBorder="true" applyAlignment="true">
      <alignment horizontal="right" vertical="top"/>
    </xf>
    <xf numFmtId="169" fontId="150" fillId="0" borderId="10" xfId="44982" applyNumberFormat="true" applyFont="true" applyFill="true" applyBorder="true" applyAlignment="true">
      <alignment horizontal="right" vertical="top"/>
    </xf>
    <xf numFmtId="0" fontId="151" fillId="0" borderId="10" xfId="44984" applyFont="true" applyFill="true" applyBorder="true" applyAlignment="true">
      <alignment horizontal="left" vertical="top" wrapText="true"/>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169" fontId="150" fillId="0" borderId="10" xfId="44987" applyNumberFormat="true" applyFont="true" applyFill="true" applyBorder="true" applyAlignment="true">
      <alignment horizontal="right" vertical="top"/>
    </xf>
    <xf numFmtId="169" fontId="150" fillId="0" borderId="10" xfId="44988"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151" fillId="0" borderId="10" xfId="44971" applyFont="true" applyFill="true" applyBorder="true" applyAlignment="true">
      <alignment horizontal="left" vertical="top" wrapText="true"/>
    </xf>
    <xf numFmtId="0" fontId="151" fillId="0" borderId="10" xfId="44977" applyFont="true" applyFill="true" applyBorder="true" applyAlignment="true">
      <alignment horizontal="left" vertical="top" wrapText="true"/>
    </xf>
    <xf numFmtId="0" fontId="151" fillId="0" borderId="10" xfId="44983" applyFont="true" applyFill="true" applyBorder="true" applyAlignment="true">
      <alignment horizontal="left" vertical="top" wrapText="true"/>
    </xf>
    <xf numFmtId="0" fontId="151" fillId="0" borderId="10" xfId="45215" applyFont="true" applyFill="true" applyBorder="true" applyAlignment="true">
      <alignment horizontal="left" vertical="top" wrapText="true"/>
    </xf>
    <xf numFmtId="0" fontId="151" fillId="0" borderId="10" xfId="45221" applyFont="true" applyFill="true" applyBorder="true" applyAlignment="true">
      <alignment horizontal="left" vertical="top" wrapText="true"/>
    </xf>
    <xf numFmtId="169" fontId="150" fillId="0" borderId="10" xfId="45222" applyNumberFormat="true" applyFont="true" applyFill="true" applyBorder="true" applyAlignment="true">
      <alignment horizontal="right" vertical="top"/>
    </xf>
    <xf numFmtId="169" fontId="150" fillId="0" borderId="10" xfId="45223" applyNumberFormat="true" applyFont="true" applyFill="true" applyBorder="true" applyAlignment="true">
      <alignment horizontal="right" vertical="top"/>
    </xf>
    <xf numFmtId="169" fontId="150" fillId="0" borderId="10" xfId="45224" applyNumberFormat="true" applyFont="true" applyFill="true" applyBorder="true" applyAlignment="true">
      <alignment horizontal="right" vertical="top"/>
    </xf>
    <xf numFmtId="169" fontId="150" fillId="0" borderId="10" xfId="45225" applyNumberFormat="true" applyFont="true" applyFill="true" applyBorder="true" applyAlignment="true">
      <alignment horizontal="right" vertical="top"/>
    </xf>
    <xf numFmtId="0" fontId="151" fillId="0" borderId="10" xfId="45227" applyFont="true" applyFill="true" applyBorder="true" applyAlignment="true">
      <alignment horizontal="left" vertical="top" wrapText="true"/>
    </xf>
    <xf numFmtId="169" fontId="150" fillId="0" borderId="10" xfId="45228" applyNumberFormat="true" applyFont="true" applyFill="true" applyBorder="true" applyAlignment="true">
      <alignment horizontal="right" vertical="top"/>
    </xf>
    <xf numFmtId="169" fontId="150" fillId="0" borderId="10" xfId="45229" applyNumberFormat="true" applyFont="true" applyFill="true" applyBorder="true" applyAlignment="true">
      <alignment horizontal="right" vertical="top"/>
    </xf>
    <xf numFmtId="169" fontId="150" fillId="0" borderId="10" xfId="45230" applyNumberFormat="true" applyFont="true" applyFill="true" applyBorder="true" applyAlignment="true">
      <alignment horizontal="right" vertical="top"/>
    </xf>
    <xf numFmtId="169" fontId="150" fillId="0" borderId="10" xfId="45231" applyNumberFormat="true" applyFont="true" applyFill="true" applyBorder="true" applyAlignment="true">
      <alignment horizontal="right" vertical="top"/>
    </xf>
    <xf numFmtId="0" fontId="151" fillId="0" borderId="10" xfId="45214" applyFont="true" applyFill="true" applyBorder="true" applyAlignment="true">
      <alignment horizontal="left" vertical="top" wrapText="true"/>
    </xf>
    <xf numFmtId="0" fontId="151" fillId="0" borderId="10" xfId="45220" applyFont="true" applyFill="true" applyBorder="true" applyAlignment="true">
      <alignment horizontal="left" vertical="top" wrapText="true"/>
    </xf>
    <xf numFmtId="0" fontId="151" fillId="0" borderId="10" xfId="45226" applyFont="true" applyFill="true" applyBorder="true" applyAlignment="true">
      <alignment horizontal="left" vertical="top" wrapText="true"/>
    </xf>
    <xf numFmtId="0" fontId="151" fillId="0" borderId="10" xfId="45459" applyFont="true" applyFill="true" applyBorder="true" applyAlignment="true">
      <alignment horizontal="left" vertical="top" wrapText="true"/>
    </xf>
    <xf numFmtId="0" fontId="24" fillId="0" borderId="10" xfId="34367" applyFill="true" applyBorder="true"/>
    <xf numFmtId="0" fontId="151" fillId="0" borderId="10" xfId="45465" applyFont="true" applyFill="true" applyBorder="true" applyAlignment="true">
      <alignment horizontal="left" vertical="top" wrapText="true"/>
    </xf>
    <xf numFmtId="169" fontId="150" fillId="0" borderId="10" xfId="45466" applyNumberFormat="true" applyFont="true" applyFill="true" applyBorder="true" applyAlignment="true">
      <alignment horizontal="right" vertical="top"/>
    </xf>
    <xf numFmtId="169" fontId="150" fillId="0" borderId="10" xfId="45467" applyNumberFormat="true" applyFont="true" applyFill="true" applyBorder="true" applyAlignment="true">
      <alignment horizontal="right" vertical="top"/>
    </xf>
    <xf numFmtId="169" fontId="150" fillId="0" borderId="10" xfId="45468" applyNumberFormat="true" applyFont="true" applyFill="true" applyBorder="true" applyAlignment="true">
      <alignment horizontal="right" vertical="top"/>
    </xf>
    <xf numFmtId="169" fontId="150" fillId="0" borderId="10" xfId="45469" applyNumberFormat="true" applyFont="true" applyFill="true" applyBorder="true" applyAlignment="true">
      <alignment horizontal="right" vertical="top"/>
    </xf>
    <xf numFmtId="0" fontId="151" fillId="0" borderId="10" xfId="45471" applyFont="true" applyFill="true" applyBorder="true" applyAlignment="true">
      <alignment horizontal="left" vertical="top" wrapText="true"/>
    </xf>
    <xf numFmtId="169" fontId="150" fillId="0" borderId="10" xfId="45472" applyNumberFormat="true" applyFont="true" applyFill="true" applyBorder="true" applyAlignment="true">
      <alignment horizontal="right" vertical="top"/>
    </xf>
    <xf numFmtId="169" fontId="150" fillId="0" borderId="10" xfId="45473" applyNumberFormat="true" applyFont="true" applyFill="true" applyBorder="true" applyAlignment="true">
      <alignment horizontal="right" vertical="top"/>
    </xf>
    <xf numFmtId="169" fontId="150" fillId="0" borderId="10" xfId="45474" applyNumberFormat="true" applyFont="true" applyFill="true" applyBorder="true" applyAlignment="true">
      <alignment horizontal="right" vertical="top"/>
    </xf>
    <xf numFmtId="169" fontId="150" fillId="0" borderId="10" xfId="45475" applyNumberFormat="true" applyFont="true" applyFill="true" applyBorder="true" applyAlignment="true">
      <alignment horizontal="right" vertical="top"/>
    </xf>
    <xf numFmtId="0" fontId="24" fillId="0" borderId="10" xfId="34367" applyFill="true" applyBorder="true" applyAlignment="true"/>
    <xf numFmtId="0" fontId="151" fillId="0" borderId="10" xfId="45458" applyFont="true" applyFill="true" applyBorder="true" applyAlignment="true">
      <alignment horizontal="left" vertical="top" wrapText="true"/>
    </xf>
    <xf numFmtId="0" fontId="151" fillId="0" borderId="10" xfId="45464" applyFont="true" applyFill="true" applyBorder="true" applyAlignment="true">
      <alignment horizontal="left" vertical="top" wrapText="true"/>
    </xf>
    <xf numFmtId="0" fontId="151" fillId="0" borderId="10" xfId="45470"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151" fillId="15" borderId="10" xfId="25756" applyFont="true" applyFill="true" applyAlignment="true">
      <alignment horizontal="center" vertical="center" wrapText="true"/>
    </xf>
    <xf numFmtId="0" fontId="151" fillId="15" borderId="10" xfId="25755" applyFont="true" applyFill="true" applyAlignment="true">
      <alignment horizontal="center" vertical="center" wrapText="true"/>
    </xf>
    <xf numFmtId="0" fontId="151" fillId="15" borderId="10" xfId="25750" applyFont="true" applyFill="true" applyAlignment="true">
      <alignment horizontal="center" vertical="center" wrapText="true"/>
    </xf>
    <xf numFmtId="0" fontId="151" fillId="15" borderId="10" xfId="25751" applyFont="true" applyFill="true" applyAlignment="true">
      <alignment horizontal="center" vertical="center" wrapText="true"/>
    </xf>
    <xf numFmtId="0" fontId="24" fillId="15" borderId="10" xfId="19344" applyFill="true" applyAlignment="true">
      <alignment vertical="center"/>
    </xf>
    <xf numFmtId="0" fontId="24" fillId="15" borderId="10" xfId="19344" applyFill="true" applyBorder="true" applyAlignment="true">
      <alignment vertical="center" wrapText="true"/>
    </xf>
    <xf numFmtId="0" fontId="24" fillId="0" borderId="10" xfId="34367" applyFill="true" applyBorder="true" applyAlignment="true">
      <alignment vertical="center"/>
    </xf>
    <xf numFmtId="0" fontId="24" fillId="0" borderId="10" xfId="19344" applyFill="true" applyBorder="true" applyAlignment="true">
      <alignment vertical="center"/>
    </xf>
    <xf numFmtId="0" fontId="24" fillId="15" borderId="10" xfId="34367" applyFill="true" applyBorder="true" applyAlignment="true">
      <alignment vertical="center"/>
    </xf>
    <xf numFmtId="0" fontId="151" fillId="15" borderId="10" xfId="19405" applyFont="true" applyFill="true" applyAlignment="true">
      <alignment horizontal="left" vertical="center" wrapText="true"/>
    </xf>
    <xf numFmtId="0" fontId="151" fillId="15" borderId="10" xfId="19409" applyFont="true" applyFill="true" applyAlignment="true">
      <alignment horizontal="center" vertical="center" wrapText="true"/>
    </xf>
    <xf numFmtId="0" fontId="151" fillId="15" borderId="10" xfId="19410" applyFont="true" applyFill="true" applyAlignment="true">
      <alignment horizontal="center" vertical="center" wrapText="true"/>
    </xf>
    <xf numFmtId="0" fontId="151" fillId="15" borderId="10" xfId="19414" applyFont="true" applyFill="true" applyAlignment="true">
      <alignment horizontal="center" vertical="center" wrapText="true"/>
    </xf>
    <xf numFmtId="0" fontId="151" fillId="15" borderId="10" xfId="19415" applyFont="true" applyFill="true" applyAlignment="true">
      <alignment horizontal="center" vertical="center" wrapText="true"/>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1" fillId="15" borderId="10" xfId="31030" applyFont="true" applyFill="true" applyAlignment="true">
      <alignment horizontal="center" vertical="center"/>
    </xf>
    <xf numFmtId="0" fontId="151" fillId="15" borderId="10" xfId="31029" applyFont="true" applyFill="true" applyAlignment="true">
      <alignment horizontal="center" vertical="center"/>
    </xf>
    <xf numFmtId="0" fontId="151" fillId="15" borderId="10" xfId="31034" applyFont="true" applyFill="true" applyAlignment="true">
      <alignment horizontal="center" vertical="center"/>
    </xf>
    <xf numFmtId="0" fontId="151" fillId="15" borderId="10" xfId="31035" applyFont="true" applyFill="true" applyAlignment="true">
      <alignment horizontal="center" vertical="center"/>
    </xf>
    <xf numFmtId="0" fontId="151" fillId="15" borderId="10" xfId="28026" applyFont="true" applyFill="true" applyAlignment="true">
      <alignment horizontal="center" vertical="center" wrapText="true"/>
    </xf>
    <xf numFmtId="0" fontId="151" fillId="15" borderId="10" xfId="28025" applyFont="true" applyFill="true" applyAlignment="true">
      <alignment horizontal="center" vertical="center" wrapText="true"/>
    </xf>
    <xf numFmtId="0" fontId="151" fillId="15" borderId="10" xfId="28020" applyFont="true" applyFill="true" applyAlignment="true">
      <alignment horizontal="center" vertical="center" wrapText="true"/>
    </xf>
    <xf numFmtId="0" fontId="151" fillId="15" borderId="10" xfId="28021" applyFont="true" applyFill="true" applyAlignment="true">
      <alignment horizontal="center" vertical="center" wrapText="true"/>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151" fillId="15" borderId="10" xfId="31063" applyFont="true" applyFill="true" applyAlignment="true">
      <alignment horizontal="center" vertical="center" wrapText="true"/>
    </xf>
    <xf numFmtId="0" fontId="151" fillId="15" borderId="10" xfId="31062" applyFont="true" applyFill="true" applyAlignment="true">
      <alignment horizontal="center" vertical="center" wrapText="true"/>
    </xf>
    <xf numFmtId="0" fontId="151" fillId="15" borderId="10" xfId="31067" applyFont="true" applyFill="true" applyAlignment="true">
      <alignment horizontal="center" vertical="center" wrapText="true"/>
    </xf>
    <xf numFmtId="0" fontId="151" fillId="15" borderId="10" xfId="31068" applyFont="true" applyFill="true" applyAlignment="true">
      <alignment horizontal="center" vertical="center" wrapText="true"/>
    </xf>
    <xf numFmtId="0" fontId="151" fillId="0" borderId="10" xfId="45048" applyFont="true" applyFill="true" applyBorder="true" applyAlignment="true">
      <alignment horizontal="left" vertical="center" wrapText="true"/>
    </xf>
    <xf numFmtId="0" fontId="151" fillId="0" borderId="10" xfId="45054" applyFont="true" applyFill="true" applyBorder="true" applyAlignment="true">
      <alignment horizontal="left" vertical="center" wrapText="true"/>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24" fillId="15" borderId="10" xfId="19344" applyFill="true" applyBorder="true" applyAlignment="true">
      <alignment vertical="center"/>
    </xf>
    <xf numFmtId="0" fontId="151" fillId="15" borderId="10" xfId="28026" applyFont="true" applyFill="true" applyBorder="true" applyAlignment="true">
      <alignment horizontal="center" vertical="center" wrapText="true"/>
    </xf>
    <xf numFmtId="0" fontId="151" fillId="15" borderId="10" xfId="28025" applyFont="true" applyFill="true" applyBorder="true" applyAlignment="true">
      <alignment horizontal="center" vertical="center" wrapText="true"/>
    </xf>
    <xf numFmtId="0" fontId="151" fillId="15" borderId="10" xfId="28020" applyFont="true" applyFill="true" applyBorder="true" applyAlignment="true">
      <alignment horizontal="center" vertical="center" wrapText="true"/>
    </xf>
    <xf numFmtId="0" fontId="151" fillId="3" borderId="52" xfId="44938" applyFont="true" applyBorder="true" applyAlignment="true">
      <alignment horizontal="center" vertical="center" wrapText="true"/>
    </xf>
    <xf numFmtId="0" fontId="151" fillId="3" borderId="53" xfId="44939" applyFont="true" applyBorder="true" applyAlignment="true">
      <alignment horizontal="center" vertical="center" wrapText="true"/>
    </xf>
    <xf numFmtId="0" fontId="151" fillId="3" borderId="52" xfId="44969" applyFont="true" applyBorder="true" applyAlignment="true">
      <alignment horizontal="center" vertical="center" wrapText="true"/>
    </xf>
    <xf numFmtId="0" fontId="151" fillId="3" borderId="53" xfId="44970" applyFont="true" applyBorder="true" applyAlignment="true">
      <alignment horizontal="center" vertical="center" wrapText="true"/>
    </xf>
    <xf numFmtId="0" fontId="151" fillId="3" borderId="52" xfId="45000" applyFont="true" applyBorder="true" applyAlignment="true">
      <alignment horizontal="center" vertical="center" wrapText="true"/>
    </xf>
    <xf numFmtId="0" fontId="151" fillId="3" borderId="53" xfId="45001" applyFont="true" applyBorder="true" applyAlignment="true">
      <alignment horizontal="center" vertical="center" wrapText="true"/>
    </xf>
    <xf numFmtId="0" fontId="151" fillId="3" borderId="52" xfId="45031" applyFont="true" applyBorder="true" applyAlignment="true">
      <alignment horizontal="center" vertical="center" wrapText="true"/>
    </xf>
    <xf numFmtId="0" fontId="151" fillId="3" borderId="53" xfId="45032" applyFont="true" applyBorder="true" applyAlignment="true">
      <alignment horizontal="center" vertical="center" wrapText="true"/>
    </xf>
    <xf numFmtId="0" fontId="151" fillId="3" borderId="52" xfId="45059" applyFont="true" applyBorder="true" applyAlignment="true">
      <alignment horizontal="center" vertical="center" wrapText="true"/>
    </xf>
    <xf numFmtId="0" fontId="151" fillId="3" borderId="53" xfId="45060" applyFont="true" applyBorder="true" applyAlignment="true">
      <alignment horizontal="center" vertical="center" wrapText="true"/>
    </xf>
    <xf numFmtId="0" fontId="151" fillId="3" borderId="52" xfId="45102" applyFont="true" applyBorder="true" applyAlignment="true">
      <alignment horizontal="center" vertical="center" wrapText="true"/>
    </xf>
    <xf numFmtId="0" fontId="151" fillId="3" borderId="53" xfId="45103" applyFont="true" applyBorder="true" applyAlignment="true">
      <alignment horizontal="center" vertical="center" wrapText="true"/>
    </xf>
    <xf numFmtId="0" fontId="24" fillId="0" borderId="100" xfId="19344" applyFill="true" applyBorder="true" applyAlignment="true">
      <alignment vertical="center" wrapText="true"/>
    </xf>
    <xf numFmtId="0" fontId="24" fillId="15" borderId="100" xfId="19344" applyFill="true" applyBorder="true" applyAlignment="true">
      <alignment vertical="center" wrapText="true"/>
    </xf>
    <xf numFmtId="0" fontId="24" fillId="27" borderId="100" xfId="19344" applyFill="true" applyBorder="true" applyAlignment="true">
      <alignment vertical="center" wrapText="true"/>
    </xf>
    <xf numFmtId="0" fontId="24" fillId="27" borderId="105" xfId="19344" applyFill="true" applyBorder="true" applyAlignment="true">
      <alignment vertical="center" wrapText="true"/>
    </xf>
    <xf numFmtId="0" fontId="24" fillId="0" borderId="105" xfId="19344" applyFill="true" applyBorder="true" applyAlignment="true">
      <alignment vertical="center" wrapText="true"/>
    </xf>
    <xf numFmtId="0" fontId="155" fillId="33" borderId="100" xfId="19344" applyFont="true" applyFill="true" applyBorder="true" applyAlignment="true">
      <alignment horizontal="center" vertical="center" wrapText="true"/>
    </xf>
    <xf numFmtId="0" fontId="24" fillId="33" borderId="125" xfId="19344" applyFill="true" applyBorder="true" applyAlignment="true">
      <alignment horizontal="center" vertical="center"/>
    </xf>
    <xf numFmtId="0" fontId="155" fillId="33" borderId="125" xfId="19344" applyFont="true" applyFill="true" applyBorder="true" applyAlignment="true">
      <alignment horizontal="center" vertical="center" wrapText="true"/>
    </xf>
    <xf numFmtId="169" fontId="115" fillId="33" borderId="100" xfId="40237" applyNumberFormat="true" applyFont="true" applyFill="true" applyBorder="true" applyAlignment="true">
      <alignment horizontal="center" vertical="center"/>
    </xf>
    <xf numFmtId="169" fontId="115" fillId="33" borderId="125" xfId="40238" applyNumberFormat="true" applyFont="true" applyFill="true" applyBorder="true" applyAlignment="true">
      <alignment horizontal="center" vertical="center"/>
    </xf>
    <xf numFmtId="169" fontId="115" fillId="33" borderId="125" xfId="40240" applyNumberFormat="true" applyFont="true" applyFill="true" applyBorder="true" applyAlignment="true">
      <alignment horizontal="center" vertical="center"/>
    </xf>
    <xf numFmtId="169" fontId="115" fillId="33" borderId="100" xfId="40249" applyNumberFormat="true" applyFont="true" applyFill="true" applyBorder="true" applyAlignment="true">
      <alignment horizontal="center" vertical="center"/>
    </xf>
    <xf numFmtId="169" fontId="115" fillId="33" borderId="125" xfId="40250" applyNumberFormat="true" applyFont="true" applyFill="true" applyBorder="true" applyAlignment="true">
      <alignment horizontal="center" vertical="center"/>
    </xf>
    <xf numFmtId="169" fontId="115" fillId="33" borderId="125" xfId="40252" applyNumberFormat="true" applyFont="true" applyFill="true" applyBorder="true" applyAlignment="true">
      <alignment horizontal="center" vertical="center"/>
    </xf>
    <xf numFmtId="0" fontId="151" fillId="33" borderId="100" xfId="45050" applyFont="true" applyFill="true" applyBorder="true" applyAlignment="true">
      <alignment horizontal="center" vertical="center" wrapText="true"/>
    </xf>
    <xf numFmtId="0" fontId="151" fillId="33" borderId="125" xfId="45051" applyFont="true" applyFill="true" applyBorder="true" applyAlignment="true">
      <alignment horizontal="center" vertical="center" wrapText="true"/>
    </xf>
    <xf numFmtId="0" fontId="151" fillId="33" borderId="100" xfId="45056" applyFont="true" applyFill="true" applyBorder="true" applyAlignment="true">
      <alignment horizontal="center" vertical="center"/>
    </xf>
    <xf numFmtId="0" fontId="151" fillId="33" borderId="125" xfId="45057" applyFont="true" applyFill="true" applyBorder="true" applyAlignment="true">
      <alignment horizontal="center" vertical="center"/>
    </xf>
    <xf numFmtId="0" fontId="151" fillId="33" borderId="125" xfId="45059" applyFont="true" applyFill="true" applyBorder="true" applyAlignment="true">
      <alignment horizontal="center" vertical="center" wrapText="true"/>
    </xf>
    <xf numFmtId="0" fontId="151" fillId="33" borderId="125" xfId="25755" applyFont="true" applyFill="true" applyBorder="true" applyAlignment="true">
      <alignment horizontal="center" vertical="center" wrapText="true"/>
    </xf>
    <xf numFmtId="0" fontId="151" fillId="33" borderId="100" xfId="25752" applyFont="true" applyFill="true" applyBorder="true" applyAlignment="true">
      <alignment horizontal="center" vertical="center" wrapText="true"/>
    </xf>
    <xf numFmtId="0" fontId="151" fillId="33" borderId="125" xfId="25750" applyFont="true" applyFill="true" applyBorder="true" applyAlignment="true">
      <alignment horizontal="center" vertical="center" wrapText="true"/>
    </xf>
    <xf numFmtId="0" fontId="151" fillId="33" borderId="125" xfId="19380" applyFont="true" applyFill="true" applyBorder="true" applyAlignment="true">
      <alignment horizontal="center" vertical="center" wrapText="true"/>
    </xf>
    <xf numFmtId="0" fontId="151" fillId="33" borderId="100" xfId="45093" applyFont="true" applyFill="true" applyBorder="true" applyAlignment="true">
      <alignment horizontal="center" vertical="center" wrapText="true"/>
    </xf>
    <xf numFmtId="0" fontId="151" fillId="33" borderId="125" xfId="45094" applyFont="true" applyFill="true" applyBorder="true" applyAlignment="true">
      <alignment horizontal="center" vertical="center" wrapText="true"/>
    </xf>
    <xf numFmtId="0" fontId="151" fillId="33" borderId="100" xfId="45099" applyFont="true" applyFill="true" applyBorder="true" applyAlignment="true">
      <alignment horizontal="center" vertical="center"/>
    </xf>
    <xf numFmtId="0" fontId="151" fillId="33" borderId="125" xfId="45100" applyFont="true" applyFill="true" applyBorder="true" applyAlignment="true">
      <alignment horizontal="center" vertical="center"/>
    </xf>
    <xf numFmtId="0" fontId="151" fillId="33" borderId="125" xfId="45102" applyFont="true" applyFill="true" applyBorder="true" applyAlignment="true">
      <alignment horizontal="center" vertical="center" wrapText="true"/>
    </xf>
    <xf numFmtId="0" fontId="151" fillId="33" borderId="100" xfId="19411" applyFont="true" applyFill="true" applyBorder="true" applyAlignment="true">
      <alignment horizontal="center" vertical="center" wrapText="true"/>
    </xf>
    <xf numFmtId="0" fontId="151" fillId="33" borderId="125" xfId="19409" applyFont="true" applyFill="true" applyBorder="true" applyAlignment="true">
      <alignment horizontal="center" vertical="center" wrapText="true"/>
    </xf>
    <xf numFmtId="0" fontId="151" fillId="33" borderId="125" xfId="19412" applyFont="true" applyFill="true" applyBorder="true" applyAlignment="true">
      <alignment horizontal="center" vertical="center" wrapText="true"/>
    </xf>
    <xf numFmtId="0" fontId="151" fillId="33" borderId="100" xfId="19413" applyFont="true" applyFill="true" applyBorder="true" applyAlignment="true">
      <alignment horizontal="center" vertical="center" wrapText="true"/>
    </xf>
    <xf numFmtId="0" fontId="151" fillId="33" borderId="125" xfId="19414" applyFont="true" applyFill="true" applyBorder="true" applyAlignment="true">
      <alignment horizontal="center" vertical="center" wrapText="true"/>
    </xf>
    <xf numFmtId="0" fontId="151" fillId="33" borderId="125" xfId="19416" applyFont="true" applyFill="true" applyBorder="true" applyAlignment="true">
      <alignment horizontal="center" vertical="center" wrapText="true"/>
    </xf>
    <xf numFmtId="0" fontId="151" fillId="15" borderId="10" xfId="31034" applyFont="true" applyFill="true" applyBorder="true" applyAlignment="true">
      <alignment horizontal="center" vertical="center"/>
    </xf>
    <xf numFmtId="0" fontId="151" fillId="15" borderId="10" xfId="31067" applyFont="true" applyFill="true" applyBorder="true" applyAlignment="true">
      <alignment horizontal="center" vertical="center" wrapText="true"/>
    </xf>
    <xf numFmtId="0" fontId="151" fillId="15" borderId="10" xfId="25756" applyFont="true" applyFill="true" applyBorder="true" applyAlignment="true">
      <alignment horizontal="center" vertical="center" wrapText="true"/>
    </xf>
    <xf numFmtId="0" fontId="151" fillId="15" borderId="10" xfId="25755" applyFont="true" applyFill="true" applyBorder="true" applyAlignment="true">
      <alignment horizontal="center" vertical="center" wrapText="true"/>
    </xf>
    <xf numFmtId="0" fontId="151" fillId="15" borderId="10" xfId="25750" applyFont="true" applyFill="true" applyBorder="true" applyAlignment="true">
      <alignment horizontal="center" vertical="center" wrapText="true"/>
    </xf>
    <xf numFmtId="0" fontId="151" fillId="15" borderId="10" xfId="19414" applyFont="true" applyFill="true" applyBorder="true" applyAlignment="true">
      <alignment horizontal="center" vertical="center" wrapText="true"/>
    </xf>
    <xf numFmtId="0" fontId="24" fillId="33" borderId="107" xfId="19344" applyFill="true" applyBorder="true" applyAlignment="true">
      <alignment horizontal="center" vertical="center"/>
    </xf>
    <xf numFmtId="0" fontId="155" fillId="33" borderId="107" xfId="19344" applyFont="true" applyFill="true" applyBorder="true" applyAlignment="true">
      <alignment horizontal="center" vertical="center" wrapText="true"/>
    </xf>
    <xf numFmtId="169" fontId="115" fillId="33" borderId="107" xfId="40239" applyNumberFormat="true" applyFont="true" applyFill="true" applyBorder="true" applyAlignment="true">
      <alignment horizontal="center" vertical="center"/>
    </xf>
    <xf numFmtId="169" fontId="115" fillId="33" borderId="107" xfId="40251" applyNumberFormat="true" applyFont="true" applyFill="true" applyBorder="true" applyAlignment="true">
      <alignment horizontal="center" vertical="center"/>
    </xf>
    <xf numFmtId="0" fontId="151" fillId="33" borderId="107" xfId="25756" applyFont="true" applyFill="true" applyBorder="true" applyAlignment="true">
      <alignment horizontal="center" vertical="center" wrapText="true"/>
    </xf>
    <xf numFmtId="0" fontId="151" fillId="33" borderId="107" xfId="25751" applyFont="true" applyFill="true" applyBorder="true" applyAlignment="true">
      <alignment horizontal="center" vertical="center" wrapText="true"/>
    </xf>
    <xf numFmtId="0" fontId="151" fillId="33" borderId="107" xfId="19410" applyFont="true" applyFill="true" applyBorder="true" applyAlignment="true">
      <alignment horizontal="center" vertical="center" wrapText="true"/>
    </xf>
    <xf numFmtId="0" fontId="151" fillId="33" borderId="107" xfId="19415" applyFont="true" applyFill="true" applyBorder="true" applyAlignment="true">
      <alignment horizontal="center" vertical="center" wrapText="true"/>
    </xf>
    <xf numFmtId="0" fontId="151" fillId="15" borderId="3" xfId="31034" applyFont="true" applyFill="true" applyBorder="true" applyAlignment="true">
      <alignment horizontal="center" vertical="center"/>
    </xf>
    <xf numFmtId="0" fontId="151" fillId="15" borderId="3" xfId="28026" applyFont="true" applyFill="true" applyBorder="true" applyAlignment="true">
      <alignment horizontal="center" vertical="center" wrapText="true"/>
    </xf>
    <xf numFmtId="0" fontId="151" fillId="15" borderId="3" xfId="28020" applyFont="true" applyFill="true" applyBorder="true" applyAlignment="true">
      <alignment horizontal="center" vertical="center" wrapText="true"/>
    </xf>
    <xf numFmtId="0" fontId="151" fillId="15" borderId="3" xfId="31067" applyFont="true" applyFill="true" applyBorder="true" applyAlignment="true">
      <alignment horizontal="center" vertical="center" wrapText="true"/>
    </xf>
    <xf numFmtId="0" fontId="151" fillId="15" borderId="3" xfId="25756" applyFont="true" applyFill="true" applyBorder="true" applyAlignment="true">
      <alignment horizontal="center" vertical="center" wrapText="true"/>
    </xf>
    <xf numFmtId="0" fontId="151" fillId="15" borderId="3" xfId="25750" applyFont="true" applyFill="true" applyBorder="true" applyAlignment="true">
      <alignment horizontal="center" vertical="center" wrapText="true"/>
    </xf>
    <xf numFmtId="169" fontId="115" fillId="33" borderId="100" xfId="40238" applyNumberFormat="true" applyFont="true" applyFill="true" applyBorder="true" applyAlignment="true">
      <alignment horizontal="center" vertical="center"/>
    </xf>
    <xf numFmtId="169" fontId="115" fillId="33" borderId="100" xfId="40250" applyNumberFormat="true" applyFont="true" applyFill="true" applyBorder="true" applyAlignment="true">
      <alignment horizontal="center" vertical="center"/>
    </xf>
    <xf numFmtId="0" fontId="151" fillId="33" borderId="100" xfId="25756" applyFont="true" applyFill="true" applyBorder="true" applyAlignment="true">
      <alignment horizontal="center" vertical="center" wrapText="true"/>
    </xf>
    <xf numFmtId="0" fontId="151" fillId="33" borderId="100" xfId="25750" applyFont="true" applyFill="true" applyBorder="true" applyAlignment="true">
      <alignment horizontal="center" vertical="center" wrapText="true"/>
    </xf>
    <xf numFmtId="0" fontId="151" fillId="15" borderId="3" xfId="19414" applyFont="true" applyFill="true" applyBorder="true" applyAlignment="true">
      <alignment horizontal="center" vertical="center" wrapText="true"/>
    </xf>
    <xf numFmtId="0" fontId="151" fillId="33" borderId="100" xfId="19410" applyFont="true" applyFill="true" applyBorder="true" applyAlignment="true">
      <alignment horizontal="center" vertical="center" wrapText="true"/>
    </xf>
    <xf numFmtId="0" fontId="151" fillId="33" borderId="100" xfId="19414" applyFont="true" applyFill="true" applyBorder="true" applyAlignment="true">
      <alignment horizontal="center" vertical="center" wrapText="true"/>
    </xf>
    <xf numFmtId="0" fontId="151" fillId="15" borderId="1" xfId="31030" applyFont="true" applyFill="true" applyBorder="true" applyAlignment="true">
      <alignment horizontal="center" vertical="center"/>
    </xf>
    <xf numFmtId="0" fontId="151" fillId="15" borderId="11" xfId="31029" applyFont="true" applyFill="true" applyBorder="true" applyAlignment="true">
      <alignment horizontal="center" vertical="center"/>
    </xf>
    <xf numFmtId="0" fontId="151" fillId="15" borderId="11" xfId="31030" applyFont="true" applyFill="true" applyBorder="true" applyAlignment="true">
      <alignment horizontal="center" vertical="center"/>
    </xf>
    <xf numFmtId="0" fontId="151" fillId="15" borderId="1" xfId="31063" applyFont="true" applyFill="true" applyBorder="true" applyAlignment="true">
      <alignment horizontal="center" vertical="center" wrapText="true"/>
    </xf>
    <xf numFmtId="0" fontId="151" fillId="15" borderId="11" xfId="31062" applyFont="true" applyFill="true" applyBorder="true" applyAlignment="true">
      <alignment horizontal="center" vertical="center" wrapText="true"/>
    </xf>
    <xf numFmtId="0" fontId="151" fillId="15" borderId="11" xfId="31063" applyFont="true" applyFill="true" applyBorder="true" applyAlignment="true">
      <alignment horizontal="center" vertical="center" wrapText="true"/>
    </xf>
    <xf numFmtId="0" fontId="151" fillId="15" borderId="1" xfId="19410" applyFont="true" applyFill="true" applyBorder="true" applyAlignment="true">
      <alignment horizontal="center" vertical="center" wrapText="true"/>
    </xf>
    <xf numFmtId="0" fontId="151" fillId="15" borderId="11" xfId="19409" applyFont="true" applyFill="true" applyBorder="true" applyAlignment="true">
      <alignment horizontal="center" vertical="center" wrapText="true"/>
    </xf>
    <xf numFmtId="0" fontId="151" fillId="15" borderId="11" xfId="19410" applyFont="true" applyFill="true" applyBorder="true" applyAlignment="true">
      <alignment horizontal="center" vertical="center" wrapText="true"/>
    </xf>
    <xf numFmtId="0" fontId="155" fillId="33" borderId="130" xfId="19344" applyFont="true" applyFill="true" applyBorder="true" applyAlignment="true">
      <alignment horizontal="center" vertical="center" wrapText="true"/>
    </xf>
    <xf numFmtId="0" fontId="151" fillId="3" borderId="110" xfId="44938" applyFont="true" applyBorder="true" applyAlignment="true">
      <alignment horizontal="center" vertical="center" wrapText="true"/>
    </xf>
    <xf numFmtId="0" fontId="151" fillId="3" borderId="110" xfId="44969" applyFont="true" applyBorder="true" applyAlignment="true">
      <alignment horizontal="center" vertical="center" wrapText="true"/>
    </xf>
    <xf numFmtId="0" fontId="151" fillId="3" borderId="110" xfId="45000" applyFont="true" applyBorder="true" applyAlignment="true">
      <alignment horizontal="center" vertical="center" wrapText="true"/>
    </xf>
    <xf numFmtId="169" fontId="115" fillId="33" borderId="130" xfId="40238" applyNumberFormat="true" applyFont="true" applyFill="true" applyBorder="true" applyAlignment="true">
      <alignment horizontal="center" vertical="center"/>
    </xf>
    <xf numFmtId="169" fontId="115" fillId="33" borderId="130" xfId="40250" applyNumberFormat="true" applyFont="true" applyFill="true" applyBorder="true" applyAlignment="true">
      <alignment horizontal="center" vertical="center"/>
    </xf>
    <xf numFmtId="0" fontId="151" fillId="33" borderId="130" xfId="25756" applyFont="true" applyFill="true" applyBorder="true" applyAlignment="true">
      <alignment horizontal="center" vertical="center" wrapText="true"/>
    </xf>
    <xf numFmtId="0" fontId="151" fillId="33" borderId="130" xfId="25750" applyFont="true" applyFill="true" applyBorder="true" applyAlignment="true">
      <alignment horizontal="center" vertical="center" wrapText="true"/>
    </xf>
    <xf numFmtId="0" fontId="151" fillId="3" borderId="110" xfId="45031" applyFont="true" applyBorder="true" applyAlignment="true">
      <alignment horizontal="center" vertical="center" wrapText="true"/>
    </xf>
    <xf numFmtId="0" fontId="151" fillId="3" borderId="110" xfId="45059" applyFont="true" applyBorder="true" applyAlignment="true">
      <alignment horizontal="center" vertical="center" wrapText="true"/>
    </xf>
    <xf numFmtId="0" fontId="151" fillId="33" borderId="130" xfId="45052" applyFont="true" applyFill="true" applyBorder="true" applyAlignment="true">
      <alignment horizontal="center" vertical="center" wrapText="true"/>
    </xf>
    <xf numFmtId="0" fontId="151" fillId="33" borderId="130" xfId="45059" applyFont="true" applyFill="true" applyBorder="true" applyAlignment="true">
      <alignment horizontal="center" vertical="center" wrapText="true"/>
    </xf>
    <xf numFmtId="0" fontId="151" fillId="33" borderId="130" xfId="19410" applyFont="true" applyFill="true" applyBorder="true" applyAlignment="true">
      <alignment horizontal="center" vertical="center" wrapText="true"/>
    </xf>
    <xf numFmtId="0" fontId="151" fillId="33" borderId="130" xfId="19414" applyFont="true" applyFill="true" applyBorder="true" applyAlignment="true">
      <alignment horizontal="center" vertical="center" wrapText="true"/>
    </xf>
    <xf numFmtId="0" fontId="151" fillId="3" borderId="110" xfId="45102" applyFont="true" applyBorder="true" applyAlignment="true">
      <alignment horizontal="center" vertical="center" wrapText="true"/>
    </xf>
    <xf numFmtId="0" fontId="151" fillId="33" borderId="130" xfId="45095" applyFont="true" applyFill="true" applyBorder="true" applyAlignment="true">
      <alignment horizontal="center" vertical="center" wrapText="true"/>
    </xf>
    <xf numFmtId="0" fontId="151" fillId="33" borderId="130" xfId="45102" applyFont="true" applyFill="true" applyBorder="true" applyAlignment="true">
      <alignment horizontal="center" vertical="center" wrapText="true"/>
    </xf>
    <xf numFmtId="0" fontId="24" fillId="33" borderId="126" xfId="19344" applyFill="true" applyBorder="true" applyAlignment="true">
      <alignment horizontal="center" vertical="center"/>
    </xf>
    <xf numFmtId="0" fontId="155" fillId="33" borderId="126" xfId="19344" applyFont="true" applyFill="true" applyBorder="true" applyAlignment="true">
      <alignment horizontal="center" vertical="center" wrapText="true"/>
    </xf>
    <xf numFmtId="0" fontId="151" fillId="15" borderId="4" xfId="31035" applyFont="true" applyFill="true" applyBorder="true" applyAlignment="true">
      <alignment horizontal="center" vertical="center"/>
    </xf>
    <xf numFmtId="0" fontId="151" fillId="15" borderId="4" xfId="28021" applyFont="true" applyFill="true" applyBorder="true" applyAlignment="true">
      <alignment horizontal="center" vertical="center" wrapText="true"/>
    </xf>
    <xf numFmtId="169" fontId="115" fillId="33" borderId="126" xfId="40239" applyNumberFormat="true" applyFont="true" applyFill="true" applyBorder="true" applyAlignment="true">
      <alignment horizontal="center" vertical="center"/>
    </xf>
    <xf numFmtId="169" fontId="115" fillId="33" borderId="126" xfId="40251" applyNumberFormat="true" applyFont="true" applyFill="true" applyBorder="true" applyAlignment="true">
      <alignment horizontal="center" vertical="center"/>
    </xf>
    <xf numFmtId="0" fontId="151" fillId="33" borderId="126" xfId="45052" applyFont="true" applyFill="true" applyBorder="true" applyAlignment="true">
      <alignment horizontal="center" vertical="center" wrapText="true"/>
    </xf>
    <xf numFmtId="0" fontId="151" fillId="33" borderId="126" xfId="45058" applyFont="true" applyFill="true" applyBorder="true" applyAlignment="true">
      <alignment horizontal="center" vertical="center"/>
    </xf>
    <xf numFmtId="0" fontId="151" fillId="33" borderId="126" xfId="25751" applyFont="true" applyFill="true" applyBorder="true" applyAlignment="true">
      <alignment horizontal="center" vertical="center" wrapText="true"/>
    </xf>
    <xf numFmtId="0" fontId="151" fillId="15" borderId="4" xfId="31068" applyFont="true" applyFill="true" applyBorder="true" applyAlignment="true">
      <alignment horizontal="center" vertical="center" wrapText="true"/>
    </xf>
    <xf numFmtId="0" fontId="151" fillId="15" borderId="4" xfId="25751" applyFont="true" applyFill="true" applyBorder="true" applyAlignment="true">
      <alignment horizontal="center" vertical="center" wrapText="true"/>
    </xf>
    <xf numFmtId="0" fontId="151" fillId="33" borderId="126" xfId="25756" applyFont="true" applyFill="true" applyBorder="true" applyAlignment="true">
      <alignment horizontal="center" vertical="center" wrapText="true"/>
    </xf>
    <xf numFmtId="0" fontId="151" fillId="33" borderId="126" xfId="45095" applyFont="true" applyFill="true" applyBorder="true" applyAlignment="true">
      <alignment horizontal="center" vertical="center" wrapText="true"/>
    </xf>
    <xf numFmtId="0" fontId="151" fillId="33" borderId="126" xfId="45101" applyFont="true" applyFill="true" applyBorder="true" applyAlignment="true">
      <alignment horizontal="center" vertical="center"/>
    </xf>
    <xf numFmtId="0" fontId="151" fillId="33" borderId="126" xfId="19410" applyFont="true" applyFill="true" applyBorder="true" applyAlignment="true">
      <alignment horizontal="center" vertical="center" wrapText="true"/>
    </xf>
    <xf numFmtId="0" fontId="151" fillId="33" borderId="126" xfId="19415" applyFont="true" applyFill="true" applyBorder="true" applyAlignment="true">
      <alignment horizontal="center" vertical="center" wrapText="true"/>
    </xf>
    <xf numFmtId="0" fontId="151" fillId="15" borderId="4" xfId="19415" applyFont="true" applyFill="true" applyBorder="true" applyAlignment="true">
      <alignment horizontal="center" vertical="center" wrapText="true"/>
    </xf>
    <xf numFmtId="0" fontId="151" fillId="0" borderId="100" xfId="45008" applyFont="true" applyFill="true" applyBorder="true" applyAlignment="true">
      <alignment horizontal="left" vertical="center" wrapText="true"/>
    </xf>
    <xf numFmtId="0" fontId="151" fillId="0" borderId="100" xfId="45014" applyFont="true" applyFill="true" applyBorder="true" applyAlignment="true">
      <alignment horizontal="left" vertical="center" wrapText="true"/>
    </xf>
    <xf numFmtId="0" fontId="151" fillId="0" borderId="100" xfId="19355" applyFont="true" applyFill="true" applyBorder="true" applyAlignment="true">
      <alignment horizontal="left" vertical="center" wrapText="true"/>
    </xf>
    <xf numFmtId="0" fontId="151" fillId="0" borderId="100" xfId="19357" applyFont="true" applyFill="true" applyBorder="true" applyAlignment="true">
      <alignment horizontal="left" vertical="center" wrapText="true"/>
    </xf>
    <xf numFmtId="0" fontId="155" fillId="0" borderId="100" xfId="19344" applyFont="true" applyFill="true" applyBorder="true" applyAlignment="true">
      <alignment horizontal="left" vertical="center" wrapText="true"/>
    </xf>
    <xf numFmtId="0" fontId="151" fillId="0" borderId="100" xfId="45067" applyFont="true" applyFill="true" applyBorder="true" applyAlignment="true">
      <alignment horizontal="left" vertical="center" wrapText="true"/>
    </xf>
    <xf numFmtId="0" fontId="151" fillId="0" borderId="100" xfId="45073" applyFont="true" applyFill="true" applyBorder="true" applyAlignment="true">
      <alignment horizontal="left" vertical="center" wrapText="true"/>
    </xf>
    <xf numFmtId="0" fontId="151" fillId="0" borderId="100" xfId="25754" applyFont="true" applyFill="true" applyBorder="true" applyAlignment="true">
      <alignment horizontal="left" vertical="center" wrapText="true"/>
    </xf>
    <xf numFmtId="0" fontId="151" fillId="0" borderId="100" xfId="19381" applyFont="true" applyFill="true" applyBorder="true" applyAlignment="true">
      <alignment horizontal="left" vertical="center" wrapText="true"/>
    </xf>
    <xf numFmtId="0" fontId="151" fillId="0" borderId="100" xfId="19382" applyFont="true" applyFill="true" applyBorder="true" applyAlignment="true">
      <alignment horizontal="left" vertical="center" wrapText="true"/>
    </xf>
    <xf numFmtId="0" fontId="151" fillId="15" borderId="100" xfId="19382" applyFont="true" applyFill="true" applyBorder="true" applyAlignment="true">
      <alignment horizontal="left" vertical="center" wrapText="true"/>
    </xf>
    <xf numFmtId="0" fontId="151" fillId="15" borderId="100" xfId="19385" applyFont="true" applyFill="true" applyBorder="true" applyAlignment="true">
      <alignment horizontal="left" vertical="center" wrapText="true"/>
    </xf>
    <xf numFmtId="0" fontId="24" fillId="27" borderId="100" xfId="19344" applyFill="true" applyBorder="true" applyAlignment="true">
      <alignment horizontal="center" vertical="center" wrapText="true"/>
    </xf>
    <xf numFmtId="0" fontId="151" fillId="0" borderId="100" xfId="45091" applyFont="true" applyFill="true" applyBorder="true" applyAlignment="true">
      <alignment horizontal="left" vertical="center" wrapText="true"/>
    </xf>
    <xf numFmtId="0" fontId="151" fillId="0" borderId="100" xfId="45097" applyFont="true" applyFill="true" applyBorder="true" applyAlignment="true">
      <alignment horizontal="left" vertical="center" wrapText="true"/>
    </xf>
    <xf numFmtId="0" fontId="151" fillId="0" borderId="100" xfId="45104" applyFont="true" applyFill="true" applyBorder="true" applyAlignment="true">
      <alignment horizontal="left" vertical="center" wrapText="true"/>
    </xf>
    <xf numFmtId="0" fontId="151" fillId="0" borderId="100" xfId="45110" applyFont="true" applyFill="true" applyBorder="true" applyAlignment="true">
      <alignment horizontal="left" vertical="center" wrapText="true"/>
    </xf>
    <xf numFmtId="0" fontId="151" fillId="0" borderId="100" xfId="45116" applyFont="true" applyFill="true" applyBorder="true" applyAlignment="true">
      <alignment horizontal="left" vertical="center" wrapText="true"/>
    </xf>
    <xf numFmtId="0" fontId="151" fillId="0" borderId="100" xfId="19405" applyFont="true" applyFill="true" applyBorder="true" applyAlignment="true">
      <alignment horizontal="left" vertical="center" wrapText="true"/>
    </xf>
    <xf numFmtId="0" fontId="151" fillId="0" borderId="100" xfId="19407" applyFont="true" applyFill="true" applyBorder="true" applyAlignment="true">
      <alignment horizontal="left" vertical="center" wrapText="true"/>
    </xf>
    <xf numFmtId="0" fontId="151" fillId="0" borderId="100" xfId="19417" applyFont="true" applyFill="true" applyBorder="true" applyAlignment="true">
      <alignment horizontal="left" vertical="center" wrapText="true"/>
    </xf>
    <xf numFmtId="0" fontId="151" fillId="0" borderId="100" xfId="19418" applyFont="true" applyFill="true" applyBorder="true" applyAlignment="true">
      <alignment horizontal="left" vertical="center" wrapText="true"/>
    </xf>
    <xf numFmtId="0" fontId="151" fillId="0" borderId="100" xfId="19421" applyFont="true" applyFill="true" applyBorder="true" applyAlignment="true">
      <alignment horizontal="left" vertical="center" wrapText="true"/>
    </xf>
    <xf numFmtId="0" fontId="151" fillId="0" borderId="102" xfId="45061" applyFont="true" applyFill="true" applyBorder="true" applyAlignment="true">
      <alignment horizontal="left" vertical="center" wrapText="true"/>
    </xf>
    <xf numFmtId="0" fontId="155" fillId="0" borderId="105" xfId="19344" applyFont="true" applyFill="true" applyBorder="true" applyAlignment="true">
      <alignment horizontal="left" vertical="center" wrapText="true"/>
    </xf>
    <xf numFmtId="0" fontId="151" fillId="0" borderId="107" xfId="19356" applyFont="true" applyFill="true" applyBorder="true" applyAlignment="true">
      <alignment horizontal="left" vertical="center"/>
    </xf>
    <xf numFmtId="0" fontId="151" fillId="0" borderId="107" xfId="19358" applyFont="true" applyFill="true" applyBorder="true" applyAlignment="true">
      <alignment horizontal="left" vertical="center"/>
    </xf>
    <xf numFmtId="0" fontId="24" fillId="0" borderId="107" xfId="19344" applyFill="true" applyBorder="true" applyAlignment="true">
      <alignment vertical="center"/>
    </xf>
    <xf numFmtId="0" fontId="24" fillId="0" borderId="107" xfId="19344" applyFill="true" applyBorder="true" applyAlignment="true">
      <alignment horizontal="center" vertical="center"/>
    </xf>
    <xf numFmtId="0" fontId="155" fillId="0" borderId="107" xfId="19344" applyFont="true" applyFill="true" applyBorder="true" applyAlignment="true">
      <alignment horizontal="left" vertical="center"/>
    </xf>
    <xf numFmtId="0" fontId="155" fillId="0" borderId="108" xfId="19344" applyFont="true" applyFill="true" applyBorder="true" applyAlignment="true">
      <alignment horizontal="left" vertical="center"/>
    </xf>
    <xf numFmtId="0" fontId="151" fillId="0" borderId="107" xfId="25753" applyFont="true" applyFill="true" applyBorder="true" applyAlignment="true">
      <alignment horizontal="left" vertical="center"/>
    </xf>
    <xf numFmtId="0" fontId="151" fillId="0" borderId="107" xfId="19383" applyFont="true" applyFill="true" applyBorder="true" applyAlignment="true">
      <alignment horizontal="left" vertical="center"/>
    </xf>
    <xf numFmtId="0" fontId="151" fillId="0" borderId="107" xfId="19384" applyFont="true" applyFill="true" applyBorder="true" applyAlignment="true">
      <alignment horizontal="left" vertical="center"/>
    </xf>
    <xf numFmtId="0" fontId="151" fillId="15" borderId="107" xfId="19384" applyFont="true" applyFill="true" applyBorder="true" applyAlignment="true">
      <alignment horizontal="left" vertical="center"/>
    </xf>
    <xf numFmtId="0" fontId="151" fillId="15" borderId="107" xfId="19386" applyFont="true" applyFill="true" applyBorder="true" applyAlignment="true">
      <alignment horizontal="left" vertical="center"/>
    </xf>
    <xf numFmtId="0" fontId="24" fillId="15" borderId="107" xfId="19344" applyFill="true" applyBorder="true" applyAlignment="true">
      <alignment vertical="center"/>
    </xf>
    <xf numFmtId="0" fontId="24" fillId="27" borderId="107" xfId="19344" applyFill="true" applyBorder="true" applyAlignment="true">
      <alignment vertical="center"/>
    </xf>
    <xf numFmtId="0" fontId="155" fillId="27" borderId="107" xfId="19344" applyFont="true" applyFill="true" applyBorder="true" applyAlignment="true">
      <alignment horizontal="left" vertical="center"/>
    </xf>
    <xf numFmtId="0" fontId="24" fillId="27" borderId="108" xfId="19344" applyFill="true" applyBorder="true" applyAlignment="true">
      <alignment vertical="center"/>
    </xf>
    <xf numFmtId="0" fontId="24" fillId="0" borderId="106" xfId="34367" applyFill="true" applyBorder="true" applyAlignment="true">
      <alignment vertical="center"/>
    </xf>
    <xf numFmtId="0" fontId="151" fillId="0" borderId="107" xfId="19406" applyFont="true" applyFill="true" applyBorder="true" applyAlignment="true">
      <alignment horizontal="left" vertical="center"/>
    </xf>
    <xf numFmtId="0" fontId="151" fillId="0" borderId="107" xfId="19408" applyFont="true" applyFill="true" applyBorder="true" applyAlignment="true">
      <alignment horizontal="left" vertical="center"/>
    </xf>
    <xf numFmtId="0" fontId="151" fillId="0" borderId="107" xfId="19419" applyFont="true" applyFill="true" applyBorder="true" applyAlignment="true">
      <alignment horizontal="left" vertical="center"/>
    </xf>
    <xf numFmtId="0" fontId="151" fillId="0" borderId="107" xfId="19420" applyFont="true" applyFill="true" applyBorder="true" applyAlignment="true">
      <alignment horizontal="left" vertical="center"/>
    </xf>
    <xf numFmtId="0" fontId="151" fillId="0" borderId="107" xfId="19429" applyFont="true" applyFill="true" applyBorder="true" applyAlignment="true">
      <alignment horizontal="left" vertical="center"/>
    </xf>
    <xf numFmtId="0" fontId="151" fillId="0" borderId="107" xfId="19422" applyFont="true" applyFill="true" applyBorder="true" applyAlignment="true">
      <alignment horizontal="left" vertical="center"/>
    </xf>
    <xf numFmtId="0" fontId="24" fillId="0" borderId="108" xfId="19344" applyFill="true" applyBorder="true" applyAlignment="true">
      <alignment vertical="center"/>
    </xf>
    <xf numFmtId="169" fontId="150" fillId="33" borderId="102" xfId="44942" applyNumberFormat="true" applyFont="true" applyFill="true" applyBorder="true" applyAlignment="true">
      <alignment horizontal="center" vertical="center"/>
    </xf>
    <xf numFmtId="169" fontId="150" fillId="33" borderId="123" xfId="44943" applyNumberFormat="true" applyFont="true" applyFill="true" applyBorder="true" applyAlignment="true">
      <alignment horizontal="center" vertical="center"/>
    </xf>
    <xf numFmtId="169" fontId="150" fillId="33" borderId="124" xfId="44944" applyNumberFormat="true" applyFont="true" applyFill="true" applyBorder="true" applyAlignment="true">
      <alignment horizontal="center" vertical="center"/>
    </xf>
    <xf numFmtId="169" fontId="150" fillId="33" borderId="129" xfId="44943" applyNumberFormat="true" applyFont="true" applyFill="true" applyBorder="true" applyAlignment="true">
      <alignment horizontal="center" vertical="center"/>
    </xf>
    <xf numFmtId="169" fontId="150" fillId="33" borderId="100" xfId="44948" applyNumberFormat="true" applyFont="true" applyFill="true" applyBorder="true" applyAlignment="true">
      <alignment horizontal="center" vertical="center"/>
    </xf>
    <xf numFmtId="169" fontId="150" fillId="33" borderId="125" xfId="44949" applyNumberFormat="true" applyFont="true" applyFill="true" applyBorder="true" applyAlignment="true">
      <alignment horizontal="center" vertical="center"/>
    </xf>
    <xf numFmtId="169" fontId="150" fillId="33" borderId="126" xfId="44950" applyNumberFormat="true" applyFont="true" applyFill="true" applyBorder="true" applyAlignment="true">
      <alignment horizontal="center" vertical="center"/>
    </xf>
    <xf numFmtId="169" fontId="150" fillId="33" borderId="130" xfId="44949" applyNumberFormat="true" applyFont="true" applyFill="true" applyBorder="true" applyAlignment="true">
      <alignment horizontal="center" vertical="center"/>
    </xf>
    <xf numFmtId="169" fontId="150" fillId="33" borderId="105" xfId="44954" applyNumberFormat="true" applyFont="true" applyFill="true" applyBorder="true" applyAlignment="true">
      <alignment horizontal="center" vertical="center"/>
    </xf>
    <xf numFmtId="169" fontId="150" fillId="33" borderId="127" xfId="44955" applyNumberFormat="true" applyFont="true" applyFill="true" applyBorder="true" applyAlignment="true">
      <alignment horizontal="center" vertical="center"/>
    </xf>
    <xf numFmtId="169" fontId="150" fillId="33" borderId="128" xfId="44956" applyNumberFormat="true" applyFont="true" applyFill="true" applyBorder="true" applyAlignment="true">
      <alignment horizontal="center" vertical="center"/>
    </xf>
    <xf numFmtId="169" fontId="150" fillId="33" borderId="131" xfId="44955" applyNumberFormat="true" applyFont="true" applyFill="true" applyBorder="true" applyAlignment="true">
      <alignment horizontal="center" vertical="center"/>
    </xf>
    <xf numFmtId="169" fontId="150" fillId="33" borderId="102" xfId="44979" applyNumberFormat="true" applyFont="true" applyFill="true" applyBorder="true" applyAlignment="true">
      <alignment horizontal="center" vertical="center"/>
    </xf>
    <xf numFmtId="169" fontId="150" fillId="33" borderId="123" xfId="44980" applyNumberFormat="true" applyFont="true" applyFill="true" applyBorder="true" applyAlignment="true">
      <alignment horizontal="center" vertical="center"/>
    </xf>
    <xf numFmtId="169" fontId="150" fillId="33" borderId="124" xfId="44981" applyNumberFormat="true" applyFont="true" applyFill="true" applyBorder="true" applyAlignment="true">
      <alignment horizontal="center" vertical="center"/>
    </xf>
    <xf numFmtId="169" fontId="150" fillId="33" borderId="129" xfId="44980" applyNumberFormat="true" applyFont="true" applyFill="true" applyBorder="true" applyAlignment="true">
      <alignment horizontal="center" vertical="center"/>
    </xf>
    <xf numFmtId="169" fontId="150" fillId="33" borderId="100" xfId="44979" applyNumberFormat="true" applyFont="true" applyFill="true" applyBorder="true" applyAlignment="true">
      <alignment horizontal="center" vertical="center"/>
    </xf>
    <xf numFmtId="169" fontId="150" fillId="33" borderId="125" xfId="44980" applyNumberFormat="true" applyFont="true" applyFill="true" applyBorder="true" applyAlignment="true">
      <alignment horizontal="center" vertical="center"/>
    </xf>
    <xf numFmtId="169" fontId="150" fillId="33" borderId="126" xfId="44981" applyNumberFormat="true" applyFont="true" applyFill="true" applyBorder="true" applyAlignment="true">
      <alignment horizontal="center" vertical="center"/>
    </xf>
    <xf numFmtId="169" fontId="150" fillId="33" borderId="130" xfId="44980" applyNumberFormat="true" applyFont="true" applyFill="true" applyBorder="true" applyAlignment="true">
      <alignment horizontal="center" vertical="center"/>
    </xf>
    <xf numFmtId="0" fontId="24" fillId="33" borderId="125" xfId="19344" applyFill="true" applyBorder="true" applyAlignment="true">
      <alignment horizontal="center" vertical="center" wrapText="true"/>
    </xf>
    <xf numFmtId="0" fontId="24" fillId="33" borderId="126" xfId="19344" applyFill="true" applyBorder="true" applyAlignment="true">
      <alignment horizontal="center" vertical="center" wrapText="true"/>
    </xf>
    <xf numFmtId="169" fontId="150" fillId="33" borderId="100" xfId="44973" applyNumberFormat="true" applyFont="true" applyFill="true" applyBorder="true" applyAlignment="true">
      <alignment horizontal="center" vertical="center"/>
    </xf>
    <xf numFmtId="169" fontId="150" fillId="33" borderId="125" xfId="44974" applyNumberFormat="true" applyFont="true" applyFill="true" applyBorder="true" applyAlignment="true">
      <alignment horizontal="center" vertical="center"/>
    </xf>
    <xf numFmtId="169" fontId="150" fillId="33" borderId="126" xfId="44975" applyNumberFormat="true" applyFont="true" applyFill="true" applyBorder="true" applyAlignment="true">
      <alignment horizontal="center" vertical="center"/>
    </xf>
    <xf numFmtId="169" fontId="150" fillId="33" borderId="130" xfId="44974" applyNumberFormat="true" applyFont="true" applyFill="true" applyBorder="true" applyAlignment="true">
      <alignment horizontal="center" vertical="center"/>
    </xf>
    <xf numFmtId="169" fontId="150" fillId="15" borderId="10" xfId="19361" applyNumberFormat="true" applyFont="true" applyFill="true" applyAlignment="true">
      <alignment horizontal="center" vertical="center"/>
    </xf>
    <xf numFmtId="169" fontId="150" fillId="15" borderId="10" xfId="19362" applyNumberFormat="true" applyFont="true" applyFill="true" applyAlignment="true">
      <alignment horizontal="center" vertical="center"/>
    </xf>
    <xf numFmtId="169" fontId="150" fillId="15" borderId="3" xfId="19361" applyNumberFormat="true" applyFont="true" applyFill="true" applyBorder="true" applyAlignment="true">
      <alignment horizontal="center" vertical="center"/>
    </xf>
    <xf numFmtId="169" fontId="150" fillId="15" borderId="10" xfId="19361" applyNumberFormat="true" applyFont="true" applyFill="true" applyBorder="true" applyAlignment="true">
      <alignment horizontal="center" vertical="center"/>
    </xf>
    <xf numFmtId="169" fontId="150" fillId="15" borderId="4" xfId="19362" applyNumberFormat="true" applyFont="true" applyFill="true" applyBorder="true" applyAlignment="true">
      <alignment horizontal="center" vertical="center"/>
    </xf>
    <xf numFmtId="169" fontId="150" fillId="33" borderId="102" xfId="45004" applyNumberFormat="true" applyFont="true" applyFill="true" applyBorder="true" applyAlignment="true">
      <alignment horizontal="center" vertical="center"/>
    </xf>
    <xf numFmtId="169" fontId="150" fillId="33" borderId="123" xfId="45005" applyNumberFormat="true" applyFont="true" applyFill="true" applyBorder="true" applyAlignment="true">
      <alignment horizontal="center" vertical="center"/>
    </xf>
    <xf numFmtId="169" fontId="150" fillId="33" borderId="124" xfId="45006" applyNumberFormat="true" applyFont="true" applyFill="true" applyBorder="true" applyAlignment="true">
      <alignment horizontal="center" vertical="center"/>
    </xf>
    <xf numFmtId="169" fontId="150" fillId="33" borderId="129" xfId="45005" applyNumberFormat="true" applyFont="true" applyFill="true" applyBorder="true" applyAlignment="true">
      <alignment horizontal="center" vertical="center"/>
    </xf>
    <xf numFmtId="169" fontId="150" fillId="33" borderId="100" xfId="45010" applyNumberFormat="true" applyFont="true" applyFill="true" applyBorder="true" applyAlignment="true">
      <alignment horizontal="center" vertical="center"/>
    </xf>
    <xf numFmtId="169" fontId="150" fillId="33" borderId="125" xfId="45011" applyNumberFormat="true" applyFont="true" applyFill="true" applyBorder="true" applyAlignment="true">
      <alignment horizontal="center" vertical="center"/>
    </xf>
    <xf numFmtId="169" fontId="150" fillId="33" borderId="126" xfId="45012" applyNumberFormat="true" applyFont="true" applyFill="true" applyBorder="true" applyAlignment="true">
      <alignment horizontal="center" vertical="center"/>
    </xf>
    <xf numFmtId="169" fontId="150" fillId="33" borderId="130" xfId="45011" applyNumberFormat="true" applyFont="true" applyFill="true" applyBorder="true" applyAlignment="true">
      <alignment horizontal="center" vertical="center"/>
    </xf>
    <xf numFmtId="168" fontId="150" fillId="33" borderId="130" xfId="19367" applyNumberFormat="true" applyFont="true" applyFill="true" applyBorder="true" applyAlignment="true">
      <alignment horizontal="center" vertical="center"/>
    </xf>
    <xf numFmtId="168" fontId="150" fillId="33" borderId="125" xfId="19367" applyNumberFormat="true" applyFont="true" applyFill="true" applyBorder="true" applyAlignment="true">
      <alignment horizontal="center" vertical="center"/>
    </xf>
    <xf numFmtId="168" fontId="150" fillId="33" borderId="107" xfId="19368" applyNumberFormat="true" applyFont="true" applyFill="true" applyBorder="true" applyAlignment="true">
      <alignment horizontal="center" vertical="center"/>
    </xf>
    <xf numFmtId="168" fontId="150" fillId="33" borderId="100" xfId="19367" applyNumberFormat="true" applyFont="true" applyFill="true" applyBorder="true" applyAlignment="true">
      <alignment horizontal="center" vertical="center"/>
    </xf>
    <xf numFmtId="168" fontId="150" fillId="33" borderId="126" xfId="19368" applyNumberFormat="true" applyFont="true" applyFill="true" applyBorder="true" applyAlignment="true">
      <alignment horizontal="center" vertical="center"/>
    </xf>
    <xf numFmtId="169" fontId="150" fillId="33" borderId="100" xfId="45016" applyNumberFormat="true" applyFont="true" applyFill="true" applyBorder="true" applyAlignment="true">
      <alignment horizontal="center" vertical="center"/>
    </xf>
    <xf numFmtId="169" fontId="150" fillId="33" borderId="125" xfId="45017" applyNumberFormat="true" applyFont="true" applyFill="true" applyBorder="true" applyAlignment="true">
      <alignment horizontal="center" vertical="center"/>
    </xf>
    <xf numFmtId="169" fontId="150" fillId="33" borderId="126" xfId="45018" applyNumberFormat="true" applyFont="true" applyFill="true" applyBorder="true" applyAlignment="true">
      <alignment horizontal="center" vertical="center"/>
    </xf>
    <xf numFmtId="169" fontId="150" fillId="33" borderId="130" xfId="45017" applyNumberFormat="true" applyFont="true" applyFill="true" applyBorder="true" applyAlignment="true">
      <alignment horizontal="center" vertical="center"/>
    </xf>
    <xf numFmtId="168" fontId="150" fillId="33" borderId="100" xfId="19366" applyNumberFormat="true" applyFont="true" applyFill="true" applyBorder="true" applyAlignment="true">
      <alignment horizontal="center" vertical="center"/>
    </xf>
    <xf numFmtId="168" fontId="150" fillId="33" borderId="125" xfId="19369" applyNumberFormat="true" applyFont="true" applyFill="true" applyBorder="true" applyAlignment="true">
      <alignment horizontal="center" vertical="center"/>
    </xf>
    <xf numFmtId="168" fontId="150" fillId="33" borderId="100" xfId="19370" applyNumberFormat="true" applyFont="true" applyFill="true" applyBorder="true" applyAlignment="true">
      <alignment horizontal="center" vertical="center"/>
    </xf>
    <xf numFmtId="168" fontId="150" fillId="33" borderId="125" xfId="19371" applyNumberFormat="true" applyFont="true" applyFill="true" applyBorder="true" applyAlignment="true">
      <alignment horizontal="center" vertical="center"/>
    </xf>
    <xf numFmtId="168" fontId="150" fillId="33" borderId="126" xfId="19372" applyNumberFormat="true" applyFont="true" applyFill="true" applyBorder="true" applyAlignment="true">
      <alignment horizontal="center" vertical="center"/>
    </xf>
    <xf numFmtId="168" fontId="150" fillId="33" borderId="130" xfId="19371" applyNumberFormat="true" applyFont="true" applyFill="true" applyBorder="true" applyAlignment="true">
      <alignment horizontal="center" vertical="center"/>
    </xf>
    <xf numFmtId="168" fontId="150" fillId="33" borderId="107" xfId="19372" applyNumberFormat="true" applyFont="true" applyFill="true" applyBorder="true" applyAlignment="true">
      <alignment horizontal="center" vertical="center"/>
    </xf>
    <xf numFmtId="168" fontId="150" fillId="33" borderId="100" xfId="19371" applyNumberFormat="true" applyFont="true" applyFill="true" applyBorder="true" applyAlignment="true">
      <alignment horizontal="center" vertical="center"/>
    </xf>
    <xf numFmtId="168" fontId="150" fillId="33" borderId="125" xfId="19373" applyNumberFormat="true" applyFont="true" applyFill="true" applyBorder="true" applyAlignment="true">
      <alignment horizontal="center" vertical="center"/>
    </xf>
    <xf numFmtId="0" fontId="24" fillId="33" borderId="100" xfId="19344" applyFill="true" applyBorder="true" applyAlignment="true">
      <alignment horizontal="center" vertical="center" wrapText="true"/>
    </xf>
    <xf numFmtId="0" fontId="24" fillId="33" borderId="130" xfId="19344" applyFill="true" applyBorder="true" applyAlignment="true">
      <alignment horizontal="center" vertical="center" wrapText="true"/>
    </xf>
    <xf numFmtId="0" fontId="24" fillId="33" borderId="107" xfId="19344" applyFill="true" applyBorder="true" applyAlignment="true">
      <alignment horizontal="center" vertical="center" wrapText="true"/>
    </xf>
    <xf numFmtId="170" fontId="155" fillId="33" borderId="100"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30" xfId="19344" applyNumberFormat="true" applyFont="true" applyFill="true" applyBorder="true" applyAlignment="true">
      <alignment horizontal="center" vertical="center"/>
    </xf>
    <xf numFmtId="170" fontId="155" fillId="33" borderId="107"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27"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31" xfId="19344" applyNumberFormat="true" applyFont="true" applyFill="true" applyBorder="true" applyAlignment="true">
      <alignment horizontal="center" vertical="center"/>
    </xf>
    <xf numFmtId="170" fontId="155" fillId="33" borderId="108" xfId="19344" applyNumberFormat="true" applyFont="true" applyFill="true" applyBorder="true" applyAlignment="true">
      <alignment horizontal="center" vertical="center"/>
    </xf>
    <xf numFmtId="0" fontId="24" fillId="33" borderId="127" xfId="19344" applyFill="true" applyBorder="true" applyAlignment="true">
      <alignment horizontal="center" vertical="center" wrapText="true"/>
    </xf>
    <xf numFmtId="0" fontId="24" fillId="33" borderId="128" xfId="19344" applyFill="true" applyBorder="true" applyAlignment="true">
      <alignment horizontal="center" vertical="center" wrapText="true"/>
    </xf>
    <xf numFmtId="169" fontId="150" fillId="33" borderId="102" xfId="45035" applyNumberFormat="true" applyFont="true" applyFill="true" applyBorder="true" applyAlignment="true">
      <alignment horizontal="center" vertical="center"/>
    </xf>
    <xf numFmtId="169" fontId="150" fillId="33" borderId="123" xfId="45035" applyNumberFormat="true" applyFont="true" applyFill="true" applyBorder="true" applyAlignment="true">
      <alignment horizontal="center" vertical="center"/>
    </xf>
    <xf numFmtId="169" fontId="150" fillId="33" borderId="124" xfId="45035" applyNumberFormat="true" applyFont="true" applyFill="true" applyBorder="true" applyAlignment="true">
      <alignment horizontal="center" vertical="center"/>
    </xf>
    <xf numFmtId="169" fontId="150" fillId="33" borderId="100" xfId="45040" applyNumberFormat="true" applyFont="true" applyFill="true" applyBorder="true" applyAlignment="true">
      <alignment horizontal="center" vertical="center"/>
    </xf>
    <xf numFmtId="169" fontId="150" fillId="33" borderId="125" xfId="45040" applyNumberFormat="true" applyFont="true" applyFill="true" applyBorder="true" applyAlignment="true">
      <alignment horizontal="center" vertical="center"/>
    </xf>
    <xf numFmtId="169" fontId="150" fillId="33" borderId="126" xfId="45040" applyNumberFormat="true" applyFont="true" applyFill="true" applyBorder="true" applyAlignment="true">
      <alignment horizontal="center" vertical="center"/>
    </xf>
    <xf numFmtId="169" fontId="150" fillId="33" borderId="123" xfId="45064" applyNumberFormat="true" applyFont="true" applyFill="true" applyBorder="true" applyAlignment="true">
      <alignment horizontal="center" vertical="center"/>
    </xf>
    <xf numFmtId="169" fontId="150" fillId="33" borderId="129" xfId="45064" applyNumberFormat="true" applyFont="true" applyFill="true" applyBorder="true" applyAlignment="true">
      <alignment horizontal="center" vertical="center"/>
    </xf>
    <xf numFmtId="169" fontId="150" fillId="33" borderId="100" xfId="45069" applyNumberFormat="true" applyFont="true" applyFill="true" applyBorder="true" applyAlignment="true">
      <alignment horizontal="center" vertical="center"/>
    </xf>
    <xf numFmtId="169" fontId="150" fillId="33" borderId="125" xfId="45070" applyNumberFormat="true" applyFont="true" applyFill="true" applyBorder="true" applyAlignment="true">
      <alignment horizontal="center" vertical="center"/>
    </xf>
    <xf numFmtId="169" fontId="150" fillId="33" borderId="126" xfId="45071" applyNumberFormat="true" applyFont="true" applyFill="true" applyBorder="true" applyAlignment="true">
      <alignment horizontal="center" vertical="center"/>
    </xf>
    <xf numFmtId="169" fontId="150" fillId="33" borderId="130" xfId="19389" applyNumberFormat="true" applyFont="true" applyFill="true" applyBorder="true" applyAlignment="true">
      <alignment horizontal="center" vertical="center" wrapText="true"/>
    </xf>
    <xf numFmtId="169" fontId="150" fillId="33" borderId="125" xfId="19389" applyNumberFormat="true" applyFont="true" applyFill="true" applyBorder="true" applyAlignment="true">
      <alignment horizontal="center" vertical="center" wrapText="true"/>
    </xf>
    <xf numFmtId="169" fontId="150" fillId="33" borderId="107" xfId="19390" applyNumberFormat="true" applyFont="true" applyFill="true" applyBorder="true" applyAlignment="true">
      <alignment horizontal="center" vertical="center" wrapText="true"/>
    </xf>
    <xf numFmtId="169" fontId="150" fillId="33" borderId="100" xfId="19389" applyNumberFormat="true" applyFont="true" applyFill="true" applyBorder="true" applyAlignment="true">
      <alignment horizontal="center" vertical="center" wrapText="true"/>
    </xf>
    <xf numFmtId="169" fontId="150" fillId="33" borderId="126" xfId="19390" applyNumberFormat="true" applyFont="true" applyFill="true" applyBorder="true" applyAlignment="true">
      <alignment horizontal="center" vertical="center" wrapText="true"/>
    </xf>
    <xf numFmtId="169" fontId="150" fillId="33" borderId="130" xfId="45070" applyNumberFormat="true" applyFont="true" applyFill="true" applyBorder="true" applyAlignment="true">
      <alignment horizontal="center" vertical="center"/>
    </xf>
    <xf numFmtId="0" fontId="24" fillId="33" borderId="100" xfId="34367"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0" fontId="24" fillId="33" borderId="130" xfId="34367" applyFill="true" applyBorder="true" applyAlignment="true">
      <alignment horizontal="center" vertical="center"/>
    </xf>
    <xf numFmtId="168" fontId="150" fillId="33" borderId="100" xfId="45079" applyNumberFormat="true" applyFont="true" applyFill="true" applyBorder="true" applyAlignment="true">
      <alignment horizontal="center" vertical="center"/>
    </xf>
    <xf numFmtId="168" fontId="150" fillId="33" borderId="125" xfId="45080" applyNumberFormat="true" applyFont="true" applyFill="true" applyBorder="true" applyAlignment="true">
      <alignment horizontal="center" vertical="center"/>
    </xf>
    <xf numFmtId="168" fontId="150" fillId="33" borderId="126" xfId="45081" applyNumberFormat="true" applyFont="true" applyFill="true" applyBorder="true" applyAlignment="true">
      <alignment horizontal="center" vertical="center"/>
    </xf>
    <xf numFmtId="168" fontId="150" fillId="33" borderId="130" xfId="45080" applyNumberFormat="true" applyFont="true" applyFill="true" applyBorder="true" applyAlignment="true">
      <alignment horizontal="center" vertical="center"/>
    </xf>
    <xf numFmtId="168" fontId="150" fillId="33" borderId="100" xfId="45083" applyNumberFormat="true" applyFont="true" applyFill="true" applyBorder="true" applyAlignment="true">
      <alignment horizontal="center" vertical="center"/>
    </xf>
    <xf numFmtId="168" fontId="150" fillId="33" borderId="125" xfId="45084" applyNumberFormat="true" applyFont="true" applyFill="true" applyBorder="true" applyAlignment="true">
      <alignment horizontal="center" vertical="center"/>
    </xf>
    <xf numFmtId="168" fontId="150" fillId="33" borderId="126" xfId="45085" applyNumberFormat="true" applyFont="true" applyFill="true" applyBorder="true" applyAlignment="true">
      <alignment horizontal="center" vertical="center"/>
    </xf>
    <xf numFmtId="168" fontId="150" fillId="33" borderId="130" xfId="45084" applyNumberFormat="true" applyFont="true" applyFill="true" applyBorder="true" applyAlignment="true">
      <alignment horizontal="center" vertical="center"/>
    </xf>
    <xf numFmtId="169" fontId="150" fillId="33" borderId="130" xfId="22515" applyNumberFormat="true" applyFont="true" applyFill="true" applyBorder="true" applyAlignment="true">
      <alignment horizontal="center" vertical="center" wrapText="true"/>
    </xf>
    <xf numFmtId="169" fontId="150" fillId="33" borderId="125" xfId="22515" applyNumberFormat="true" applyFont="true" applyFill="true" applyBorder="true" applyAlignment="true">
      <alignment horizontal="center" vertical="center" wrapText="true"/>
    </xf>
    <xf numFmtId="169" fontId="150" fillId="33" borderId="107" xfId="22516" applyNumberFormat="true" applyFont="true" applyFill="true" applyBorder="true" applyAlignment="true">
      <alignment horizontal="center" vertical="center" wrapText="true"/>
    </xf>
    <xf numFmtId="169" fontId="150" fillId="33" borderId="100" xfId="22515" applyNumberFormat="true" applyFont="true" applyFill="true" applyBorder="true" applyAlignment="true">
      <alignment horizontal="center" vertical="center" wrapText="true"/>
    </xf>
    <xf numFmtId="169" fontId="150" fillId="33" borderId="126" xfId="22516" applyNumberFormat="true" applyFont="true" applyFill="true" applyBorder="true" applyAlignment="true">
      <alignment horizontal="center" vertical="center" wrapText="true"/>
    </xf>
    <xf numFmtId="168" fontId="155" fillId="33" borderId="130" xfId="19344" applyNumberFormat="true" applyFont="true" applyFill="true" applyBorder="true" applyAlignment="true">
      <alignment horizontal="center" vertical="center" wrapText="true"/>
    </xf>
    <xf numFmtId="168" fontId="155" fillId="33" borderId="125" xfId="19344" applyNumberFormat="true" applyFont="true" applyFill="true" applyBorder="true" applyAlignment="true">
      <alignment horizontal="center" vertical="center" wrapText="true"/>
    </xf>
    <xf numFmtId="168" fontId="155" fillId="33" borderId="107" xfId="19344" applyNumberFormat="true" applyFont="true" applyFill="true" applyBorder="true" applyAlignment="true">
      <alignment horizontal="center" vertical="center" wrapText="true"/>
    </xf>
    <xf numFmtId="168" fontId="155" fillId="33" borderId="100" xfId="19344" applyNumberFormat="true" applyFont="true" applyFill="true" applyBorder="true" applyAlignment="true">
      <alignment horizontal="center" vertical="center" wrapText="true"/>
    </xf>
    <xf numFmtId="168" fontId="155" fillId="33" borderId="126" xfId="19344" applyNumberFormat="true" applyFont="true" applyFill="true" applyBorder="true" applyAlignment="true">
      <alignment horizontal="center" vertical="center" wrapText="true"/>
    </xf>
    <xf numFmtId="168" fontId="150" fillId="33" borderId="100" xfId="45087" applyNumberFormat="true" applyFont="true" applyFill="true" applyBorder="true" applyAlignment="true">
      <alignment horizontal="center" vertical="center"/>
    </xf>
    <xf numFmtId="168" fontId="150" fillId="33" borderId="125" xfId="45088" applyNumberFormat="true" applyFont="true" applyFill="true" applyBorder="true" applyAlignment="true">
      <alignment horizontal="center" vertical="center"/>
    </xf>
    <xf numFmtId="168" fontId="150" fillId="33" borderId="126" xfId="45089" applyNumberFormat="true" applyFont="true" applyFill="true" applyBorder="true" applyAlignment="true">
      <alignment horizontal="center" vertical="center"/>
    </xf>
    <xf numFmtId="168" fontId="150" fillId="33" borderId="130" xfId="45088" applyNumberFormat="true" applyFont="true" applyFill="true" applyBorder="true" applyAlignment="true">
      <alignment horizontal="center" vertical="center"/>
    </xf>
    <xf numFmtId="168" fontId="150" fillId="33" borderId="100" xfId="19393" applyNumberFormat="true" applyFont="true" applyFill="true" applyBorder="true" applyAlignment="true">
      <alignment horizontal="center" vertical="center" wrapText="true"/>
    </xf>
    <xf numFmtId="168" fontId="150" fillId="33" borderId="125" xfId="19394" applyNumberFormat="true" applyFont="true" applyFill="true" applyBorder="true" applyAlignment="true">
      <alignment horizontal="center" vertical="center" wrapText="true"/>
    </xf>
    <xf numFmtId="168" fontId="150" fillId="33" borderId="126" xfId="19395" applyNumberFormat="true" applyFont="true" applyFill="true" applyBorder="true" applyAlignment="true">
      <alignment horizontal="center" vertical="center" wrapText="true"/>
    </xf>
    <xf numFmtId="168" fontId="150" fillId="33" borderId="130" xfId="19394" applyNumberFormat="true" applyFont="true" applyFill="true" applyBorder="true" applyAlignment="true">
      <alignment horizontal="center" vertical="center" wrapText="true"/>
    </xf>
    <xf numFmtId="168" fontId="150" fillId="33" borderId="107" xfId="19395" applyNumberFormat="true" applyFont="true" applyFill="true" applyBorder="true" applyAlignment="true">
      <alignment horizontal="center" vertical="center" wrapText="true"/>
    </xf>
    <xf numFmtId="168" fontId="150" fillId="33" borderId="100" xfId="19394" applyNumberFormat="true" applyFont="true" applyFill="true" applyBorder="true" applyAlignment="true">
      <alignment horizontal="center" vertical="center" wrapText="true"/>
    </xf>
    <xf numFmtId="168" fontId="150" fillId="33" borderId="125" xfId="19396" applyNumberFormat="true" applyFont="true" applyFill="true" applyBorder="true" applyAlignment="true">
      <alignment horizontal="center" vertical="center" wrapText="true"/>
    </xf>
    <xf numFmtId="168" fontId="150" fillId="33" borderId="100" xfId="19397" applyNumberFormat="true" applyFont="true" applyFill="true" applyBorder="true" applyAlignment="true">
      <alignment horizontal="center" vertical="center" wrapText="true"/>
    </xf>
    <xf numFmtId="168" fontId="150" fillId="33" borderId="125" xfId="19398" applyNumberFormat="true" applyFont="true" applyFill="true" applyBorder="true" applyAlignment="true">
      <alignment horizontal="center" vertical="center" wrapText="true"/>
    </xf>
    <xf numFmtId="168" fontId="150" fillId="33" borderId="126" xfId="19399" applyNumberFormat="true" applyFont="true" applyFill="true" applyBorder="true" applyAlignment="true">
      <alignment horizontal="center" vertical="center" wrapText="true"/>
    </xf>
    <xf numFmtId="168" fontId="150" fillId="33" borderId="130" xfId="19398" applyNumberFormat="true" applyFont="true" applyFill="true" applyBorder="true" applyAlignment="true">
      <alignment horizontal="center" vertical="center" wrapText="true"/>
    </xf>
    <xf numFmtId="168" fontId="150" fillId="33" borderId="107" xfId="19399" applyNumberFormat="true" applyFont="true" applyFill="true" applyBorder="true" applyAlignment="true">
      <alignment horizontal="center" vertical="center" wrapText="true"/>
    </xf>
    <xf numFmtId="168" fontId="150" fillId="33" borderId="100" xfId="19398" applyNumberFormat="true" applyFont="true" applyFill="true" applyBorder="true" applyAlignment="true">
      <alignment horizontal="center" vertical="center" wrapText="true"/>
    </xf>
    <xf numFmtId="168" fontId="150" fillId="33" borderId="125" xfId="19400" applyNumberFormat="true" applyFont="true" applyFill="true" applyBorder="true" applyAlignment="true">
      <alignment horizontal="center" vertical="center" wrapText="true"/>
    </xf>
    <xf numFmtId="168" fontId="150" fillId="33" borderId="100" xfId="19401" applyNumberFormat="true" applyFont="true" applyFill="true" applyBorder="true" applyAlignment="true">
      <alignment horizontal="center" vertical="center" wrapText="true"/>
    </xf>
    <xf numFmtId="168" fontId="150" fillId="33" borderId="125" xfId="19402" applyNumberFormat="true" applyFont="true" applyFill="true" applyBorder="true" applyAlignment="true">
      <alignment horizontal="center" vertical="center" wrapText="true"/>
    </xf>
    <xf numFmtId="168" fontId="150" fillId="33" borderId="126" xfId="19403" applyNumberFormat="true" applyFont="true" applyFill="true" applyBorder="true" applyAlignment="true">
      <alignment horizontal="center" vertical="center" wrapText="true"/>
    </xf>
    <xf numFmtId="168" fontId="150" fillId="33" borderId="130" xfId="19402" applyNumberFormat="true" applyFont="true" applyFill="true" applyBorder="true" applyAlignment="true">
      <alignment horizontal="center" vertical="center" wrapText="true"/>
    </xf>
    <xf numFmtId="168" fontId="150" fillId="33" borderId="107" xfId="19403" applyNumberFormat="true" applyFont="true" applyFill="true" applyBorder="true" applyAlignment="true">
      <alignment horizontal="center" vertical="center" wrapText="true"/>
    </xf>
    <xf numFmtId="168" fontId="150" fillId="33" borderId="100" xfId="19402" applyNumberFormat="true" applyFont="true" applyFill="true" applyBorder="true" applyAlignment="true">
      <alignment horizontal="center" vertical="center" wrapText="true"/>
    </xf>
    <xf numFmtId="168" fontId="150" fillId="33" borderId="125" xfId="19404" applyNumberFormat="true" applyFont="true" applyFill="true" applyBorder="true" applyAlignment="true">
      <alignment horizontal="center" vertical="center" wrapText="true"/>
    </xf>
    <xf numFmtId="0" fontId="24" fillId="33" borderId="105" xfId="19344" applyFill="true" applyBorder="true" applyAlignment="true">
      <alignment horizontal="center" vertical="center" wrapText="true"/>
    </xf>
    <xf numFmtId="0" fontId="24" fillId="33" borderId="131" xfId="19344" applyFill="true" applyBorder="true" applyAlignment="true">
      <alignment horizontal="center" vertical="center" wrapText="true"/>
    </xf>
    <xf numFmtId="0" fontId="24" fillId="33" borderId="108" xfId="19344" applyFill="true" applyBorder="true" applyAlignment="true">
      <alignment horizontal="center" vertical="center" wrapText="true"/>
    </xf>
    <xf numFmtId="169" fontId="150" fillId="33" borderId="130" xfId="19425" applyNumberFormat="true" applyFont="true" applyFill="true" applyBorder="true" applyAlignment="true">
      <alignment horizontal="center" vertical="center" wrapText="true"/>
    </xf>
    <xf numFmtId="169" fontId="150" fillId="33" borderId="125" xfId="19425" applyNumberFormat="true" applyFont="true" applyFill="true" applyBorder="true" applyAlignment="true">
      <alignment horizontal="center" vertical="center" wrapText="true"/>
    </xf>
    <xf numFmtId="169" fontId="150" fillId="33" borderId="107" xfId="19426" applyNumberFormat="true" applyFont="true" applyFill="true" applyBorder="true" applyAlignment="true">
      <alignment horizontal="center" vertical="center" wrapText="true"/>
    </xf>
    <xf numFmtId="169" fontId="150" fillId="33" borderId="100" xfId="19425" applyNumberFormat="true" applyFont="true" applyFill="true" applyBorder="true" applyAlignment="true">
      <alignment horizontal="center" vertical="center" wrapText="true"/>
    </xf>
    <xf numFmtId="169" fontId="150" fillId="33" borderId="126" xfId="19426" applyNumberFormat="true" applyFont="true" applyFill="true" applyBorder="true" applyAlignment="true">
      <alignment horizontal="center" vertical="center" wrapText="true"/>
    </xf>
    <xf numFmtId="168" fontId="150" fillId="33" borderId="100" xfId="45122" applyNumberFormat="true" applyFont="true" applyFill="true" applyBorder="true" applyAlignment="true">
      <alignment horizontal="center" vertical="center"/>
    </xf>
    <xf numFmtId="168" fontId="150" fillId="33" borderId="125" xfId="45123" applyNumberFormat="true" applyFont="true" applyFill="true" applyBorder="true" applyAlignment="true">
      <alignment horizontal="center" vertical="center"/>
    </xf>
    <xf numFmtId="168" fontId="150" fillId="33" borderId="126" xfId="45124" applyNumberFormat="true" applyFont="true" applyFill="true" applyBorder="true" applyAlignment="true">
      <alignment horizontal="center" vertical="center"/>
    </xf>
    <xf numFmtId="168" fontId="150" fillId="33" borderId="130" xfId="45123" applyNumberFormat="true" applyFont="true" applyFill="true" applyBorder="true" applyAlignment="true">
      <alignment horizontal="center" vertical="center"/>
    </xf>
    <xf numFmtId="168" fontId="150" fillId="33" borderId="100" xfId="45126" applyNumberFormat="true" applyFont="true" applyFill="true" applyBorder="true" applyAlignment="true">
      <alignment horizontal="center" vertical="center"/>
    </xf>
    <xf numFmtId="168" fontId="150" fillId="33" borderId="125" xfId="45127" applyNumberFormat="true" applyFont="true" applyFill="true" applyBorder="true" applyAlignment="true">
      <alignment horizontal="center" vertical="center"/>
    </xf>
    <xf numFmtId="168" fontId="150" fillId="33" borderId="126" xfId="45128" applyNumberFormat="true" applyFont="true" applyFill="true" applyBorder="true" applyAlignment="true">
      <alignment horizontal="center" vertical="center"/>
    </xf>
    <xf numFmtId="169" fontId="150" fillId="33" borderId="130" xfId="22906" applyNumberFormat="true" applyFont="true" applyFill="true" applyBorder="true" applyAlignment="true">
      <alignment horizontal="center" vertical="center" wrapText="true"/>
    </xf>
    <xf numFmtId="169" fontId="150" fillId="33" borderId="125" xfId="22906" applyNumberFormat="true" applyFont="true" applyFill="true" applyBorder="true" applyAlignment="true">
      <alignment horizontal="center" vertical="center" wrapText="true"/>
    </xf>
    <xf numFmtId="169" fontId="150" fillId="33" borderId="107" xfId="22907" applyNumberFormat="true" applyFont="true" applyFill="true" applyBorder="true" applyAlignment="true">
      <alignment horizontal="center" vertical="center" wrapText="true"/>
    </xf>
    <xf numFmtId="169" fontId="150" fillId="33" borderId="100" xfId="22906" applyNumberFormat="true" applyFont="true" applyFill="true" applyBorder="true" applyAlignment="true">
      <alignment horizontal="center" vertical="center" wrapText="true"/>
    </xf>
    <xf numFmtId="169" fontId="150" fillId="33" borderId="126" xfId="22907" applyNumberFormat="true" applyFont="true" applyFill="true" applyBorder="true" applyAlignment="true">
      <alignment horizontal="center" vertical="center" wrapText="true"/>
    </xf>
    <xf numFmtId="168" fontId="150" fillId="33" borderId="130" xfId="45127" applyNumberFormat="true" applyFont="true" applyFill="true" applyBorder="true" applyAlignment="true">
      <alignment horizontal="center" vertical="center"/>
    </xf>
    <xf numFmtId="168" fontId="150" fillId="33" borderId="100" xfId="45130" applyNumberFormat="true" applyFont="true" applyFill="true" applyBorder="true" applyAlignment="true">
      <alignment horizontal="center" vertical="center"/>
    </xf>
    <xf numFmtId="168" fontId="150" fillId="33" borderId="125" xfId="45131" applyNumberFormat="true" applyFont="true" applyFill="true" applyBorder="true" applyAlignment="true">
      <alignment horizontal="center" vertical="center"/>
    </xf>
    <xf numFmtId="168" fontId="150" fillId="33" borderId="126" xfId="45132" applyNumberFormat="true" applyFont="true" applyFill="true" applyBorder="true" applyAlignment="true">
      <alignment horizontal="center" vertical="center"/>
    </xf>
    <xf numFmtId="168" fontId="150" fillId="33" borderId="130" xfId="45131" applyNumberFormat="true" applyFont="true" applyFill="true" applyBorder="true" applyAlignment="true">
      <alignment horizontal="center" vertical="center"/>
    </xf>
    <xf numFmtId="168" fontId="150" fillId="33" borderId="100" xfId="19430" applyNumberFormat="true" applyFont="true" applyFill="true" applyBorder="true" applyAlignment="true">
      <alignment horizontal="center" vertical="center" wrapText="true"/>
    </xf>
    <xf numFmtId="168" fontId="150" fillId="33" borderId="125" xfId="19431" applyNumberFormat="true" applyFont="true" applyFill="true" applyBorder="true" applyAlignment="true">
      <alignment horizontal="center" vertical="center" wrapText="true"/>
    </xf>
    <xf numFmtId="168" fontId="150" fillId="33" borderId="126" xfId="19432" applyNumberFormat="true" applyFont="true" applyFill="true" applyBorder="true" applyAlignment="true">
      <alignment horizontal="center" vertical="center" wrapText="true"/>
    </xf>
    <xf numFmtId="168" fontId="150" fillId="33" borderId="130" xfId="19431" applyNumberFormat="true" applyFont="true" applyFill="true" applyBorder="true" applyAlignment="true">
      <alignment horizontal="center" vertical="center" wrapText="true"/>
    </xf>
    <xf numFmtId="168" fontId="150" fillId="33" borderId="107" xfId="19432" applyNumberFormat="true" applyFont="true" applyFill="true" applyBorder="true" applyAlignment="true">
      <alignment horizontal="center" vertical="center" wrapText="true"/>
    </xf>
    <xf numFmtId="168" fontId="150" fillId="33" borderId="100" xfId="19431" applyNumberFormat="true" applyFont="true" applyFill="true" applyBorder="true" applyAlignment="true">
      <alignment horizontal="center" vertical="center" wrapText="true"/>
    </xf>
    <xf numFmtId="168" fontId="150" fillId="33" borderId="125" xfId="19433" applyNumberFormat="true" applyFont="true" applyFill="true" applyBorder="true" applyAlignment="true">
      <alignment horizontal="center" vertical="center" wrapText="true"/>
    </xf>
    <xf numFmtId="168" fontId="150" fillId="33" borderId="100" xfId="19434" applyNumberFormat="true" applyFont="true" applyFill="true" applyBorder="true" applyAlignment="true">
      <alignment horizontal="center" vertical="center" wrapText="true"/>
    </xf>
    <xf numFmtId="168" fontId="150" fillId="33" borderId="125" xfId="19435" applyNumberFormat="true" applyFont="true" applyFill="true" applyBorder="true" applyAlignment="true">
      <alignment horizontal="center" vertical="center" wrapText="true"/>
    </xf>
    <xf numFmtId="168" fontId="150" fillId="33" borderId="126" xfId="19436" applyNumberFormat="true" applyFont="true" applyFill="true" applyBorder="true" applyAlignment="true">
      <alignment horizontal="center" vertical="center" wrapText="true"/>
    </xf>
    <xf numFmtId="168" fontId="150" fillId="33" borderId="130" xfId="19435" applyNumberFormat="true" applyFont="true" applyFill="true" applyBorder="true" applyAlignment="true">
      <alignment horizontal="center" vertical="center" wrapText="true"/>
    </xf>
    <xf numFmtId="168" fontId="150" fillId="33" borderId="107" xfId="19436" applyNumberFormat="true" applyFont="true" applyFill="true" applyBorder="true" applyAlignment="true">
      <alignment horizontal="center" vertical="center" wrapText="true"/>
    </xf>
    <xf numFmtId="168" fontId="150" fillId="33" borderId="100" xfId="19435" applyNumberFormat="true" applyFont="true" applyFill="true" applyBorder="true" applyAlignment="true">
      <alignment horizontal="center" vertical="center" wrapText="true"/>
    </xf>
    <xf numFmtId="168" fontId="150" fillId="33" borderId="125" xfId="19437" applyNumberFormat="true" applyFont="true" applyFill="true" applyBorder="true" applyAlignment="true">
      <alignment horizontal="center" vertical="center" wrapText="true"/>
    </xf>
    <xf numFmtId="168" fontId="150" fillId="33" borderId="100" xfId="19438" applyNumberFormat="true" applyFont="true" applyFill="true" applyBorder="true" applyAlignment="true">
      <alignment horizontal="center" vertical="center" wrapText="true"/>
    </xf>
    <xf numFmtId="168" fontId="150" fillId="33" borderId="125" xfId="19439" applyNumberFormat="true" applyFont="true" applyFill="true" applyBorder="true" applyAlignment="true">
      <alignment horizontal="center" vertical="center" wrapText="true"/>
    </xf>
    <xf numFmtId="168" fontId="150" fillId="33" borderId="126" xfId="19440" applyNumberFormat="true" applyFont="true" applyFill="true" applyBorder="true" applyAlignment="true">
      <alignment horizontal="center" vertical="center" wrapText="true"/>
    </xf>
    <xf numFmtId="168" fontId="150" fillId="33" borderId="130" xfId="19439" applyNumberFormat="true" applyFont="true" applyFill="true" applyBorder="true" applyAlignment="true">
      <alignment horizontal="center" vertical="center" wrapText="true"/>
    </xf>
    <xf numFmtId="168" fontId="150" fillId="33" borderId="107" xfId="19440" applyNumberFormat="true" applyFont="true" applyFill="true" applyBorder="true" applyAlignment="true">
      <alignment horizontal="center" vertical="center" wrapText="true"/>
    </xf>
    <xf numFmtId="168" fontId="150" fillId="33" borderId="100" xfId="19439" applyNumberFormat="true" applyFont="true" applyFill="true" applyBorder="true" applyAlignment="true">
      <alignment horizontal="center" vertical="center" wrapText="true"/>
    </xf>
    <xf numFmtId="168" fontId="150" fillId="33" borderId="125" xfId="19441" applyNumberFormat="true" applyFont="true" applyFill="true" applyBorder="true" applyAlignment="true">
      <alignment horizontal="center" vertical="center" wrapText="true"/>
    </xf>
    <xf numFmtId="0" fontId="24" fillId="0" borderId="102" xfId="34367" applyFill="true" applyBorder="true" applyAlignment="true">
      <alignment vertical="center" wrapText="true"/>
    </xf>
    <xf numFmtId="0" fontId="24" fillId="0" borderId="100" xfId="19344" applyFill="true" applyBorder="true" applyAlignment="true">
      <alignment horizontal="center" vertical="center" wrapText="true"/>
    </xf>
    <xf numFmtId="0" fontId="151" fillId="26" borderId="106" xfId="44941" applyFont="true" applyFill="true" applyBorder="true" applyAlignment="true">
      <alignment horizontal="left" vertical="center"/>
    </xf>
    <xf numFmtId="0" fontId="151" fillId="26" borderId="107" xfId="44947" applyFont="true" applyFill="true" applyBorder="true" applyAlignment="true">
      <alignment horizontal="left" vertical="center"/>
    </xf>
    <xf numFmtId="0" fontId="151" fillId="26" borderId="108" xfId="44953" applyFont="true" applyFill="true" applyBorder="true" applyAlignment="true">
      <alignment horizontal="left" vertical="center"/>
    </xf>
    <xf numFmtId="0" fontId="151" fillId="26" borderId="106" xfId="44978" applyFont="true" applyFill="true" applyBorder="true" applyAlignment="true">
      <alignment horizontal="left" vertical="center"/>
    </xf>
    <xf numFmtId="0" fontId="151" fillId="26" borderId="107" xfId="44978" applyFont="true" applyFill="true" applyBorder="true" applyAlignment="true">
      <alignment horizontal="left" vertical="center"/>
    </xf>
    <xf numFmtId="0" fontId="151" fillId="26" borderId="106" xfId="45003" applyFont="true" applyFill="true" applyBorder="true" applyAlignment="true">
      <alignment horizontal="left" vertical="center"/>
    </xf>
    <xf numFmtId="0" fontId="151" fillId="26" borderId="107" xfId="45009" applyFont="true" applyFill="true" applyBorder="true" applyAlignment="true">
      <alignment horizontal="left" vertical="center"/>
    </xf>
    <xf numFmtId="0" fontId="151" fillId="0" borderId="107" xfId="45009" applyFont="true" applyFill="true" applyBorder="true" applyAlignment="true">
      <alignment horizontal="left" vertical="center"/>
    </xf>
    <xf numFmtId="0" fontId="151" fillId="0" borderId="107" xfId="45015" applyFont="true" applyFill="true" applyBorder="true" applyAlignment="true">
      <alignment horizontal="left" vertical="center"/>
    </xf>
    <xf numFmtId="0" fontId="151" fillId="26" borderId="106" xfId="45034" applyFont="true" applyFill="true" applyBorder="true" applyAlignment="true">
      <alignment horizontal="left" vertical="center"/>
    </xf>
    <xf numFmtId="0" fontId="151" fillId="26" borderId="107" xfId="45039" applyFont="true" applyFill="true" applyBorder="true" applyAlignment="true">
      <alignment horizontal="left" vertical="center"/>
    </xf>
    <xf numFmtId="0" fontId="151" fillId="26" borderId="108" xfId="45044" applyFont="true" applyFill="true" applyBorder="true" applyAlignment="true">
      <alignment horizontal="left" vertical="center"/>
    </xf>
    <xf numFmtId="0" fontId="151" fillId="26" borderId="106" xfId="45062" applyFont="true" applyFill="true" applyBorder="true" applyAlignment="true">
      <alignment horizontal="left" vertical="center"/>
    </xf>
    <xf numFmtId="0" fontId="151" fillId="26" borderId="107" xfId="45068" applyFont="true" applyFill="true" applyBorder="true" applyAlignment="true">
      <alignment horizontal="left" vertical="center"/>
    </xf>
    <xf numFmtId="0" fontId="151" fillId="26" borderId="108" xfId="45068" applyFont="true" applyFill="true" applyBorder="true" applyAlignment="true">
      <alignment horizontal="left" vertical="center"/>
    </xf>
    <xf numFmtId="0" fontId="151" fillId="0" borderId="10" xfId="45049" applyFont="true" applyFill="true" applyBorder="true" applyAlignment="true">
      <alignment horizontal="left" vertical="center"/>
    </xf>
    <xf numFmtId="0" fontId="151" fillId="0" borderId="10" xfId="45055" applyFont="true" applyFill="true" applyBorder="true" applyAlignment="true">
      <alignment horizontal="left" vertical="center"/>
    </xf>
    <xf numFmtId="0" fontId="151" fillId="0" borderId="106" xfId="45062" applyFont="true" applyFill="true" applyBorder="true" applyAlignment="true">
      <alignment horizontal="left" vertical="center"/>
    </xf>
    <xf numFmtId="0" fontId="151" fillId="0" borderId="107" xfId="45068" applyFont="true" applyFill="true" applyBorder="true" applyAlignment="true">
      <alignment horizontal="left" vertical="center"/>
    </xf>
    <xf numFmtId="0" fontId="151" fillId="0" borderId="107" xfId="45074" applyFont="true" applyFill="true" applyBorder="true" applyAlignment="true">
      <alignment horizontal="left" vertical="center"/>
    </xf>
    <xf numFmtId="0" fontId="151" fillId="26" borderId="106" xfId="45105" applyFont="true" applyFill="true" applyBorder="true" applyAlignment="true">
      <alignment horizontal="left" vertical="center"/>
    </xf>
    <xf numFmtId="0" fontId="151" fillId="26" borderId="107" xfId="45111" applyFont="true" applyFill="true" applyBorder="true" applyAlignment="true">
      <alignment horizontal="left" vertical="center"/>
    </xf>
    <xf numFmtId="0" fontId="151" fillId="26" borderId="108" xfId="45117" applyFont="true" applyFill="true" applyBorder="true" applyAlignment="true">
      <alignment horizontal="left" vertical="center"/>
    </xf>
    <xf numFmtId="0" fontId="151" fillId="0" borderId="107" xfId="45092" applyFont="true" applyFill="true" applyBorder="true" applyAlignment="true">
      <alignment horizontal="left" vertical="center"/>
    </xf>
    <xf numFmtId="0" fontId="151" fillId="0" borderId="107" xfId="45098" applyFont="true" applyFill="true" applyBorder="true" applyAlignment="true">
      <alignment horizontal="left" vertical="center"/>
    </xf>
    <xf numFmtId="0" fontId="151" fillId="0" borderId="107" xfId="45105" applyFont="true" applyFill="true" applyBorder="true" applyAlignment="true">
      <alignment horizontal="left" vertical="center"/>
    </xf>
    <xf numFmtId="0" fontId="151" fillId="0" borderId="107" xfId="45111" applyFont="true" applyFill="true" applyBorder="true" applyAlignment="true">
      <alignment horizontal="left" vertical="center"/>
    </xf>
    <xf numFmtId="0" fontId="151" fillId="0" borderId="107" xfId="45117" applyFont="true" applyFill="true" applyBorder="true" applyAlignment="true">
      <alignment horizontal="left" vertical="center"/>
    </xf>
    <xf numFmtId="0" fontId="151" fillId="26" borderId="58" xfId="45062" applyFont="true" applyFill="true" applyBorder="true" applyAlignment="true">
      <alignment horizontal="left" vertical="center"/>
    </xf>
    <xf numFmtId="0" fontId="151" fillId="26" borderId="59" xfId="45068" applyFont="true" applyFill="true" applyBorder="true" applyAlignment="true">
      <alignment horizontal="left" vertical="center"/>
    </xf>
    <xf numFmtId="0" fontId="151" fillId="26" borderId="60" xfId="45074" applyFont="true" applyFill="true" applyBorder="true" applyAlignment="true">
      <alignment horizontal="left" vertical="center"/>
    </xf>
    <xf numFmtId="169" fontId="181" fillId="33" borderId="100" xfId="40057" applyNumberFormat="true" applyFont="true" applyFill="true" applyBorder="true" applyAlignment="true">
      <alignment horizontal="center" vertical="center"/>
    </xf>
    <xf numFmtId="169" fontId="181" fillId="33" borderId="100" xfId="44979" applyNumberFormat="true" applyFont="true" applyFill="true" applyBorder="true" applyAlignment="true">
      <alignment horizontal="center" vertical="center"/>
    </xf>
    <xf numFmtId="169" fontId="181" fillId="33" borderId="105" xfId="40069" applyNumberFormat="true" applyFont="true" applyFill="true" applyBorder="true" applyAlignment="true">
      <alignment horizontal="center" vertical="center"/>
    </xf>
    <xf numFmtId="169" fontId="181" fillId="33" borderId="100" xfId="45040" applyNumberFormat="true" applyFont="true" applyFill="true" applyBorder="true" applyAlignment="true">
      <alignment horizontal="center" vertical="center"/>
    </xf>
    <xf numFmtId="169" fontId="181" fillId="33" borderId="105" xfId="45045" applyNumberFormat="true" applyFont="true" applyFill="true" applyBorder="true" applyAlignment="true">
      <alignment horizontal="center" vertical="center"/>
    </xf>
    <xf numFmtId="169" fontId="181" fillId="33" borderId="102" xfId="45063" applyNumberFormat="true" applyFont="true" applyFill="true" applyBorder="true" applyAlignment="true">
      <alignment horizontal="center" vertical="center"/>
    </xf>
    <xf numFmtId="169" fontId="181" fillId="33" borderId="100" xfId="45069" applyNumberFormat="true" applyFont="true" applyFill="true" applyBorder="true" applyAlignment="true">
      <alignment horizontal="center" vertical="center"/>
    </xf>
    <xf numFmtId="169" fontId="181" fillId="33" borderId="100" xfId="40237" applyNumberFormat="true" applyFont="true" applyFill="true" applyBorder="true" applyAlignment="true">
      <alignment horizontal="center" vertical="center"/>
    </xf>
    <xf numFmtId="169" fontId="181" fillId="33" borderId="100" xfId="40249" applyNumberFormat="true" applyFont="true" applyFill="true" applyBorder="true" applyAlignment="true">
      <alignment horizontal="center" vertical="center"/>
    </xf>
    <xf numFmtId="169" fontId="181" fillId="33" borderId="102" xfId="45106" applyNumberFormat="true" applyFont="true" applyFill="true" applyBorder="true" applyAlignment="true">
      <alignment horizontal="center" vertical="center"/>
    </xf>
    <xf numFmtId="169" fontId="181" fillId="33" borderId="100" xfId="45112" applyNumberFormat="true" applyFont="true" applyFill="true" applyBorder="true" applyAlignment="true">
      <alignment horizontal="center" vertical="center"/>
    </xf>
    <xf numFmtId="169" fontId="181" fillId="33" borderId="100" xfId="45118" applyNumberFormat="true" applyFont="true" applyFill="true" applyBorder="true" applyAlignment="true">
      <alignment horizontal="center" vertical="center"/>
    </xf>
    <xf numFmtId="169" fontId="181" fillId="33" borderId="125" xfId="40058" applyNumberFormat="true" applyFont="true" applyFill="true" applyBorder="true" applyAlignment="true">
      <alignment horizontal="center" vertical="center"/>
    </xf>
    <xf numFmtId="169" fontId="181" fillId="33" borderId="125" xfId="44980" applyNumberFormat="true" applyFont="true" applyFill="true" applyBorder="true" applyAlignment="true">
      <alignment horizontal="center" vertical="center"/>
    </xf>
    <xf numFmtId="169" fontId="181" fillId="33" borderId="127" xfId="40070" applyNumberFormat="true" applyFont="true" applyFill="true" applyBorder="true" applyAlignment="true">
      <alignment horizontal="center" vertical="center"/>
    </xf>
    <xf numFmtId="169" fontId="181" fillId="33" borderId="125" xfId="45040" applyNumberFormat="true" applyFont="true" applyFill="true" applyBorder="true" applyAlignment="true">
      <alignment horizontal="center" vertical="center"/>
    </xf>
    <xf numFmtId="169" fontId="181" fillId="33" borderId="127" xfId="45045" applyNumberFormat="true" applyFont="true" applyFill="true" applyBorder="true" applyAlignment="true">
      <alignment horizontal="center" vertical="center"/>
    </xf>
    <xf numFmtId="169" fontId="181" fillId="33" borderId="123" xfId="45064" applyNumberFormat="true" applyFont="true" applyFill="true" applyBorder="true" applyAlignment="true">
      <alignment horizontal="center" vertical="center"/>
    </xf>
    <xf numFmtId="169" fontId="181" fillId="33" borderId="125" xfId="45070" applyNumberFormat="true" applyFont="true" applyFill="true" applyBorder="true" applyAlignment="true">
      <alignment horizontal="center" vertical="center"/>
    </xf>
    <xf numFmtId="169" fontId="181" fillId="33" borderId="125" xfId="40238" applyNumberFormat="true" applyFont="true" applyFill="true" applyBorder="true" applyAlignment="true">
      <alignment horizontal="center" vertical="center"/>
    </xf>
    <xf numFmtId="169" fontId="181" fillId="33" borderId="125" xfId="40250" applyNumberFormat="true" applyFont="true" applyFill="true" applyBorder="true" applyAlignment="true">
      <alignment horizontal="center" vertical="center"/>
    </xf>
    <xf numFmtId="169" fontId="181" fillId="33" borderId="123" xfId="45107" applyNumberFormat="true" applyFont="true" applyFill="true" applyBorder="true" applyAlignment="true">
      <alignment horizontal="center" vertical="center"/>
    </xf>
    <xf numFmtId="169" fontId="181" fillId="33" borderId="125" xfId="45113" applyNumberFormat="true" applyFont="true" applyFill="true" applyBorder="true" applyAlignment="true">
      <alignment horizontal="center" vertical="center"/>
    </xf>
    <xf numFmtId="169" fontId="181" fillId="33" borderId="125" xfId="45119" applyNumberFormat="true" applyFont="true" applyFill="true" applyBorder="true" applyAlignment="true">
      <alignment horizontal="center" vertical="center"/>
    </xf>
    <xf numFmtId="169" fontId="181" fillId="33" borderId="126" xfId="40059" applyNumberFormat="true" applyFont="true" applyFill="true" applyBorder="true" applyAlignment="true">
      <alignment horizontal="center" vertical="center"/>
    </xf>
    <xf numFmtId="169" fontId="181" fillId="33" borderId="126" xfId="44981" applyNumberFormat="true" applyFont="true" applyFill="true" applyBorder="true" applyAlignment="true">
      <alignment horizontal="center" vertical="center"/>
    </xf>
    <xf numFmtId="169" fontId="181" fillId="33" borderId="128" xfId="40071" applyNumberFormat="true" applyFont="true" applyFill="true" applyBorder="true" applyAlignment="true">
      <alignment horizontal="center" vertical="center"/>
    </xf>
    <xf numFmtId="169" fontId="181" fillId="33" borderId="126" xfId="45040" applyNumberFormat="true" applyFont="true" applyFill="true" applyBorder="true" applyAlignment="true">
      <alignment horizontal="center" vertical="center"/>
    </xf>
    <xf numFmtId="169" fontId="181" fillId="33" borderId="128" xfId="45045" applyNumberFormat="true" applyFont="true" applyFill="true" applyBorder="true" applyAlignment="true">
      <alignment horizontal="center" vertical="center"/>
    </xf>
    <xf numFmtId="169" fontId="181" fillId="33" borderId="124" xfId="45065" applyNumberFormat="true" applyFont="true" applyFill="true" applyBorder="true" applyAlignment="true">
      <alignment horizontal="center" vertical="center"/>
    </xf>
    <xf numFmtId="169" fontId="181" fillId="33" borderId="126" xfId="45071" applyNumberFormat="true" applyFont="true" applyFill="true" applyBorder="true" applyAlignment="true">
      <alignment horizontal="center" vertical="center"/>
    </xf>
    <xf numFmtId="169" fontId="181" fillId="33" borderId="126" xfId="40239" applyNumberFormat="true" applyFont="true" applyFill="true" applyBorder="true" applyAlignment="true">
      <alignment horizontal="center" vertical="center"/>
    </xf>
    <xf numFmtId="169" fontId="181" fillId="33" borderId="126" xfId="40251" applyNumberFormat="true" applyFont="true" applyFill="true" applyBorder="true" applyAlignment="true">
      <alignment horizontal="center" vertical="center"/>
    </xf>
    <xf numFmtId="169" fontId="181" fillId="33" borderId="124" xfId="45108" applyNumberFormat="true" applyFont="true" applyFill="true" applyBorder="true" applyAlignment="true">
      <alignment horizontal="center" vertical="center"/>
    </xf>
    <xf numFmtId="169" fontId="181" fillId="33" borderId="126" xfId="45114" applyNumberFormat="true" applyFont="true" applyFill="true" applyBorder="true" applyAlignment="true">
      <alignment horizontal="center" vertical="center"/>
    </xf>
    <xf numFmtId="169" fontId="181" fillId="33" borderId="126" xfId="45120" applyNumberFormat="true" applyFont="true" applyFill="true" applyBorder="true" applyAlignment="true">
      <alignment horizontal="center" vertical="center"/>
    </xf>
    <xf numFmtId="169" fontId="181" fillId="33" borderId="129" xfId="31039" applyNumberFormat="true" applyFont="true" applyFill="true" applyBorder="true" applyAlignment="true">
      <alignment horizontal="center" vertical="center"/>
    </xf>
    <xf numFmtId="169" fontId="181" fillId="33" borderId="130" xfId="31044" applyNumberFormat="true" applyFont="true" applyFill="true" applyBorder="true" applyAlignment="true">
      <alignment horizontal="center" vertical="center"/>
    </xf>
    <xf numFmtId="169" fontId="181" fillId="33" borderId="131" xfId="31049" applyNumberFormat="true" applyFont="true" applyFill="true" applyBorder="true" applyAlignment="true">
      <alignment horizontal="center" vertical="center"/>
    </xf>
    <xf numFmtId="169" fontId="181" fillId="33" borderId="129" xfId="19361" applyNumberFormat="true" applyFont="true" applyFill="true" applyBorder="true" applyAlignment="true">
      <alignment horizontal="center" vertical="center"/>
    </xf>
    <xf numFmtId="169" fontId="181" fillId="33" borderId="130" xfId="19361" applyNumberFormat="true" applyFont="true" applyFill="true" applyBorder="true" applyAlignment="true">
      <alignment horizontal="center" vertical="center"/>
    </xf>
    <xf numFmtId="169" fontId="181" fillId="33" borderId="130" xfId="31054" applyNumberFormat="true" applyFont="true" applyFill="true" applyBorder="true" applyAlignment="true">
      <alignment horizontal="center" vertical="center"/>
    </xf>
    <xf numFmtId="169" fontId="181" fillId="33" borderId="130" xfId="40058" applyNumberFormat="true" applyFont="true" applyFill="true" applyBorder="true" applyAlignment="true">
      <alignment horizontal="center" vertical="center"/>
    </xf>
    <xf numFmtId="169" fontId="181" fillId="33" borderId="131" xfId="40070" applyNumberFormat="true" applyFont="true" applyFill="true" applyBorder="true" applyAlignment="true">
      <alignment horizontal="center" vertical="center"/>
    </xf>
    <xf numFmtId="169" fontId="181" fillId="33" borderId="130" xfId="20258" applyNumberFormat="true" applyFont="true" applyFill="true" applyBorder="true" applyAlignment="true">
      <alignment horizontal="center" vertical="center"/>
    </xf>
    <xf numFmtId="168" fontId="181" fillId="33" borderId="130" xfId="19344" applyNumberFormat="true" applyFont="true" applyFill="true" applyBorder="true" applyAlignment="true">
      <alignment horizontal="center" vertical="center"/>
    </xf>
    <xf numFmtId="0" fontId="181" fillId="33" borderId="130" xfId="28026" applyFont="true" applyFill="true" applyBorder="true" applyAlignment="true">
      <alignment horizontal="center" vertical="center" wrapText="true"/>
    </xf>
    <xf numFmtId="0" fontId="181" fillId="33" borderId="130" xfId="28020" applyFont="true" applyFill="true" applyBorder="true" applyAlignment="true">
      <alignment horizontal="center" vertical="center" wrapText="true"/>
    </xf>
    <xf numFmtId="168" fontId="181" fillId="33" borderId="130" xfId="31057" applyNumberFormat="true" applyFont="true" applyFill="true" applyBorder="true" applyAlignment="true">
      <alignment horizontal="center" vertical="center"/>
    </xf>
    <xf numFmtId="168" fontId="181" fillId="33" borderId="130" xfId="19367" applyNumberFormat="true" applyFont="true" applyFill="true" applyBorder="true" applyAlignment="true">
      <alignment horizontal="center" vertical="center"/>
    </xf>
    <xf numFmtId="169" fontId="181" fillId="33" borderId="129" xfId="31072" applyNumberFormat="true" applyFont="true" applyFill="true" applyBorder="true" applyAlignment="true">
      <alignment horizontal="center" vertical="center" wrapText="true"/>
    </xf>
    <xf numFmtId="169" fontId="181" fillId="33" borderId="130" xfId="31077" applyNumberFormat="true" applyFont="true" applyFill="true" applyBorder="true" applyAlignment="true">
      <alignment horizontal="center" vertical="center" wrapText="true"/>
    </xf>
    <xf numFmtId="169" fontId="181" fillId="33" borderId="131" xfId="31082" applyNumberFormat="true" applyFont="true" applyFill="true" applyBorder="true" applyAlignment="true">
      <alignment horizontal="center" vertical="center" wrapText="true"/>
    </xf>
    <xf numFmtId="169" fontId="181" fillId="33" borderId="129" xfId="31085" applyNumberFormat="true" applyFont="true" applyFill="true" applyBorder="true" applyAlignment="true">
      <alignment horizontal="center" vertical="center" wrapText="true"/>
    </xf>
    <xf numFmtId="169" fontId="181" fillId="33" borderId="130" xfId="19389" applyNumberFormat="true" applyFont="true" applyFill="true" applyBorder="true" applyAlignment="true">
      <alignment horizontal="center" vertical="center" wrapText="true"/>
    </xf>
    <xf numFmtId="169" fontId="181" fillId="33" borderId="130" xfId="40238" applyNumberFormat="true" applyFont="true" applyFill="true" applyBorder="true" applyAlignment="true">
      <alignment horizontal="center" vertical="center"/>
    </xf>
    <xf numFmtId="169" fontId="181" fillId="33" borderId="130" xfId="40250" applyNumberFormat="true" applyFont="true" applyFill="true" applyBorder="true" applyAlignment="true">
      <alignment horizontal="center" vertical="center"/>
    </xf>
    <xf numFmtId="169" fontId="181" fillId="33" borderId="129" xfId="31088" applyNumberFormat="true" applyFont="true" applyFill="true" applyBorder="true" applyAlignment="true">
      <alignment horizontal="center" vertical="center" wrapText="true"/>
    </xf>
    <xf numFmtId="169" fontId="181" fillId="33" borderId="130" xfId="19425" applyNumberFormat="true" applyFont="true" applyFill="true" applyBorder="true" applyAlignment="true">
      <alignment horizontal="center" vertical="center" wrapText="true"/>
    </xf>
    <xf numFmtId="169" fontId="181" fillId="33" borderId="123" xfId="31039" applyNumberFormat="true" applyFont="true" applyFill="true" applyBorder="true" applyAlignment="true">
      <alignment horizontal="center" vertical="center"/>
    </xf>
    <xf numFmtId="169" fontId="181" fillId="33" borderId="125" xfId="31044" applyNumberFormat="true" applyFont="true" applyFill="true" applyBorder="true" applyAlignment="true">
      <alignment horizontal="center" vertical="center"/>
    </xf>
    <xf numFmtId="169" fontId="181" fillId="33" borderId="127" xfId="31049" applyNumberFormat="true" applyFont="true" applyFill="true" applyBorder="true" applyAlignment="true">
      <alignment horizontal="center" vertical="center"/>
    </xf>
    <xf numFmtId="169" fontId="181" fillId="33" borderId="123" xfId="19361" applyNumberFormat="true" applyFont="true" applyFill="true" applyBorder="true" applyAlignment="true">
      <alignment horizontal="center" vertical="center"/>
    </xf>
    <xf numFmtId="169" fontId="181" fillId="33" borderId="125" xfId="19361" applyNumberFormat="true" applyFont="true" applyFill="true" applyBorder="true" applyAlignment="true">
      <alignment horizontal="center" vertical="center"/>
    </xf>
    <xf numFmtId="169" fontId="181" fillId="33" borderId="125" xfId="31054" applyNumberFormat="true" applyFont="true" applyFill="true" applyBorder="true" applyAlignment="true">
      <alignment horizontal="center" vertical="center"/>
    </xf>
    <xf numFmtId="169" fontId="181" fillId="33" borderId="125" xfId="20258" applyNumberFormat="true" applyFont="true" applyFill="true" applyBorder="true" applyAlignment="true">
      <alignment horizontal="center" vertical="center"/>
    </xf>
    <xf numFmtId="168" fontId="181" fillId="33" borderId="125" xfId="19344" applyNumberFormat="true" applyFont="true" applyFill="true" applyBorder="true" applyAlignment="true">
      <alignment horizontal="center" vertical="center"/>
    </xf>
    <xf numFmtId="0" fontId="181" fillId="33" borderId="125" xfId="28025" applyFont="true" applyFill="true" applyBorder="true" applyAlignment="true">
      <alignment horizontal="center" vertical="center" wrapText="true"/>
    </xf>
    <xf numFmtId="0" fontId="181" fillId="33" borderId="125" xfId="28020" applyFont="true" applyFill="true" applyBorder="true" applyAlignment="true">
      <alignment horizontal="center" vertical="center" wrapText="true"/>
    </xf>
    <xf numFmtId="168" fontId="181" fillId="33" borderId="125" xfId="31057" applyNumberFormat="true" applyFont="true" applyFill="true" applyBorder="true" applyAlignment="true">
      <alignment horizontal="center" vertical="center"/>
    </xf>
    <xf numFmtId="168" fontId="181" fillId="33" borderId="125" xfId="19367" applyNumberFormat="true" applyFont="true" applyFill="true" applyBorder="true" applyAlignment="true">
      <alignment horizontal="center" vertical="center"/>
    </xf>
    <xf numFmtId="169" fontId="181" fillId="33" borderId="123" xfId="31072" applyNumberFormat="true" applyFont="true" applyFill="true" applyBorder="true" applyAlignment="true">
      <alignment horizontal="center" vertical="center" wrapText="true"/>
    </xf>
    <xf numFmtId="169" fontId="181" fillId="33" borderId="125" xfId="31077" applyNumberFormat="true" applyFont="true" applyFill="true" applyBorder="true" applyAlignment="true">
      <alignment horizontal="center" vertical="center" wrapText="true"/>
    </xf>
    <xf numFmtId="169" fontId="181" fillId="33" borderId="127" xfId="31082" applyNumberFormat="true" applyFont="true" applyFill="true" applyBorder="true" applyAlignment="true">
      <alignment horizontal="center" vertical="center" wrapText="true"/>
    </xf>
    <xf numFmtId="169" fontId="181" fillId="33" borderId="123" xfId="31085" applyNumberFormat="true" applyFont="true" applyFill="true" applyBorder="true" applyAlignment="true">
      <alignment horizontal="center" vertical="center" wrapText="true"/>
    </xf>
    <xf numFmtId="169" fontId="181" fillId="33" borderId="125" xfId="19389" applyNumberFormat="true" applyFont="true" applyFill="true" applyBorder="true" applyAlignment="true">
      <alignment horizontal="center" vertical="center" wrapText="true"/>
    </xf>
    <xf numFmtId="169" fontId="181" fillId="33" borderId="123" xfId="31088" applyNumberFormat="true" applyFont="true" applyFill="true" applyBorder="true" applyAlignment="true">
      <alignment horizontal="center" vertical="center" wrapText="true"/>
    </xf>
    <xf numFmtId="169" fontId="181" fillId="33" borderId="125" xfId="19425" applyNumberFormat="true" applyFont="true" applyFill="true" applyBorder="true" applyAlignment="true">
      <alignment horizontal="center" vertical="center" wrapText="true"/>
    </xf>
    <xf numFmtId="169" fontId="181" fillId="33" borderId="106" xfId="31040" applyNumberFormat="true" applyFont="true" applyFill="true" applyBorder="true" applyAlignment="true">
      <alignment horizontal="center" vertical="center"/>
    </xf>
    <xf numFmtId="169" fontId="181" fillId="33" borderId="107" xfId="31045" applyNumberFormat="true" applyFont="true" applyFill="true" applyBorder="true" applyAlignment="true">
      <alignment horizontal="center" vertical="center"/>
    </xf>
    <xf numFmtId="169" fontId="181" fillId="33" borderId="108" xfId="31050" applyNumberFormat="true" applyFont="true" applyFill="true" applyBorder="true" applyAlignment="true">
      <alignment horizontal="center" vertical="center"/>
    </xf>
    <xf numFmtId="169" fontId="181" fillId="33" borderId="106" xfId="19362" applyNumberFormat="true" applyFont="true" applyFill="true" applyBorder="true" applyAlignment="true">
      <alignment horizontal="center" vertical="center"/>
    </xf>
    <xf numFmtId="169" fontId="181" fillId="33" borderId="107" xfId="19362" applyNumberFormat="true" applyFont="true" applyFill="true" applyBorder="true" applyAlignment="true">
      <alignment horizontal="center" vertical="center"/>
    </xf>
    <xf numFmtId="169" fontId="181" fillId="33" borderId="107" xfId="31055" applyNumberFormat="true" applyFont="true" applyFill="true" applyBorder="true" applyAlignment="true">
      <alignment horizontal="center" vertical="center"/>
    </xf>
    <xf numFmtId="169" fontId="181" fillId="33" borderId="107" xfId="40059" applyNumberFormat="true" applyFont="true" applyFill="true" applyBorder="true" applyAlignment="true">
      <alignment horizontal="center" vertical="center"/>
    </xf>
    <xf numFmtId="169" fontId="181" fillId="33" borderId="108" xfId="40071" applyNumberFormat="true" applyFont="true" applyFill="true" applyBorder="true" applyAlignment="true">
      <alignment horizontal="center" vertical="center"/>
    </xf>
    <xf numFmtId="169" fontId="181" fillId="33" borderId="107" xfId="20259" applyNumberFormat="true" applyFont="true" applyFill="true" applyBorder="true" applyAlignment="true">
      <alignment horizontal="center" vertical="center"/>
    </xf>
    <xf numFmtId="168" fontId="181" fillId="33" borderId="107" xfId="19344" applyNumberFormat="true" applyFont="true" applyFill="true" applyBorder="true" applyAlignment="true">
      <alignment horizontal="center" vertical="center"/>
    </xf>
    <xf numFmtId="0" fontId="181" fillId="33" borderId="107" xfId="28026" applyFont="true" applyFill="true" applyBorder="true" applyAlignment="true">
      <alignment horizontal="center" vertical="center" wrapText="true"/>
    </xf>
    <xf numFmtId="0" fontId="181" fillId="33" borderId="107" xfId="28021" applyFont="true" applyFill="true" applyBorder="true" applyAlignment="true">
      <alignment horizontal="center" vertical="center" wrapText="true"/>
    </xf>
    <xf numFmtId="168" fontId="181" fillId="33" borderId="107" xfId="31058" applyNumberFormat="true" applyFont="true" applyFill="true" applyBorder="true" applyAlignment="true">
      <alignment horizontal="center" vertical="center"/>
    </xf>
    <xf numFmtId="168" fontId="181" fillId="33" borderId="107" xfId="19368" applyNumberFormat="true" applyFont="true" applyFill="true" applyBorder="true" applyAlignment="true">
      <alignment horizontal="center" vertical="center"/>
    </xf>
    <xf numFmtId="169" fontId="181" fillId="33" borderId="106" xfId="31073" applyNumberFormat="true" applyFont="true" applyFill="true" applyBorder="true" applyAlignment="true">
      <alignment horizontal="center" vertical="center" wrapText="true"/>
    </xf>
    <xf numFmtId="169" fontId="181" fillId="33" borderId="107" xfId="31078" applyNumberFormat="true" applyFont="true" applyFill="true" applyBorder="true" applyAlignment="true">
      <alignment horizontal="center" vertical="center" wrapText="true"/>
    </xf>
    <xf numFmtId="169" fontId="181" fillId="33" borderId="108" xfId="31083" applyNumberFormat="true" applyFont="true" applyFill="true" applyBorder="true" applyAlignment="true">
      <alignment horizontal="center" vertical="center" wrapText="true"/>
    </xf>
    <xf numFmtId="169" fontId="181" fillId="33" borderId="106" xfId="31086" applyNumberFormat="true" applyFont="true" applyFill="true" applyBorder="true" applyAlignment="true">
      <alignment horizontal="center" vertical="center" wrapText="true"/>
    </xf>
    <xf numFmtId="169" fontId="181" fillId="33" borderId="107" xfId="19390" applyNumberFormat="true" applyFont="true" applyFill="true" applyBorder="true" applyAlignment="true">
      <alignment horizontal="center" vertical="center" wrapText="true"/>
    </xf>
    <xf numFmtId="169" fontId="181" fillId="33" borderId="107" xfId="40239" applyNumberFormat="true" applyFont="true" applyFill="true" applyBorder="true" applyAlignment="true">
      <alignment horizontal="center" vertical="center"/>
    </xf>
    <xf numFmtId="169" fontId="181" fillId="33" borderId="107" xfId="40251" applyNumberFormat="true" applyFont="true" applyFill="true" applyBorder="true" applyAlignment="true">
      <alignment horizontal="center" vertical="center"/>
    </xf>
    <xf numFmtId="169" fontId="181" fillId="33" borderId="106" xfId="31089" applyNumberFormat="true" applyFont="true" applyFill="true" applyBorder="true" applyAlignment="true">
      <alignment horizontal="center" vertical="center" wrapText="true"/>
    </xf>
    <xf numFmtId="169" fontId="181" fillId="33" borderId="107" xfId="19426" applyNumberFormat="true" applyFont="true" applyFill="true" applyBorder="true" applyAlignment="true">
      <alignment horizontal="center" vertical="center" wrapText="true"/>
    </xf>
    <xf numFmtId="169" fontId="181" fillId="33" borderId="102" xfId="31039" applyNumberFormat="true" applyFont="true" applyFill="true" applyBorder="true" applyAlignment="true">
      <alignment horizontal="center" vertical="center"/>
    </xf>
    <xf numFmtId="169" fontId="181" fillId="33" borderId="100" xfId="31044" applyNumberFormat="true" applyFont="true" applyFill="true" applyBorder="true" applyAlignment="true">
      <alignment horizontal="center" vertical="center"/>
    </xf>
    <xf numFmtId="169" fontId="181" fillId="33" borderId="105" xfId="31049" applyNumberFormat="true" applyFont="true" applyFill="true" applyBorder="true" applyAlignment="true">
      <alignment horizontal="center" vertical="center"/>
    </xf>
    <xf numFmtId="169" fontId="181" fillId="33" borderId="102" xfId="19361" applyNumberFormat="true" applyFont="true" applyFill="true" applyBorder="true" applyAlignment="true">
      <alignment horizontal="center" vertical="center"/>
    </xf>
    <xf numFmtId="169" fontId="181" fillId="33" borderId="100" xfId="19361" applyNumberFormat="true" applyFont="true" applyFill="true" applyBorder="true" applyAlignment="true">
      <alignment horizontal="center" vertical="center"/>
    </xf>
    <xf numFmtId="169" fontId="181" fillId="33" borderId="100" xfId="31054" applyNumberFormat="true" applyFont="true" applyFill="true" applyBorder="true" applyAlignment="true">
      <alignment horizontal="center" vertical="center"/>
    </xf>
    <xf numFmtId="169" fontId="181" fillId="33" borderId="100" xfId="40058" applyNumberFormat="true" applyFont="true" applyFill="true" applyBorder="true" applyAlignment="true">
      <alignment horizontal="center" vertical="center"/>
    </xf>
    <xf numFmtId="169" fontId="181" fillId="33" borderId="105" xfId="40070" applyNumberFormat="true" applyFont="true" applyFill="true" applyBorder="true" applyAlignment="true">
      <alignment horizontal="center" vertical="center"/>
    </xf>
    <xf numFmtId="169" fontId="181" fillId="33" borderId="100" xfId="20258" applyNumberFormat="true" applyFont="true" applyFill="true" applyBorder="true" applyAlignment="true">
      <alignment horizontal="center" vertical="center"/>
    </xf>
    <xf numFmtId="168" fontId="181" fillId="33" borderId="100" xfId="19344" applyNumberFormat="true" applyFont="true" applyFill="true" applyBorder="true" applyAlignment="true">
      <alignment horizontal="center" vertical="center"/>
    </xf>
    <xf numFmtId="0" fontId="181" fillId="33" borderId="100" xfId="28026" applyFont="true" applyFill="true" applyBorder="true" applyAlignment="true">
      <alignment horizontal="center" vertical="center" wrapText="true"/>
    </xf>
    <xf numFmtId="0" fontId="181" fillId="33" borderId="100" xfId="28020" applyFont="true" applyFill="true" applyBorder="true" applyAlignment="true">
      <alignment horizontal="center" vertical="center" wrapText="true"/>
    </xf>
    <xf numFmtId="168" fontId="181" fillId="33" borderId="100" xfId="31057" applyNumberFormat="true" applyFont="true" applyFill="true" applyBorder="true" applyAlignment="true">
      <alignment horizontal="center" vertical="center"/>
    </xf>
    <xf numFmtId="168" fontId="181" fillId="33" borderId="100" xfId="19367" applyNumberFormat="true" applyFont="true" applyFill="true" applyBorder="true" applyAlignment="true">
      <alignment horizontal="center" vertical="center"/>
    </xf>
    <xf numFmtId="169" fontId="181" fillId="33" borderId="102" xfId="31072" applyNumberFormat="true" applyFont="true" applyFill="true" applyBorder="true" applyAlignment="true">
      <alignment horizontal="center" vertical="center" wrapText="true"/>
    </xf>
    <xf numFmtId="169" fontId="181" fillId="33" borderId="100" xfId="31077" applyNumberFormat="true" applyFont="true" applyFill="true" applyBorder="true" applyAlignment="true">
      <alignment horizontal="center" vertical="center" wrapText="true"/>
    </xf>
    <xf numFmtId="169" fontId="181" fillId="33" borderId="105" xfId="31082" applyNumberFormat="true" applyFont="true" applyFill="true" applyBorder="true" applyAlignment="true">
      <alignment horizontal="center" vertical="center" wrapText="true"/>
    </xf>
    <xf numFmtId="169" fontId="181" fillId="33" borderId="102" xfId="31085" applyNumberFormat="true" applyFont="true" applyFill="true" applyBorder="true" applyAlignment="true">
      <alignment horizontal="center" vertical="center" wrapText="true"/>
    </xf>
    <xf numFmtId="169" fontId="181" fillId="33" borderId="100" xfId="19389" applyNumberFormat="true" applyFont="true" applyFill="true" applyBorder="true" applyAlignment="true">
      <alignment horizontal="center" vertical="center" wrapText="true"/>
    </xf>
    <xf numFmtId="169" fontId="181" fillId="33" borderId="100" xfId="40238" applyNumberFormat="true" applyFont="true" applyFill="true" applyBorder="true" applyAlignment="true">
      <alignment horizontal="center" vertical="center"/>
    </xf>
    <xf numFmtId="169" fontId="181" fillId="33" borderId="100" xfId="40250" applyNumberFormat="true" applyFont="true" applyFill="true" applyBorder="true" applyAlignment="true">
      <alignment horizontal="center" vertical="center"/>
    </xf>
    <xf numFmtId="169" fontId="181" fillId="33" borderId="102" xfId="31088" applyNumberFormat="true" applyFont="true" applyFill="true" applyBorder="true" applyAlignment="true">
      <alignment horizontal="center" vertical="center" wrapText="true"/>
    </xf>
    <xf numFmtId="169" fontId="181" fillId="33" borderId="100" xfId="19425" applyNumberFormat="true" applyFont="true" applyFill="true" applyBorder="true" applyAlignment="true">
      <alignment horizontal="center" vertical="center" wrapText="true"/>
    </xf>
    <xf numFmtId="169" fontId="181" fillId="33" borderId="124" xfId="31040" applyNumberFormat="true" applyFont="true" applyFill="true" applyBorder="true" applyAlignment="true">
      <alignment horizontal="center" vertical="center"/>
    </xf>
    <xf numFmtId="169" fontId="181" fillId="33" borderId="126" xfId="31045" applyNumberFormat="true" applyFont="true" applyFill="true" applyBorder="true" applyAlignment="true">
      <alignment horizontal="center" vertical="center"/>
    </xf>
    <xf numFmtId="169" fontId="181" fillId="33" borderId="128" xfId="31050" applyNumberFormat="true" applyFont="true" applyFill="true" applyBorder="true" applyAlignment="true">
      <alignment horizontal="center" vertical="center"/>
    </xf>
    <xf numFmtId="169" fontId="181" fillId="33" borderId="124" xfId="19362" applyNumberFormat="true" applyFont="true" applyFill="true" applyBorder="true" applyAlignment="true">
      <alignment horizontal="center" vertical="center"/>
    </xf>
    <xf numFmtId="169" fontId="181" fillId="33" borderId="126" xfId="19362" applyNumberFormat="true" applyFont="true" applyFill="true" applyBorder="true" applyAlignment="true">
      <alignment horizontal="center" vertical="center"/>
    </xf>
    <xf numFmtId="169" fontId="181" fillId="33" borderId="126" xfId="31055" applyNumberFormat="true" applyFont="true" applyFill="true" applyBorder="true" applyAlignment="true">
      <alignment horizontal="center" vertical="center"/>
    </xf>
    <xf numFmtId="169" fontId="181" fillId="33" borderId="126" xfId="20259" applyNumberFormat="true" applyFont="true" applyFill="true" applyBorder="true" applyAlignment="true">
      <alignment horizontal="center" vertical="center"/>
    </xf>
    <xf numFmtId="168" fontId="181" fillId="33" borderId="126" xfId="19344" applyNumberFormat="true" applyFont="true" applyFill="true" applyBorder="true" applyAlignment="true">
      <alignment horizontal="center" vertical="center"/>
    </xf>
    <xf numFmtId="0" fontId="181" fillId="33" borderId="126" xfId="28026" applyFont="true" applyFill="true" applyBorder="true" applyAlignment="true">
      <alignment horizontal="center" vertical="center" wrapText="true"/>
    </xf>
    <xf numFmtId="0" fontId="181" fillId="33" borderId="126" xfId="28021" applyFont="true" applyFill="true" applyBorder="true" applyAlignment="true">
      <alignment horizontal="center" vertical="center" wrapText="true"/>
    </xf>
    <xf numFmtId="168" fontId="181" fillId="33" borderId="126" xfId="31058" applyNumberFormat="true" applyFont="true" applyFill="true" applyBorder="true" applyAlignment="true">
      <alignment horizontal="center" vertical="center"/>
    </xf>
    <xf numFmtId="168" fontId="181" fillId="33" borderId="126" xfId="19368" applyNumberFormat="true" applyFont="true" applyFill="true" applyBorder="true" applyAlignment="true">
      <alignment horizontal="center" vertical="center"/>
    </xf>
    <xf numFmtId="169" fontId="181" fillId="33" borderId="124" xfId="31073" applyNumberFormat="true" applyFont="true" applyFill="true" applyBorder="true" applyAlignment="true">
      <alignment horizontal="center" vertical="center" wrapText="true"/>
    </xf>
    <xf numFmtId="169" fontId="181" fillId="33" borderId="126" xfId="31078" applyNumberFormat="true" applyFont="true" applyFill="true" applyBorder="true" applyAlignment="true">
      <alignment horizontal="center" vertical="center" wrapText="true"/>
    </xf>
    <xf numFmtId="169" fontId="181" fillId="33" borderId="128" xfId="31083" applyNumberFormat="true" applyFont="true" applyFill="true" applyBorder="true" applyAlignment="true">
      <alignment horizontal="center" vertical="center" wrapText="true"/>
    </xf>
    <xf numFmtId="169" fontId="181" fillId="33" borderId="124" xfId="31086" applyNumberFormat="true" applyFont="true" applyFill="true" applyBorder="true" applyAlignment="true">
      <alignment horizontal="center" vertical="center" wrapText="true"/>
    </xf>
    <xf numFmtId="169" fontId="181" fillId="33" borderId="126" xfId="19390" applyNumberFormat="true" applyFont="true" applyFill="true" applyBorder="true" applyAlignment="true">
      <alignment horizontal="center" vertical="center" wrapText="true"/>
    </xf>
    <xf numFmtId="169" fontId="181" fillId="33" borderId="124" xfId="31089" applyNumberFormat="true" applyFont="true" applyFill="true" applyBorder="true" applyAlignment="true">
      <alignment horizontal="center" vertical="center" wrapText="true"/>
    </xf>
    <xf numFmtId="169" fontId="181" fillId="33" borderId="126" xfId="19426" applyNumberFormat="true" applyFont="true" applyFill="true" applyBorder="true" applyAlignment="true">
      <alignment horizontal="center" vertical="center" wrapText="true"/>
    </xf>
    <xf numFmtId="169" fontId="181" fillId="33" borderId="129" xfId="45036" applyNumberFormat="true" applyFont="true" applyFill="true" applyBorder="true" applyAlignment="true">
      <alignment horizontal="center" vertical="center"/>
    </xf>
    <xf numFmtId="169" fontId="181" fillId="33" borderId="130" xfId="45041" applyNumberFormat="true" applyFont="true" applyFill="true" applyBorder="true" applyAlignment="true">
      <alignment horizontal="center" vertical="center"/>
    </xf>
    <xf numFmtId="169" fontId="181" fillId="33" borderId="131" xfId="45046" applyNumberFormat="true" applyFont="true" applyFill="true" applyBorder="true" applyAlignment="true">
      <alignment horizontal="center" vertical="center"/>
    </xf>
    <xf numFmtId="169" fontId="181" fillId="33" borderId="129" xfId="45107" applyNumberFormat="true" applyFont="true" applyFill="true" applyBorder="true" applyAlignment="true">
      <alignment horizontal="center" vertical="center"/>
    </xf>
    <xf numFmtId="169" fontId="181" fillId="33" borderId="130" xfId="45113" applyNumberFormat="true" applyFont="true" applyFill="true" applyBorder="true" applyAlignment="true">
      <alignment horizontal="center" vertical="center"/>
    </xf>
    <xf numFmtId="169" fontId="181" fillId="33" borderId="130" xfId="45119" applyNumberFormat="true" applyFont="true" applyFill="true" applyBorder="true" applyAlignment="true">
      <alignment horizontal="center" vertical="center"/>
    </xf>
    <xf numFmtId="169" fontId="181" fillId="33" borderId="123" xfId="45036" applyNumberFormat="true" applyFont="true" applyFill="true" applyBorder="true" applyAlignment="true">
      <alignment horizontal="center" vertical="center"/>
    </xf>
    <xf numFmtId="169" fontId="181" fillId="33" borderId="125" xfId="45041" applyNumberFormat="true" applyFont="true" applyFill="true" applyBorder="true" applyAlignment="true">
      <alignment horizontal="center" vertical="center"/>
    </xf>
    <xf numFmtId="169" fontId="181" fillId="33" borderId="127" xfId="45046" applyNumberFormat="true" applyFont="true" applyFill="true" applyBorder="true" applyAlignment="true">
      <alignment horizontal="center" vertical="center"/>
    </xf>
    <xf numFmtId="169" fontId="181" fillId="33" borderId="125" xfId="40060" applyNumberFormat="true" applyFont="true" applyFill="true" applyBorder="true" applyAlignment="true">
      <alignment horizontal="center" vertical="center"/>
    </xf>
    <xf numFmtId="169" fontId="181" fillId="33" borderId="125" xfId="40240" applyNumberFormat="true" applyFont="true" applyFill="true" applyBorder="true" applyAlignment="true">
      <alignment horizontal="center" vertical="center"/>
    </xf>
    <xf numFmtId="169" fontId="181" fillId="33" borderId="125" xfId="40252" applyNumberFormat="true" applyFont="true" applyFill="true" applyBorder="true" applyAlignment="true">
      <alignment horizontal="center" vertical="center"/>
    </xf>
    <xf numFmtId="168" fontId="181" fillId="28" borderId="76" xfId="39991" applyNumberFormat="true" applyFont="true" applyFill="true" applyBorder="true" applyAlignment="true">
      <alignment horizontal="center" vertical="center"/>
    </xf>
    <xf numFmtId="168" fontId="181" fillId="28" borderId="77" xfId="40003" applyNumberFormat="true" applyFont="true" applyFill="true" applyBorder="true" applyAlignment="true">
      <alignment horizontal="center" vertical="center"/>
    </xf>
    <xf numFmtId="168" fontId="181" fillId="28" borderId="84" xfId="40015" applyNumberFormat="true" applyFont="true" applyFill="true" applyBorder="true" applyAlignment="true">
      <alignment horizontal="center" vertical="center"/>
    </xf>
    <xf numFmtId="168" fontId="181" fillId="28" borderId="76" xfId="40051" applyNumberFormat="true" applyFont="true" applyFill="true" applyBorder="true" applyAlignment="true">
      <alignment horizontal="center" vertical="center"/>
    </xf>
    <xf numFmtId="168" fontId="181" fillId="28" borderId="77" xfId="40063" applyNumberFormat="true" applyFont="true" applyFill="true" applyBorder="true" applyAlignment="true">
      <alignment horizontal="center" vertical="center"/>
    </xf>
    <xf numFmtId="168" fontId="181" fillId="28" borderId="78" xfId="40075" applyNumberFormat="true" applyFont="true" applyFill="true" applyBorder="true" applyAlignment="true">
      <alignment horizontal="center" vertical="center"/>
    </xf>
    <xf numFmtId="168" fontId="181" fillId="28" borderId="76" xfId="40171" applyNumberFormat="true" applyFont="true" applyFill="true" applyBorder="true" applyAlignment="true">
      <alignment horizontal="center" vertical="center"/>
    </xf>
    <xf numFmtId="168" fontId="181" fillId="28" borderId="77" xfId="40183" applyNumberFormat="true" applyFont="true" applyFill="true" applyBorder="true" applyAlignment="true">
      <alignment horizontal="center" vertical="center"/>
    </xf>
    <xf numFmtId="168" fontId="181" fillId="28" borderId="84" xfId="40195" applyNumberFormat="true" applyFont="true" applyFill="true" applyBorder="true" applyAlignment="true">
      <alignment horizontal="center" vertical="center"/>
    </xf>
    <xf numFmtId="168" fontId="181" fillId="28" borderId="76" xfId="40231" applyNumberFormat="true" applyFont="true" applyFill="true" applyBorder="true" applyAlignment="true">
      <alignment horizontal="center" vertical="center"/>
    </xf>
    <xf numFmtId="168" fontId="181" fillId="28" borderId="77" xfId="40243" applyNumberFormat="true" applyFont="true" applyFill="true" applyBorder="true" applyAlignment="true">
      <alignment horizontal="center" vertical="center"/>
    </xf>
    <xf numFmtId="168" fontId="181" fillId="28" borderId="77" xfId="40255" applyNumberFormat="true" applyFont="true" applyFill="true" applyBorder="true" applyAlignment="true">
      <alignment horizontal="center" vertical="center"/>
    </xf>
    <xf numFmtId="168" fontId="181" fillId="28" borderId="76" xfId="40291" applyNumberFormat="true" applyFont="true" applyFill="true" applyBorder="true" applyAlignment="true">
      <alignment horizontal="center" vertical="center"/>
    </xf>
    <xf numFmtId="168" fontId="181" fillId="28" borderId="77" xfId="40303" applyNumberFormat="true" applyFont="true" applyFill="true" applyBorder="true" applyAlignment="true">
      <alignment horizontal="center" vertical="center"/>
    </xf>
    <xf numFmtId="168" fontId="181" fillId="28" borderId="76" xfId="40533" applyNumberFormat="true" applyFont="true" applyFill="true" applyBorder="true" applyAlignment="true">
      <alignment horizontal="center" vertical="center"/>
    </xf>
    <xf numFmtId="168" fontId="181" fillId="28" borderId="77" xfId="40539" applyNumberFormat="true" applyFont="true" applyFill="true" applyBorder="true" applyAlignment="true">
      <alignment horizontal="center" vertical="center"/>
    </xf>
    <xf numFmtId="168" fontId="181" fillId="28" borderId="84" xfId="40545" applyNumberFormat="true" applyFont="true" applyFill="true" applyBorder="true" applyAlignment="true">
      <alignment horizontal="center" vertical="center"/>
    </xf>
    <xf numFmtId="168" fontId="181" fillId="28" borderId="76" xfId="40419" applyNumberFormat="true" applyFont="true" applyFill="true" applyBorder="true" applyAlignment="true">
      <alignment horizontal="center" vertical="center"/>
    </xf>
    <xf numFmtId="168" fontId="181" fillId="28" borderId="77" xfId="40431" applyNumberFormat="true" applyFont="true" applyFill="true" applyBorder="true" applyAlignment="true">
      <alignment horizontal="center" vertical="center"/>
    </xf>
    <xf numFmtId="168" fontId="181" fillId="28" borderId="84"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61" xfId="40172"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168" fontId="181" fillId="28" borderId="91" xfId="39993" applyNumberFormat="true" applyFont="true" applyFill="true" applyBorder="true" applyAlignment="true">
      <alignment horizontal="center" vertical="center"/>
    </xf>
    <xf numFmtId="168" fontId="181" fillId="28" borderId="92" xfId="40005" applyNumberFormat="true" applyFont="true" applyFill="true" applyBorder="true" applyAlignment="true">
      <alignment horizontal="center" vertical="center"/>
    </xf>
    <xf numFmtId="168" fontId="181" fillId="28" borderId="97" xfId="40017" applyNumberFormat="true" applyFont="true" applyFill="true" applyBorder="true" applyAlignment="true">
      <alignment horizontal="center" vertical="center"/>
    </xf>
    <xf numFmtId="168" fontId="181" fillId="28" borderId="91" xfId="40053" applyNumberFormat="true" applyFont="true" applyFill="true" applyBorder="true" applyAlignment="true">
      <alignment horizontal="center" vertical="center"/>
    </xf>
    <xf numFmtId="168" fontId="181" fillId="28" borderId="92" xfId="40065" applyNumberFormat="true" applyFont="true" applyFill="true" applyBorder="true" applyAlignment="true">
      <alignment horizontal="center" vertical="center"/>
    </xf>
    <xf numFmtId="168" fontId="181" fillId="28" borderId="93" xfId="40077" applyNumberFormat="true" applyFont="true" applyFill="true" applyBorder="true" applyAlignment="true">
      <alignment horizontal="center" vertical="center"/>
    </xf>
    <xf numFmtId="168" fontId="181" fillId="28" borderId="91" xfId="40173" applyNumberFormat="true" applyFont="true" applyFill="true" applyBorder="true" applyAlignment="true">
      <alignment horizontal="center" vertical="center"/>
    </xf>
    <xf numFmtId="168" fontId="181" fillId="28" borderId="92" xfId="40185" applyNumberFormat="true" applyFont="true" applyFill="true" applyBorder="true" applyAlignment="true">
      <alignment horizontal="center" vertical="center"/>
    </xf>
    <xf numFmtId="168" fontId="181" fillId="28" borderId="97" xfId="40197" applyNumberFormat="true" applyFont="true" applyFill="true" applyBorder="true" applyAlignment="true">
      <alignment horizontal="center" vertical="center"/>
    </xf>
    <xf numFmtId="168" fontId="181" fillId="28" borderId="91" xfId="40233" applyNumberFormat="true" applyFont="true" applyFill="true" applyBorder="true" applyAlignment="true">
      <alignment horizontal="center" vertical="center"/>
    </xf>
    <xf numFmtId="168" fontId="181" fillId="28" borderId="92" xfId="40245" applyNumberFormat="true" applyFont="true" applyFill="true" applyBorder="true" applyAlignment="true">
      <alignment horizontal="center" vertical="center"/>
    </xf>
    <xf numFmtId="168" fontId="181" fillId="28" borderId="92" xfId="40257" applyNumberFormat="true" applyFont="true" applyFill="true" applyBorder="true" applyAlignment="true">
      <alignment horizontal="center" vertical="center"/>
    </xf>
    <xf numFmtId="168" fontId="181" fillId="28" borderId="91" xfId="40293" applyNumberFormat="true" applyFont="true" applyFill="true" applyBorder="true" applyAlignment="true">
      <alignment horizontal="center" vertical="center"/>
    </xf>
    <xf numFmtId="168" fontId="181" fillId="28" borderId="92" xfId="40305" applyNumberFormat="true" applyFont="true" applyFill="true" applyBorder="true" applyAlignment="true">
      <alignment horizontal="center" vertical="center"/>
    </xf>
    <xf numFmtId="168" fontId="181" fillId="28" borderId="91" xfId="40535" applyNumberFormat="true" applyFont="true" applyFill="true" applyBorder="true" applyAlignment="true">
      <alignment horizontal="center" vertical="center"/>
    </xf>
    <xf numFmtId="168" fontId="181" fillId="28" borderId="92" xfId="40541" applyNumberFormat="true" applyFont="true" applyFill="true" applyBorder="true" applyAlignment="true">
      <alignment horizontal="center" vertical="center"/>
    </xf>
    <xf numFmtId="168" fontId="181" fillId="28" borderId="99" xfId="40539" applyNumberFormat="true" applyFont="true" applyFill="true" applyBorder="true" applyAlignment="true">
      <alignment horizontal="center" vertical="center"/>
    </xf>
    <xf numFmtId="168" fontId="181" fillId="28" borderId="97" xfId="40547" applyNumberFormat="true" applyFont="true" applyFill="true" applyBorder="true" applyAlignment="true">
      <alignment horizontal="center" vertical="center"/>
    </xf>
    <xf numFmtId="168" fontId="181" fillId="28" borderId="91" xfId="40421" applyNumberFormat="true" applyFont="true" applyFill="true" applyBorder="true" applyAlignment="true">
      <alignment horizontal="center" vertical="center"/>
    </xf>
    <xf numFmtId="168" fontId="181" fillId="28" borderId="92" xfId="40433" applyNumberFormat="true" applyFont="true" applyFill="true" applyBorder="true" applyAlignment="true">
      <alignment horizontal="center" vertical="center"/>
    </xf>
    <xf numFmtId="168" fontId="181" fillId="28" borderId="97" xfId="40445" applyNumberFormat="true" applyFont="true" applyFill="true" applyBorder="true" applyAlignment="true">
      <alignment horizontal="center" vertical="center"/>
    </xf>
    <xf numFmtId="168" fontId="181" fillId="28" borderId="76" xfId="39992" applyNumberFormat="true" applyFont="true" applyFill="true" applyBorder="true" applyAlignment="true">
      <alignment horizontal="center" vertical="center"/>
    </xf>
    <xf numFmtId="168" fontId="181" fillId="28" borderId="77"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76" xfId="40052" applyNumberFormat="true" applyFont="true" applyFill="true" applyBorder="true" applyAlignment="true">
      <alignment horizontal="center" vertical="center"/>
    </xf>
    <xf numFmtId="168" fontId="181" fillId="28" borderId="77" xfId="40064" applyNumberFormat="true" applyFont="true" applyFill="true" applyBorder="true" applyAlignment="true">
      <alignment horizontal="center" vertical="center"/>
    </xf>
    <xf numFmtId="168" fontId="181" fillId="28" borderId="78" xfId="40076" applyNumberFormat="true" applyFont="true" applyFill="true" applyBorder="true" applyAlignment="true">
      <alignment horizontal="center" vertical="center"/>
    </xf>
    <xf numFmtId="168" fontId="181" fillId="28" borderId="76" xfId="40172" applyNumberFormat="true" applyFont="true" applyFill="true" applyBorder="true" applyAlignment="true">
      <alignment horizontal="center" vertical="center"/>
    </xf>
    <xf numFmtId="168" fontId="181" fillId="28" borderId="77"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76" xfId="40232" applyNumberFormat="true" applyFont="true" applyFill="true" applyBorder="true" applyAlignment="true">
      <alignment horizontal="center" vertical="center"/>
    </xf>
    <xf numFmtId="168" fontId="181" fillId="28" borderId="77" xfId="40244" applyNumberFormat="true" applyFont="true" applyFill="true" applyBorder="true" applyAlignment="true">
      <alignment horizontal="center" vertical="center"/>
    </xf>
    <xf numFmtId="168" fontId="181" fillId="28" borderId="77" xfId="40256" applyNumberFormat="true" applyFont="true" applyFill="true" applyBorder="true" applyAlignment="true">
      <alignment horizontal="center" vertical="center"/>
    </xf>
    <xf numFmtId="168" fontId="181" fillId="28" borderId="81" xfId="40244" applyNumberFormat="true" applyFont="true" applyFill="true" applyBorder="true" applyAlignment="true">
      <alignment horizontal="center" vertical="center"/>
    </xf>
    <xf numFmtId="168" fontId="181" fillId="28" borderId="76" xfId="40292" applyNumberFormat="true" applyFont="true" applyFill="true" applyBorder="true" applyAlignment="true">
      <alignment horizontal="center" vertical="center"/>
    </xf>
    <xf numFmtId="168" fontId="181" fillId="28" borderId="77" xfId="40304" applyNumberFormat="true" applyFont="true" applyFill="true" applyBorder="true" applyAlignment="true">
      <alignment horizontal="center" vertical="center"/>
    </xf>
    <xf numFmtId="168" fontId="181" fillId="28" borderId="76" xfId="40534" applyNumberFormat="true" applyFont="true" applyFill="true" applyBorder="true" applyAlignment="true">
      <alignment horizontal="center" vertical="center"/>
    </xf>
    <xf numFmtId="168" fontId="181" fillId="28" borderId="77" xfId="40540"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76" xfId="40420" applyNumberFormat="true" applyFont="true" applyFill="true" applyBorder="true" applyAlignment="true">
      <alignment horizontal="center" vertical="center"/>
    </xf>
    <xf numFmtId="168" fontId="181" fillId="28" borderId="77"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71" xfId="40244" applyNumberFormat="true" applyFont="true" applyFill="true" applyBorder="true" applyAlignment="true">
      <alignment horizontal="center" vertical="center"/>
    </xf>
    <xf numFmtId="168" fontId="181" fillId="28" borderId="98" xfId="40245" applyNumberFormat="true" applyFont="true" applyFill="true" applyBorder="true" applyAlignment="true">
      <alignment horizontal="center" vertical="center"/>
    </xf>
    <xf numFmtId="168" fontId="181" fillId="28" borderId="62" xfId="39994" applyNumberFormat="true" applyFont="true" applyFill="true" applyBorder="true" applyAlignment="true">
      <alignment horizontal="center" vertical="center"/>
    </xf>
    <xf numFmtId="168" fontId="181" fillId="28" borderId="64" xfId="40006" applyNumberFormat="true" applyFont="true" applyFill="true" applyBorder="true" applyAlignment="true">
      <alignment horizontal="center" vertical="center"/>
    </xf>
    <xf numFmtId="168" fontId="181" fillId="28" borderId="86" xfId="40018" applyNumberFormat="true" applyFont="true" applyFill="true" applyBorder="true" applyAlignment="true">
      <alignment horizontal="center" vertical="center"/>
    </xf>
    <xf numFmtId="168" fontId="181" fillId="28" borderId="62" xfId="40054" applyNumberFormat="true" applyFont="true" applyFill="true" applyBorder="true" applyAlignment="true">
      <alignment horizontal="center" vertical="center"/>
    </xf>
    <xf numFmtId="168" fontId="181" fillId="28" borderId="64" xfId="40066" applyNumberFormat="true" applyFont="true" applyFill="true" applyBorder="true" applyAlignment="true">
      <alignment horizontal="center" vertical="center"/>
    </xf>
    <xf numFmtId="168" fontId="181" fillId="28" borderId="62" xfId="40174" applyNumberFormat="true" applyFont="true" applyFill="true" applyBorder="true" applyAlignment="true">
      <alignment horizontal="center" vertical="center"/>
    </xf>
    <xf numFmtId="168" fontId="181" fillId="28" borderId="64" xfId="40186" applyNumberFormat="true" applyFont="true" applyFill="true" applyBorder="true" applyAlignment="true">
      <alignment horizontal="center" vertical="center"/>
    </xf>
    <xf numFmtId="168" fontId="181" fillId="28" borderId="86" xfId="40198" applyNumberFormat="true" applyFont="true" applyFill="true" applyBorder="true" applyAlignment="true">
      <alignment horizontal="center" vertical="center"/>
    </xf>
    <xf numFmtId="168" fontId="181" fillId="28" borderId="62" xfId="40234" applyNumberFormat="true" applyFont="true" applyFill="true" applyBorder="true" applyAlignment="true">
      <alignment horizontal="center" vertical="center"/>
    </xf>
    <xf numFmtId="168" fontId="181" fillId="28" borderId="64" xfId="40246" applyNumberFormat="true" applyFont="true" applyFill="true" applyBorder="true" applyAlignment="true">
      <alignment horizontal="center" vertical="center"/>
    </xf>
    <xf numFmtId="168" fontId="181" fillId="28" borderId="64" xfId="40258" applyNumberFormat="true" applyFont="true" applyFill="true" applyBorder="true" applyAlignment="true">
      <alignment horizontal="center" vertical="center"/>
    </xf>
    <xf numFmtId="168" fontId="181" fillId="28" borderId="62" xfId="40294" applyNumberFormat="true" applyFont="true" applyFill="true" applyBorder="true" applyAlignment="true">
      <alignment horizontal="center" vertical="center"/>
    </xf>
    <xf numFmtId="168" fontId="181" fillId="28" borderId="64" xfId="40306" applyNumberFormat="true" applyFont="true" applyFill="true" applyBorder="true" applyAlignment="true">
      <alignment horizontal="center" vertical="center"/>
    </xf>
    <xf numFmtId="168" fontId="181" fillId="28" borderId="62" xfId="40536" applyNumberFormat="true" applyFont="true" applyFill="true" applyBorder="true" applyAlignment="true">
      <alignment horizontal="center" vertical="center"/>
    </xf>
    <xf numFmtId="168" fontId="181" fillId="28" borderId="64" xfId="40542"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168" fontId="181" fillId="28" borderId="86" xfId="40548" applyNumberFormat="true" applyFont="true" applyFill="true" applyBorder="true" applyAlignment="true">
      <alignment horizontal="center" vertical="center"/>
    </xf>
    <xf numFmtId="168" fontId="181" fillId="28" borderId="62" xfId="40422" applyNumberFormat="true" applyFont="true" applyFill="true" applyBorder="true" applyAlignment="true">
      <alignment horizontal="center" vertical="center"/>
    </xf>
    <xf numFmtId="168" fontId="181" fillId="28" borderId="64" xfId="40434" applyNumberFormat="true" applyFont="true" applyFill="true" applyBorder="true" applyAlignment="true">
      <alignment horizontal="center" vertical="center"/>
    </xf>
    <xf numFmtId="168" fontId="181" fillId="28" borderId="86" xfId="40446" applyNumberFormat="true" applyFont="true" applyFill="true" applyBorder="true" applyAlignment="true">
      <alignment horizontal="center" vertical="center"/>
    </xf>
    <xf numFmtId="168" fontId="181" fillId="28" borderId="66" xfId="40078" applyNumberFormat="true" applyFont="true" applyFill="true" applyBorder="true" applyAlignment="true">
      <alignment horizontal="center" vertical="center"/>
    </xf>
    <xf numFmtId="0" fontId="151" fillId="3" borderId="52" xfId="45181" applyFont="true" applyBorder="true" applyAlignment="true">
      <alignment horizontal="center" vertical="center" wrapText="true"/>
    </xf>
    <xf numFmtId="0" fontId="151" fillId="3" borderId="53" xfId="45182" applyFont="true" applyBorder="true" applyAlignment="true">
      <alignment horizontal="center" vertical="center" wrapText="true"/>
    </xf>
    <xf numFmtId="0" fontId="151" fillId="3" borderId="52" xfId="45212" applyFont="true" applyBorder="true" applyAlignment="true">
      <alignment horizontal="center" vertical="center" wrapText="true"/>
    </xf>
    <xf numFmtId="0" fontId="151" fillId="3" borderId="53" xfId="45213" applyFont="true" applyBorder="true" applyAlignment="true">
      <alignment horizontal="center" vertical="center" wrapText="true"/>
    </xf>
    <xf numFmtId="0" fontId="151" fillId="3" borderId="52" xfId="45243" applyFont="true" applyBorder="true" applyAlignment="true">
      <alignment horizontal="center" vertical="center" wrapText="true"/>
    </xf>
    <xf numFmtId="0" fontId="151" fillId="3" borderId="53" xfId="45244" applyFont="true" applyBorder="true" applyAlignment="true">
      <alignment horizontal="center" vertical="center" wrapText="true"/>
    </xf>
    <xf numFmtId="0" fontId="151" fillId="3" borderId="52" xfId="45274" applyFont="true" applyBorder="true" applyAlignment="true">
      <alignment horizontal="center" vertical="center" wrapText="true"/>
    </xf>
    <xf numFmtId="0" fontId="151" fillId="3" borderId="53" xfId="45275" applyFont="true" applyBorder="true" applyAlignment="true">
      <alignment horizontal="center" vertical="center" wrapText="true"/>
    </xf>
    <xf numFmtId="0" fontId="151" fillId="3" borderId="52" xfId="45305" applyFont="true" applyBorder="true" applyAlignment="true">
      <alignment horizontal="center" vertical="center" wrapText="true"/>
    </xf>
    <xf numFmtId="0" fontId="151" fillId="3" borderId="53" xfId="45306" applyFont="true" applyBorder="true" applyAlignment="true">
      <alignment horizontal="center" vertical="center" wrapText="true"/>
    </xf>
    <xf numFmtId="0" fontId="151" fillId="3" borderId="52" xfId="45348" applyFont="true" applyBorder="true" applyAlignment="true">
      <alignment horizontal="center" vertical="center" wrapText="true"/>
    </xf>
    <xf numFmtId="0" fontId="151" fillId="3" borderId="53" xfId="45349" applyFont="true" applyBorder="true" applyAlignment="true">
      <alignment horizontal="center" vertical="center" wrapText="true"/>
    </xf>
    <xf numFmtId="0" fontId="24" fillId="3" borderId="100" xfId="19344" applyBorder="true" applyAlignment="true">
      <alignment vertical="center" wrapText="true"/>
    </xf>
    <xf numFmtId="0" fontId="151" fillId="33" borderId="100" xfId="45296" applyFont="true" applyFill="true" applyBorder="true" applyAlignment="true">
      <alignment horizontal="center" vertical="center" wrapText="true"/>
    </xf>
    <xf numFmtId="0" fontId="151" fillId="33" borderId="125" xfId="45297" applyFont="true" applyFill="true" applyBorder="true" applyAlignment="true">
      <alignment horizontal="center" vertical="center" wrapText="true"/>
    </xf>
    <xf numFmtId="0" fontId="151" fillId="33" borderId="100" xfId="45302" applyFont="true" applyFill="true" applyBorder="true" applyAlignment="true">
      <alignment horizontal="center" vertical="center"/>
    </xf>
    <xf numFmtId="0" fontId="151" fillId="33" borderId="125" xfId="45303" applyFont="true" applyFill="true" applyBorder="true" applyAlignment="true">
      <alignment horizontal="center" vertical="center"/>
    </xf>
    <xf numFmtId="0" fontId="151" fillId="33" borderId="125" xfId="45305" applyFont="true" applyFill="true" applyBorder="true" applyAlignment="true">
      <alignment horizontal="center" vertical="center" wrapText="true"/>
    </xf>
    <xf numFmtId="0" fontId="151" fillId="33" borderId="100" xfId="45339" applyFont="true" applyFill="true" applyBorder="true" applyAlignment="true">
      <alignment horizontal="center" vertical="center" wrapText="true"/>
    </xf>
    <xf numFmtId="0" fontId="151" fillId="33" borderId="125" xfId="45340" applyFont="true" applyFill="true" applyBorder="true" applyAlignment="true">
      <alignment horizontal="center" vertical="center" wrapText="true"/>
    </xf>
    <xf numFmtId="0" fontId="151" fillId="33" borderId="100" xfId="45345" applyFont="true" applyFill="true" applyBorder="true" applyAlignment="true">
      <alignment horizontal="center" vertical="center"/>
    </xf>
    <xf numFmtId="0" fontId="151" fillId="33" borderId="125" xfId="45346" applyFont="true" applyFill="true" applyBorder="true" applyAlignment="true">
      <alignment horizontal="center" vertical="center"/>
    </xf>
    <xf numFmtId="0" fontId="151" fillId="33" borderId="125" xfId="45348" applyFont="true" applyFill="true" applyBorder="true" applyAlignment="true">
      <alignment horizontal="center" vertical="center" wrapText="true"/>
    </xf>
    <xf numFmtId="0" fontId="151" fillId="3" borderId="110" xfId="45181" applyFont="true" applyBorder="true" applyAlignment="true">
      <alignment horizontal="center" vertical="center" wrapText="true"/>
    </xf>
    <xf numFmtId="0" fontId="151" fillId="3" borderId="110" xfId="45212" applyFont="true" applyBorder="true" applyAlignment="true">
      <alignment horizontal="center" vertical="center" wrapText="true"/>
    </xf>
    <xf numFmtId="0" fontId="151" fillId="3" borderId="110" xfId="45243" applyFont="true" applyBorder="true" applyAlignment="true">
      <alignment horizontal="center" vertical="center" wrapText="true"/>
    </xf>
    <xf numFmtId="0" fontId="151" fillId="3" borderId="110" xfId="45274" applyFont="true" applyBorder="true" applyAlignment="true">
      <alignment horizontal="center" vertical="center" wrapText="true"/>
    </xf>
    <xf numFmtId="0" fontId="151" fillId="3" borderId="110" xfId="45305" applyFont="true" applyBorder="true" applyAlignment="true">
      <alignment horizontal="center" vertical="center" wrapText="true"/>
    </xf>
    <xf numFmtId="0" fontId="151" fillId="33" borderId="130" xfId="45298" applyFont="true" applyFill="true" applyBorder="true" applyAlignment="true">
      <alignment horizontal="center" vertical="center" wrapText="true"/>
    </xf>
    <xf numFmtId="0" fontId="151" fillId="33" borderId="130" xfId="45305" applyFont="true" applyFill="true" applyBorder="true" applyAlignment="true">
      <alignment horizontal="center" vertical="center" wrapText="true"/>
    </xf>
    <xf numFmtId="0" fontId="151" fillId="3" borderId="110" xfId="45348" applyFont="true" applyBorder="true" applyAlignment="true">
      <alignment horizontal="center" vertical="center" wrapText="true"/>
    </xf>
    <xf numFmtId="0" fontId="151" fillId="33" borderId="130" xfId="45341" applyFont="true" applyFill="true" applyBorder="true" applyAlignment="true">
      <alignment horizontal="center" vertical="center" wrapText="true"/>
    </xf>
    <xf numFmtId="0" fontId="151" fillId="33" borderId="130" xfId="45348" applyFont="true" applyFill="true" applyBorder="true" applyAlignment="true">
      <alignment horizontal="center" vertical="center" wrapText="true"/>
    </xf>
    <xf numFmtId="0" fontId="151" fillId="33" borderId="126" xfId="45298" applyFont="true" applyFill="true" applyBorder="true" applyAlignment="true">
      <alignment horizontal="center" vertical="center" wrapText="true"/>
    </xf>
    <xf numFmtId="0" fontId="151" fillId="33" borderId="126" xfId="45304" applyFont="true" applyFill="true" applyBorder="true" applyAlignment="true">
      <alignment horizontal="center" vertical="center"/>
    </xf>
    <xf numFmtId="0" fontId="151" fillId="33" borderId="126" xfId="45341" applyFont="true" applyFill="true" applyBorder="true" applyAlignment="true">
      <alignment horizontal="center" vertical="center" wrapText="true"/>
    </xf>
    <xf numFmtId="0" fontId="151" fillId="33" borderId="126" xfId="45347" applyFont="true" applyFill="true" applyBorder="true" applyAlignment="true">
      <alignment horizontal="center" vertical="center"/>
    </xf>
    <xf numFmtId="0" fontId="151" fillId="0" borderId="100" xfId="45251" applyFont="true" applyFill="true" applyBorder="true" applyAlignment="true">
      <alignment horizontal="left" vertical="center" wrapText="true"/>
    </xf>
    <xf numFmtId="0" fontId="151" fillId="0" borderId="100" xfId="45257" applyFont="true" applyFill="true" applyBorder="true" applyAlignment="true">
      <alignment horizontal="left" vertical="center" wrapText="true"/>
    </xf>
    <xf numFmtId="0" fontId="151" fillId="0" borderId="100" xfId="45294" applyFont="true" applyFill="true" applyBorder="true" applyAlignment="true">
      <alignment horizontal="left" vertical="center" wrapText="true"/>
    </xf>
    <xf numFmtId="0" fontId="151" fillId="0" borderId="100" xfId="45300" applyFont="true" applyFill="true" applyBorder="true" applyAlignment="true">
      <alignment horizontal="left" vertical="center" wrapText="true"/>
    </xf>
    <xf numFmtId="0" fontId="151" fillId="0" borderId="100" xfId="45307" applyFont="true" applyFill="true" applyBorder="true" applyAlignment="true">
      <alignment horizontal="left" vertical="center" wrapText="true"/>
    </xf>
    <xf numFmtId="0" fontId="151" fillId="0" borderId="100" xfId="45313" applyFont="true" applyFill="true" applyBorder="true" applyAlignment="true">
      <alignment horizontal="left" vertical="center" wrapText="true"/>
    </xf>
    <xf numFmtId="0" fontId="151" fillId="0" borderId="100" xfId="45319" applyFont="true" applyFill="true" applyBorder="true" applyAlignment="true">
      <alignment horizontal="left" vertical="center" wrapText="true"/>
    </xf>
    <xf numFmtId="0" fontId="151" fillId="0" borderId="100" xfId="19385" applyFont="true" applyFill="true" applyBorder="true" applyAlignment="true">
      <alignment horizontal="left" vertical="center" wrapText="true"/>
    </xf>
    <xf numFmtId="0" fontId="151" fillId="0" borderId="100" xfId="45337" applyFont="true" applyFill="true" applyBorder="true" applyAlignment="true">
      <alignment horizontal="left" vertical="center" wrapText="true"/>
    </xf>
    <xf numFmtId="0" fontId="151" fillId="0" borderId="100" xfId="45343" applyFont="true" applyFill="true" applyBorder="true" applyAlignment="true">
      <alignment horizontal="left" vertical="center" wrapText="true"/>
    </xf>
    <xf numFmtId="0" fontId="151" fillId="0" borderId="100" xfId="45350" applyFont="true" applyFill="true" applyBorder="true" applyAlignment="true">
      <alignment horizontal="left" vertical="center" wrapText="true"/>
    </xf>
    <xf numFmtId="0" fontId="151" fillId="0" borderId="100" xfId="45356" applyFont="true" applyFill="true" applyBorder="true" applyAlignment="true">
      <alignment horizontal="left" vertical="center" wrapText="true"/>
    </xf>
    <xf numFmtId="0" fontId="151" fillId="0" borderId="100" xfId="45362" applyFont="true" applyFill="true" applyBorder="true" applyAlignment="true">
      <alignment horizontal="left" vertical="center" wrapText="true"/>
    </xf>
    <xf numFmtId="0" fontId="24" fillId="3" borderId="133" xfId="19344" applyBorder="true" applyAlignment="true">
      <alignment vertical="center" wrapText="true"/>
    </xf>
    <xf numFmtId="0" fontId="151" fillId="0" borderId="105" xfId="45313" applyFont="true" applyFill="true" applyBorder="true" applyAlignment="true">
      <alignment horizontal="left" vertical="center" wrapText="true"/>
    </xf>
    <xf numFmtId="0" fontId="151" fillId="26" borderId="116" xfId="40248" applyFont="true" applyFill="true" applyBorder="true" applyAlignment="true">
      <alignment horizontal="left" vertical="center"/>
    </xf>
    <xf numFmtId="0" fontId="24" fillId="0" borderId="107" xfId="34367" applyFill="true" applyBorder="true" applyAlignment="true">
      <alignment vertical="center"/>
    </xf>
    <xf numFmtId="0" fontId="151" fillId="0" borderId="107" xfId="19386" applyFont="true" applyFill="true" applyBorder="true" applyAlignment="true">
      <alignment horizontal="left" vertical="center"/>
    </xf>
    <xf numFmtId="0" fontId="24" fillId="0" borderId="108" xfId="34367" applyFill="true" applyBorder="true" applyAlignment="true">
      <alignment vertical="center"/>
    </xf>
    <xf numFmtId="169" fontId="150" fillId="33" borderId="102" xfId="45185" applyNumberFormat="true" applyFont="true" applyFill="true" applyBorder="true" applyAlignment="true">
      <alignment horizontal="center" vertical="center"/>
    </xf>
    <xf numFmtId="169" fontId="150" fillId="33" borderId="123" xfId="45186" applyNumberFormat="true" applyFont="true" applyFill="true" applyBorder="true" applyAlignment="true">
      <alignment horizontal="center" vertical="center"/>
    </xf>
    <xf numFmtId="169" fontId="150" fillId="33" borderId="124" xfId="45187" applyNumberFormat="true" applyFont="true" applyFill="true" applyBorder="true" applyAlignment="true">
      <alignment horizontal="center" vertical="center"/>
    </xf>
    <xf numFmtId="169" fontId="150" fillId="33" borderId="129" xfId="45186" applyNumberFormat="true" applyFont="true" applyFill="true" applyBorder="true" applyAlignment="true">
      <alignment horizontal="center" vertical="center"/>
    </xf>
    <xf numFmtId="169" fontId="150" fillId="33" borderId="100" xfId="45191" applyNumberFormat="true" applyFont="true" applyFill="true" applyBorder="true" applyAlignment="true">
      <alignment horizontal="center" vertical="center"/>
    </xf>
    <xf numFmtId="169" fontId="150" fillId="33" borderId="125" xfId="45192" applyNumberFormat="true" applyFont="true" applyFill="true" applyBorder="true" applyAlignment="true">
      <alignment horizontal="center" vertical="center"/>
    </xf>
    <xf numFmtId="169" fontId="150" fillId="33" borderId="126" xfId="45193" applyNumberFormat="true" applyFont="true" applyFill="true" applyBorder="true" applyAlignment="true">
      <alignment horizontal="center" vertical="center"/>
    </xf>
    <xf numFmtId="169" fontId="150" fillId="33" borderId="130" xfId="45192" applyNumberFormat="true" applyFont="true" applyFill="true" applyBorder="true" applyAlignment="true">
      <alignment horizontal="center" vertical="center"/>
    </xf>
    <xf numFmtId="169" fontId="150" fillId="33" borderId="105" xfId="45197" applyNumberFormat="true" applyFont="true" applyFill="true" applyBorder="true" applyAlignment="true">
      <alignment horizontal="center" vertical="center"/>
    </xf>
    <xf numFmtId="169" fontId="150" fillId="33" borderId="127" xfId="45198" applyNumberFormat="true" applyFont="true" applyFill="true" applyBorder="true" applyAlignment="true">
      <alignment horizontal="center" vertical="center"/>
    </xf>
    <xf numFmtId="169" fontId="150" fillId="33" borderId="128" xfId="45199" applyNumberFormat="true" applyFont="true" applyFill="true" applyBorder="true" applyAlignment="true">
      <alignment horizontal="center" vertical="center"/>
    </xf>
    <xf numFmtId="169" fontId="150" fillId="33" borderId="131" xfId="45198" applyNumberFormat="true" applyFont="true" applyFill="true" applyBorder="true" applyAlignment="true">
      <alignment horizontal="center" vertical="center"/>
    </xf>
    <xf numFmtId="169" fontId="150" fillId="33" borderId="102" xfId="45222" applyNumberFormat="true" applyFont="true" applyFill="true" applyBorder="true" applyAlignment="true">
      <alignment horizontal="center" vertical="center"/>
    </xf>
    <xf numFmtId="169" fontId="150" fillId="33" borderId="123" xfId="45223" applyNumberFormat="true" applyFont="true" applyFill="true" applyBorder="true" applyAlignment="true">
      <alignment horizontal="center" vertical="center"/>
    </xf>
    <xf numFmtId="169" fontId="150" fillId="33" borderId="124" xfId="45224" applyNumberFormat="true" applyFont="true" applyFill="true" applyBorder="true" applyAlignment="true">
      <alignment horizontal="center" vertical="center"/>
    </xf>
    <xf numFmtId="169" fontId="150" fillId="33" borderId="129" xfId="45223" applyNumberFormat="true" applyFont="true" applyFill="true" applyBorder="true" applyAlignment="true">
      <alignment horizontal="center" vertical="center"/>
    </xf>
    <xf numFmtId="169" fontId="150" fillId="33" borderId="100" xfId="45222" applyNumberFormat="true" applyFont="true" applyFill="true" applyBorder="true" applyAlignment="true">
      <alignment horizontal="center" vertical="center"/>
    </xf>
    <xf numFmtId="169" fontId="150" fillId="33" borderId="125" xfId="45223" applyNumberFormat="true" applyFont="true" applyFill="true" applyBorder="true" applyAlignment="true">
      <alignment horizontal="center" vertical="center"/>
    </xf>
    <xf numFmtId="169" fontId="150" fillId="33" borderId="126" xfId="45224" applyNumberFormat="true" applyFont="true" applyFill="true" applyBorder="true" applyAlignment="true">
      <alignment horizontal="center" vertical="center"/>
    </xf>
    <xf numFmtId="169" fontId="150" fillId="33" borderId="130" xfId="45223" applyNumberFormat="true" applyFont="true" applyFill="true" applyBorder="true" applyAlignment="true">
      <alignment horizontal="center" vertical="center"/>
    </xf>
    <xf numFmtId="169" fontId="150" fillId="33" borderId="100" xfId="45216" applyNumberFormat="true" applyFont="true" applyFill="true" applyBorder="true" applyAlignment="true">
      <alignment horizontal="center" vertical="center"/>
    </xf>
    <xf numFmtId="169" fontId="150" fillId="33" borderId="125" xfId="45217" applyNumberFormat="true" applyFont="true" applyFill="true" applyBorder="true" applyAlignment="true">
      <alignment horizontal="center" vertical="center"/>
    </xf>
    <xf numFmtId="169" fontId="150" fillId="33" borderId="126" xfId="45218" applyNumberFormat="true" applyFont="true" applyFill="true" applyBorder="true" applyAlignment="true">
      <alignment horizontal="center" vertical="center"/>
    </xf>
    <xf numFmtId="169" fontId="150" fillId="33" borderId="130" xfId="45217" applyNumberFormat="true" applyFont="true" applyFill="true" applyBorder="true" applyAlignment="true">
      <alignment horizontal="center" vertical="center"/>
    </xf>
    <xf numFmtId="169" fontId="150" fillId="33" borderId="102" xfId="45247" applyNumberFormat="true" applyFont="true" applyFill="true" applyBorder="true" applyAlignment="true">
      <alignment horizontal="center" vertical="center"/>
    </xf>
    <xf numFmtId="169" fontId="150" fillId="33" borderId="123" xfId="45248" applyNumberFormat="true" applyFont="true" applyFill="true" applyBorder="true" applyAlignment="true">
      <alignment horizontal="center" vertical="center"/>
    </xf>
    <xf numFmtId="169" fontId="150" fillId="33" borderId="124" xfId="45249" applyNumberFormat="true" applyFont="true" applyFill="true" applyBorder="true" applyAlignment="true">
      <alignment horizontal="center" vertical="center"/>
    </xf>
    <xf numFmtId="169" fontId="150" fillId="33" borderId="129" xfId="45248" applyNumberFormat="true" applyFont="true" applyFill="true" applyBorder="true" applyAlignment="true">
      <alignment horizontal="center" vertical="center"/>
    </xf>
    <xf numFmtId="169" fontId="150" fillId="33" borderId="100" xfId="45253" applyNumberFormat="true" applyFont="true" applyFill="true" applyBorder="true" applyAlignment="true">
      <alignment horizontal="center" vertical="center"/>
    </xf>
    <xf numFmtId="169" fontId="150" fillId="33" borderId="125" xfId="45254" applyNumberFormat="true" applyFont="true" applyFill="true" applyBorder="true" applyAlignment="true">
      <alignment horizontal="center" vertical="center"/>
    </xf>
    <xf numFmtId="169" fontId="150" fillId="33" borderId="126" xfId="45255" applyNumberFormat="true" applyFont="true" applyFill="true" applyBorder="true" applyAlignment="true">
      <alignment horizontal="center" vertical="center"/>
    </xf>
    <xf numFmtId="169" fontId="150" fillId="33" borderId="130" xfId="45254" applyNumberFormat="true" applyFont="true" applyFill="true" applyBorder="true" applyAlignment="true">
      <alignment horizontal="center" vertical="center"/>
    </xf>
    <xf numFmtId="169" fontId="150" fillId="33" borderId="100" xfId="45259" applyNumberFormat="true" applyFont="true" applyFill="true" applyBorder="true" applyAlignment="true">
      <alignment horizontal="center" vertical="center"/>
    </xf>
    <xf numFmtId="169" fontId="150" fillId="33" borderId="125" xfId="45260" applyNumberFormat="true" applyFont="true" applyFill="true" applyBorder="true" applyAlignment="true">
      <alignment horizontal="center" vertical="center"/>
    </xf>
    <xf numFmtId="169" fontId="150" fillId="33" borderId="126" xfId="45261" applyNumberFormat="true" applyFont="true" applyFill="true" applyBorder="true" applyAlignment="true">
      <alignment horizontal="center" vertical="center"/>
    </xf>
    <xf numFmtId="169" fontId="150" fillId="33" borderId="130" xfId="45260" applyNumberFormat="true" applyFont="true" applyFill="true" applyBorder="true" applyAlignment="true">
      <alignment horizontal="center" vertical="center"/>
    </xf>
    <xf numFmtId="169" fontId="150" fillId="33" borderId="102" xfId="45278" applyNumberFormat="true" applyFont="true" applyFill="true" applyBorder="true" applyAlignment="true">
      <alignment horizontal="center" vertical="center"/>
    </xf>
    <xf numFmtId="169" fontId="150" fillId="33" borderId="123" xfId="45279" applyNumberFormat="true" applyFont="true" applyFill="true" applyBorder="true" applyAlignment="true">
      <alignment horizontal="center" vertical="center"/>
    </xf>
    <xf numFmtId="169" fontId="150" fillId="33" borderId="124" xfId="45280" applyNumberFormat="true" applyFont="true" applyFill="true" applyBorder="true" applyAlignment="true">
      <alignment horizontal="center" vertical="center"/>
    </xf>
    <xf numFmtId="169" fontId="150" fillId="33" borderId="129" xfId="45279" applyNumberFormat="true" applyFont="true" applyFill="true" applyBorder="true" applyAlignment="true">
      <alignment horizontal="center" vertical="center"/>
    </xf>
    <xf numFmtId="169" fontId="150" fillId="33" borderId="100" xfId="45284" applyNumberFormat="true" applyFont="true" applyFill="true" applyBorder="true" applyAlignment="true">
      <alignment horizontal="center" vertical="center"/>
    </xf>
    <xf numFmtId="169" fontId="150" fillId="33" borderId="125" xfId="45285" applyNumberFormat="true" applyFont="true" applyFill="true" applyBorder="true" applyAlignment="true">
      <alignment horizontal="center" vertical="center"/>
    </xf>
    <xf numFmtId="169" fontId="150" fillId="33" borderId="126" xfId="45286" applyNumberFormat="true" applyFont="true" applyFill="true" applyBorder="true" applyAlignment="true">
      <alignment horizontal="center" vertical="center"/>
    </xf>
    <xf numFmtId="169" fontId="150" fillId="33" borderId="130" xfId="45285" applyNumberFormat="true" applyFont="true" applyFill="true" applyBorder="true" applyAlignment="true">
      <alignment horizontal="center" vertical="center"/>
    </xf>
    <xf numFmtId="169" fontId="150" fillId="33" borderId="105" xfId="45290" applyNumberFormat="true" applyFont="true" applyFill="true" applyBorder="true" applyAlignment="true">
      <alignment horizontal="center" vertical="center"/>
    </xf>
    <xf numFmtId="169" fontId="150" fillId="33" borderId="127" xfId="45291" applyNumberFormat="true" applyFont="true" applyFill="true" applyBorder="true" applyAlignment="true">
      <alignment horizontal="center" vertical="center"/>
    </xf>
    <xf numFmtId="169" fontId="150" fillId="33" borderId="128" xfId="45292" applyNumberFormat="true" applyFont="true" applyFill="true" applyBorder="true" applyAlignment="true">
      <alignment horizontal="center" vertical="center"/>
    </xf>
    <xf numFmtId="169" fontId="150" fillId="33" borderId="131" xfId="45291" applyNumberFormat="true" applyFont="true" applyFill="true" applyBorder="true" applyAlignment="true">
      <alignment horizontal="center" vertical="center"/>
    </xf>
    <xf numFmtId="169" fontId="150" fillId="33" borderId="102" xfId="45309" applyNumberFormat="true" applyFont="true" applyFill="true" applyBorder="true" applyAlignment="true">
      <alignment horizontal="center" vertical="center"/>
    </xf>
    <xf numFmtId="169" fontId="150" fillId="33" borderId="123" xfId="45310" applyNumberFormat="true" applyFont="true" applyFill="true" applyBorder="true" applyAlignment="true">
      <alignment horizontal="center" vertical="center"/>
    </xf>
    <xf numFmtId="169" fontId="150" fillId="33" borderId="124" xfId="45311" applyNumberFormat="true" applyFont="true" applyFill="true" applyBorder="true" applyAlignment="true">
      <alignment horizontal="center" vertical="center"/>
    </xf>
    <xf numFmtId="169" fontId="150" fillId="33" borderId="129" xfId="45310" applyNumberFormat="true" applyFont="true" applyFill="true" applyBorder="true" applyAlignment="true">
      <alignment horizontal="center" vertical="center"/>
    </xf>
    <xf numFmtId="169" fontId="150" fillId="33" borderId="100" xfId="45315" applyNumberFormat="true" applyFont="true" applyFill="true" applyBorder="true" applyAlignment="true">
      <alignment horizontal="center" vertical="center"/>
    </xf>
    <xf numFmtId="169" fontId="150" fillId="33" borderId="125" xfId="45316" applyNumberFormat="true" applyFont="true" applyFill="true" applyBorder="true" applyAlignment="true">
      <alignment horizontal="center" vertical="center"/>
    </xf>
    <xf numFmtId="169" fontId="150" fillId="33" borderId="126" xfId="45317" applyNumberFormat="true" applyFont="true" applyFill="true" applyBorder="true" applyAlignment="true">
      <alignment horizontal="center" vertical="center"/>
    </xf>
    <xf numFmtId="169" fontId="150" fillId="33" borderId="130" xfId="45316" applyNumberFormat="true" applyFont="true" applyFill="true" applyBorder="true" applyAlignment="true">
      <alignment horizontal="center" vertical="center"/>
    </xf>
    <xf numFmtId="168" fontId="150" fillId="33" borderId="100" xfId="45325" applyNumberFormat="true" applyFont="true" applyFill="true" applyBorder="true" applyAlignment="true">
      <alignment horizontal="center" vertical="center"/>
    </xf>
    <xf numFmtId="168" fontId="150" fillId="33" borderId="125" xfId="45326" applyNumberFormat="true" applyFont="true" applyFill="true" applyBorder="true" applyAlignment="true">
      <alignment horizontal="center" vertical="center"/>
    </xf>
    <xf numFmtId="168" fontId="150" fillId="33" borderId="126" xfId="45327" applyNumberFormat="true" applyFont="true" applyFill="true" applyBorder="true" applyAlignment="true">
      <alignment horizontal="center" vertical="center"/>
    </xf>
    <xf numFmtId="168" fontId="150" fillId="33" borderId="130" xfId="45326" applyNumberFormat="true" applyFont="true" applyFill="true" applyBorder="true" applyAlignment="true">
      <alignment horizontal="center" vertical="center"/>
    </xf>
    <xf numFmtId="168" fontId="150" fillId="33" borderId="100" xfId="45329" applyNumberFormat="true" applyFont="true" applyFill="true" applyBorder="true" applyAlignment="true">
      <alignment horizontal="center" vertical="center"/>
    </xf>
    <xf numFmtId="168" fontId="150" fillId="33" borderId="125" xfId="45330" applyNumberFormat="true" applyFont="true" applyFill="true" applyBorder="true" applyAlignment="true">
      <alignment horizontal="center" vertical="center"/>
    </xf>
    <xf numFmtId="168" fontId="150" fillId="33" borderId="126" xfId="45331" applyNumberFormat="true" applyFont="true" applyFill="true" applyBorder="true" applyAlignment="true">
      <alignment horizontal="center" vertical="center"/>
    </xf>
    <xf numFmtId="168" fontId="150" fillId="33" borderId="130" xfId="45330" applyNumberFormat="true" applyFont="true" applyFill="true" applyBorder="true" applyAlignment="true">
      <alignment horizontal="center" vertical="center"/>
    </xf>
    <xf numFmtId="168" fontId="150" fillId="33" borderId="100" xfId="45333" applyNumberFormat="true" applyFont="true" applyFill="true" applyBorder="true" applyAlignment="true">
      <alignment horizontal="center" vertical="center"/>
    </xf>
    <xf numFmtId="168" fontId="150" fillId="33" borderId="125" xfId="45334" applyNumberFormat="true" applyFont="true" applyFill="true" applyBorder="true" applyAlignment="true">
      <alignment horizontal="center" vertical="center"/>
    </xf>
    <xf numFmtId="168" fontId="150" fillId="33" borderId="126" xfId="45335" applyNumberFormat="true" applyFont="true" applyFill="true" applyBorder="true" applyAlignment="true">
      <alignment horizontal="center" vertical="center"/>
    </xf>
    <xf numFmtId="168" fontId="150" fillId="33" borderId="130" xfId="45334" applyNumberFormat="true" applyFont="true" applyFill="true" applyBorder="true" applyAlignment="true">
      <alignment horizontal="center" vertical="center"/>
    </xf>
    <xf numFmtId="169" fontId="150" fillId="33" borderId="105" xfId="45315" applyNumberFormat="true" applyFont="true" applyFill="true" applyBorder="true" applyAlignment="true">
      <alignment horizontal="center" vertical="center"/>
    </xf>
    <xf numFmtId="169" fontId="150" fillId="33" borderId="127" xfId="45316" applyNumberFormat="true" applyFont="true" applyFill="true" applyBorder="true" applyAlignment="true">
      <alignment horizontal="center" vertical="center"/>
    </xf>
    <xf numFmtId="169" fontId="150" fillId="33" borderId="128" xfId="45317" applyNumberFormat="true" applyFont="true" applyFill="true" applyBorder="true" applyAlignment="true">
      <alignment horizontal="center" vertical="center"/>
    </xf>
    <xf numFmtId="169" fontId="150" fillId="33" borderId="131" xfId="19389" applyNumberFormat="true" applyFont="true" applyFill="true" applyBorder="true" applyAlignment="true">
      <alignment horizontal="center" vertical="center" wrapText="true"/>
    </xf>
    <xf numFmtId="169" fontId="150" fillId="33" borderId="127" xfId="19389" applyNumberFormat="true" applyFont="true" applyFill="true" applyBorder="true" applyAlignment="true">
      <alignment horizontal="center" vertical="center" wrapText="true"/>
    </xf>
    <xf numFmtId="169" fontId="150" fillId="33" borderId="108" xfId="19390" applyNumberFormat="true" applyFont="true" applyFill="true" applyBorder="true" applyAlignment="true">
      <alignment horizontal="center" vertical="center" wrapText="true"/>
    </xf>
    <xf numFmtId="169" fontId="150" fillId="33" borderId="105" xfId="19389" applyNumberFormat="true" applyFont="true" applyFill="true" applyBorder="true" applyAlignment="true">
      <alignment horizontal="center" vertical="center" wrapText="true"/>
    </xf>
    <xf numFmtId="169" fontId="150" fillId="33" borderId="128" xfId="19390" applyNumberFormat="true" applyFont="true" applyFill="true" applyBorder="true" applyAlignment="true">
      <alignment horizontal="center" vertical="center" wrapText="true"/>
    </xf>
    <xf numFmtId="169" fontId="150" fillId="33" borderId="131" xfId="45316" applyNumberFormat="true" applyFont="true" applyFill="true" applyBorder="true" applyAlignment="true">
      <alignment horizontal="center" vertical="center"/>
    </xf>
    <xf numFmtId="168" fontId="150" fillId="33" borderId="100" xfId="45368" applyNumberFormat="true" applyFont="true" applyFill="true" applyBorder="true" applyAlignment="true">
      <alignment horizontal="center" vertical="center"/>
    </xf>
    <xf numFmtId="168" fontId="150" fillId="33" borderId="125" xfId="45369" applyNumberFormat="true" applyFont="true" applyFill="true" applyBorder="true" applyAlignment="true">
      <alignment horizontal="center" vertical="center"/>
    </xf>
    <xf numFmtId="168" fontId="150" fillId="33" borderId="126" xfId="45370" applyNumberFormat="true" applyFont="true" applyFill="true" applyBorder="true" applyAlignment="true">
      <alignment horizontal="center" vertical="center"/>
    </xf>
    <xf numFmtId="168" fontId="150" fillId="33" borderId="130" xfId="45369" applyNumberFormat="true" applyFont="true" applyFill="true" applyBorder="true" applyAlignment="true">
      <alignment horizontal="center" vertical="center"/>
    </xf>
    <xf numFmtId="168" fontId="150" fillId="33" borderId="100" xfId="45372" applyNumberFormat="true" applyFont="true" applyFill="true" applyBorder="true" applyAlignment="true">
      <alignment horizontal="center" vertical="center"/>
    </xf>
    <xf numFmtId="168" fontId="150" fillId="33" borderId="125" xfId="45373" applyNumberFormat="true" applyFont="true" applyFill="true" applyBorder="true" applyAlignment="true">
      <alignment horizontal="center" vertical="center"/>
    </xf>
    <xf numFmtId="168" fontId="150" fillId="33" borderId="126" xfId="45374" applyNumberFormat="true" applyFont="true" applyFill="true" applyBorder="true" applyAlignment="true">
      <alignment horizontal="center" vertical="center"/>
    </xf>
    <xf numFmtId="168" fontId="150" fillId="33" borderId="130" xfId="45373" applyNumberFormat="true" applyFont="true" applyFill="true" applyBorder="true" applyAlignment="true">
      <alignment horizontal="center" vertical="center"/>
    </xf>
    <xf numFmtId="168" fontId="150" fillId="33" borderId="100" xfId="45376" applyNumberFormat="true" applyFont="true" applyFill="true" applyBorder="true" applyAlignment="true">
      <alignment horizontal="center" vertical="center"/>
    </xf>
    <xf numFmtId="168" fontId="150" fillId="33" borderId="125" xfId="45377" applyNumberFormat="true" applyFont="true" applyFill="true" applyBorder="true" applyAlignment="true">
      <alignment horizontal="center" vertical="center"/>
    </xf>
    <xf numFmtId="168" fontId="150" fillId="33" borderId="126" xfId="45378" applyNumberFormat="true" applyFont="true" applyFill="true" applyBorder="true" applyAlignment="true">
      <alignment horizontal="center" vertical="center"/>
    </xf>
    <xf numFmtId="168" fontId="150" fillId="33" borderId="130" xfId="45377" applyNumberFormat="true" applyFont="true" applyFill="true" applyBorder="true" applyAlignment="true">
      <alignment horizontal="center" vertical="center"/>
    </xf>
    <xf numFmtId="0" fontId="24" fillId="33" borderId="105" xfId="34367" applyFill="true" applyBorder="true" applyAlignment="true">
      <alignment horizontal="center" vertical="center"/>
    </xf>
    <xf numFmtId="0" fontId="24" fillId="33" borderId="127" xfId="34367" applyFill="true" applyBorder="true" applyAlignment="true">
      <alignment horizontal="center" vertical="center"/>
    </xf>
    <xf numFmtId="0" fontId="24" fillId="33" borderId="128" xfId="34367" applyFill="true" applyBorder="true" applyAlignment="true">
      <alignment horizontal="center" vertical="center"/>
    </xf>
    <xf numFmtId="0" fontId="24" fillId="0" borderId="100" xfId="34367" applyFill="true" applyBorder="true" applyAlignment="true">
      <alignment vertical="center" wrapText="true"/>
    </xf>
    <xf numFmtId="0" fontId="24" fillId="0" borderId="105" xfId="34367" applyFill="true" applyBorder="true" applyAlignment="true">
      <alignment vertical="center" wrapText="true"/>
    </xf>
    <xf numFmtId="0" fontId="151" fillId="26" borderId="106" xfId="45184" applyFont="true" applyFill="true" applyBorder="true" applyAlignment="true">
      <alignment horizontal="left" vertical="center"/>
    </xf>
    <xf numFmtId="0" fontId="151" fillId="26" borderId="107" xfId="45190" applyFont="true" applyFill="true" applyBorder="true" applyAlignment="true">
      <alignment horizontal="left" vertical="center"/>
    </xf>
    <xf numFmtId="0" fontId="151" fillId="26" borderId="108" xfId="45196" applyFont="true" applyFill="true" applyBorder="true" applyAlignment="true">
      <alignment horizontal="left" vertical="center"/>
    </xf>
    <xf numFmtId="0" fontId="151" fillId="26" borderId="106" xfId="45221" applyFont="true" applyFill="true" applyBorder="true" applyAlignment="true">
      <alignment horizontal="left" vertical="center"/>
    </xf>
    <xf numFmtId="0" fontId="151" fillId="26" borderId="107" xfId="45221" applyFont="true" applyFill="true" applyBorder="true" applyAlignment="true">
      <alignment horizontal="left" vertical="center"/>
    </xf>
    <xf numFmtId="0" fontId="151" fillId="26" borderId="106" xfId="45246" applyFont="true" applyFill="true" applyBorder="true" applyAlignment="true">
      <alignment horizontal="left" vertical="center"/>
    </xf>
    <xf numFmtId="0" fontId="151" fillId="26" borderId="107" xfId="45252" applyFont="true" applyFill="true" applyBorder="true" applyAlignment="true">
      <alignment horizontal="left" vertical="center"/>
    </xf>
    <xf numFmtId="0" fontId="151" fillId="0" borderId="107" xfId="45252" applyFont="true" applyFill="true" applyBorder="true" applyAlignment="true">
      <alignment horizontal="left" vertical="center"/>
    </xf>
    <xf numFmtId="0" fontId="151" fillId="0" borderId="107" xfId="45258" applyFont="true" applyFill="true" applyBorder="true" applyAlignment="true">
      <alignment horizontal="left" vertical="center"/>
    </xf>
    <xf numFmtId="0" fontId="151" fillId="26" borderId="106" xfId="45277" applyFont="true" applyFill="true" applyBorder="true" applyAlignment="true">
      <alignment horizontal="left" vertical="center"/>
    </xf>
    <xf numFmtId="0" fontId="151" fillId="26" borderId="107" xfId="45283" applyFont="true" applyFill="true" applyBorder="true" applyAlignment="true">
      <alignment horizontal="left" vertical="center"/>
    </xf>
    <xf numFmtId="0" fontId="151" fillId="26" borderId="108" xfId="45289" applyFont="true" applyFill="true" applyBorder="true" applyAlignment="true">
      <alignment horizontal="left" vertical="center"/>
    </xf>
    <xf numFmtId="0" fontId="151" fillId="26" borderId="106" xfId="45308" applyFont="true" applyFill="true" applyBorder="true" applyAlignment="true">
      <alignment horizontal="left" vertical="center"/>
    </xf>
    <xf numFmtId="0" fontId="151" fillId="26" borderId="107" xfId="45314" applyFont="true" applyFill="true" applyBorder="true" applyAlignment="true">
      <alignment horizontal="left" vertical="center"/>
    </xf>
    <xf numFmtId="0" fontId="151" fillId="26" borderId="106" xfId="45314" applyFont="true" applyFill="true" applyBorder="true" applyAlignment="true">
      <alignment horizontal="left" vertical="center"/>
    </xf>
    <xf numFmtId="0" fontId="151" fillId="26" borderId="108" xfId="45314" applyFont="true" applyFill="true" applyBorder="true" applyAlignment="true">
      <alignment horizontal="left" vertical="center"/>
    </xf>
    <xf numFmtId="0" fontId="24" fillId="3" borderId="134" xfId="19344" applyBorder="true" applyAlignment="true">
      <alignment vertical="center"/>
    </xf>
    <xf numFmtId="0" fontId="24" fillId="3" borderId="107" xfId="19344" applyBorder="true" applyAlignment="true">
      <alignment vertical="center"/>
    </xf>
    <xf numFmtId="0" fontId="151" fillId="0" borderId="107" xfId="45295" applyFont="true" applyFill="true" applyBorder="true" applyAlignment="true">
      <alignment horizontal="left" vertical="center"/>
    </xf>
    <xf numFmtId="0" fontId="151" fillId="0" borderId="107" xfId="45301" applyFont="true" applyFill="true" applyBorder="true" applyAlignment="true">
      <alignment horizontal="left" vertical="center"/>
    </xf>
    <xf numFmtId="0" fontId="151" fillId="0" borderId="107" xfId="45308" applyFont="true" applyFill="true" applyBorder="true" applyAlignment="true">
      <alignment horizontal="left" vertical="center"/>
    </xf>
    <xf numFmtId="0" fontId="151" fillId="0" borderId="107" xfId="45314" applyFont="true" applyFill="true" applyBorder="true" applyAlignment="true">
      <alignment horizontal="left" vertical="center"/>
    </xf>
    <xf numFmtId="0" fontId="151" fillId="0" borderId="107" xfId="45320" applyFont="true" applyFill="true" applyBorder="true" applyAlignment="true">
      <alignment horizontal="left" vertical="center"/>
    </xf>
    <xf numFmtId="0" fontId="151" fillId="0" borderId="108" xfId="45314" applyFont="true" applyFill="true" applyBorder="true" applyAlignment="true">
      <alignment horizontal="left" vertical="center"/>
    </xf>
    <xf numFmtId="0" fontId="151" fillId="26" borderId="106" xfId="45351" applyFont="true" applyFill="true" applyBorder="true" applyAlignment="true">
      <alignment horizontal="left" vertical="center"/>
    </xf>
    <xf numFmtId="0" fontId="151" fillId="26" borderId="107" xfId="45357" applyFont="true" applyFill="true" applyBorder="true" applyAlignment="true">
      <alignment horizontal="left" vertical="center"/>
    </xf>
    <xf numFmtId="0" fontId="151" fillId="26" borderId="108" xfId="45363" applyFont="true" applyFill="true" applyBorder="true" applyAlignment="true">
      <alignment horizontal="left" vertical="center"/>
    </xf>
    <xf numFmtId="0" fontId="151" fillId="0" borderId="107" xfId="45338" applyFont="true" applyFill="true" applyBorder="true" applyAlignment="true">
      <alignment horizontal="left" vertical="center"/>
    </xf>
    <xf numFmtId="0" fontId="151" fillId="0" borderId="107" xfId="45344" applyFont="true" applyFill="true" applyBorder="true" applyAlignment="true">
      <alignment horizontal="left" vertical="center"/>
    </xf>
    <xf numFmtId="0" fontId="151" fillId="0" borderId="107" xfId="45351" applyFont="true" applyFill="true" applyBorder="true" applyAlignment="true">
      <alignment horizontal="left" vertical="center"/>
    </xf>
    <xf numFmtId="0" fontId="151" fillId="0" borderId="107" xfId="45357" applyFont="true" applyFill="true" applyBorder="true" applyAlignment="true">
      <alignment horizontal="left" vertical="center"/>
    </xf>
    <xf numFmtId="0" fontId="151" fillId="0" borderId="107" xfId="45363" applyFont="true" applyFill="true" applyBorder="true" applyAlignment="true">
      <alignment horizontal="left" vertical="center"/>
    </xf>
    <xf numFmtId="169" fontId="181" fillId="33" borderId="100" xfId="45222" applyNumberFormat="true" applyFont="true" applyFill="true" applyBorder="true" applyAlignment="true">
      <alignment horizontal="center" vertical="center"/>
    </xf>
    <xf numFmtId="169" fontId="181" fillId="33" borderId="102" xfId="45352" applyNumberFormat="true" applyFont="true" applyFill="true" applyBorder="true" applyAlignment="true">
      <alignment horizontal="center" vertical="center"/>
    </xf>
    <xf numFmtId="169" fontId="181" fillId="33" borderId="100" xfId="45358" applyNumberFormat="true" applyFont="true" applyFill="true" applyBorder="true" applyAlignment="true">
      <alignment horizontal="center" vertical="center"/>
    </xf>
    <xf numFmtId="169" fontId="181" fillId="33" borderId="100" xfId="45364" applyNumberFormat="true" applyFont="true" applyFill="true" applyBorder="true" applyAlignment="true">
      <alignment horizontal="center" vertical="center"/>
    </xf>
    <xf numFmtId="169" fontId="181" fillId="33" borderId="125" xfId="45223" applyNumberFormat="true" applyFont="true" applyFill="true" applyBorder="true" applyAlignment="true">
      <alignment horizontal="center" vertical="center"/>
    </xf>
    <xf numFmtId="169" fontId="181" fillId="33" borderId="123" xfId="45353" applyNumberFormat="true" applyFont="true" applyFill="true" applyBorder="true" applyAlignment="true">
      <alignment horizontal="center" vertical="center"/>
    </xf>
    <xf numFmtId="169" fontId="181" fillId="33" borderId="125" xfId="45359" applyNumberFormat="true" applyFont="true" applyFill="true" applyBorder="true" applyAlignment="true">
      <alignment horizontal="center" vertical="center"/>
    </xf>
    <xf numFmtId="169" fontId="181" fillId="33" borderId="125" xfId="45365" applyNumberFormat="true" applyFont="true" applyFill="true" applyBorder="true" applyAlignment="true">
      <alignment horizontal="center" vertical="center"/>
    </xf>
    <xf numFmtId="169" fontId="181" fillId="33" borderId="126" xfId="45224" applyNumberFormat="true" applyFont="true" applyFill="true" applyBorder="true" applyAlignment="true">
      <alignment horizontal="center" vertical="center"/>
    </xf>
    <xf numFmtId="169" fontId="181" fillId="33" borderId="124" xfId="45354" applyNumberFormat="true" applyFont="true" applyFill="true" applyBorder="true" applyAlignment="true">
      <alignment horizontal="center" vertical="center"/>
    </xf>
    <xf numFmtId="169" fontId="181" fillId="33" borderId="126" xfId="45360" applyNumberFormat="true" applyFont="true" applyFill="true" applyBorder="true" applyAlignment="true">
      <alignment horizontal="center" vertical="center"/>
    </xf>
    <xf numFmtId="169" fontId="181" fillId="33" borderId="126" xfId="45366" applyNumberFormat="true" applyFont="true" applyFill="true" applyBorder="true" applyAlignment="true">
      <alignment horizontal="center" vertical="center"/>
    </xf>
    <xf numFmtId="169" fontId="181" fillId="33" borderId="129" xfId="45353" applyNumberFormat="true" applyFont="true" applyFill="true" applyBorder="true" applyAlignment="true">
      <alignment horizontal="center" vertical="center"/>
    </xf>
    <xf numFmtId="169" fontId="181" fillId="33" borderId="130" xfId="45359" applyNumberFormat="true" applyFont="true" applyFill="true" applyBorder="true" applyAlignment="true">
      <alignment horizontal="center" vertical="center"/>
    </xf>
    <xf numFmtId="169" fontId="181" fillId="33" borderId="130" xfId="45365" applyNumberFormat="true" applyFont="true" applyFill="true" applyBorder="true" applyAlignment="true">
      <alignment horizontal="center" vertical="center"/>
    </xf>
    <xf numFmtId="0" fontId="151" fillId="3" borderId="52" xfId="45425" applyFont="true" applyBorder="true" applyAlignment="true">
      <alignment horizontal="center" vertical="center" wrapText="true"/>
    </xf>
    <xf numFmtId="0" fontId="151" fillId="3" borderId="53" xfId="45426" applyFont="true" applyBorder="true" applyAlignment="true">
      <alignment horizontal="center" vertical="center" wrapText="true"/>
    </xf>
    <xf numFmtId="0" fontId="151" fillId="3" borderId="53" xfId="45427" applyFont="true" applyBorder="true" applyAlignment="true">
      <alignment horizontal="center" vertical="center" wrapText="true"/>
    </xf>
    <xf numFmtId="0" fontId="151" fillId="3" borderId="52" xfId="45455" applyFont="true" applyBorder="true" applyAlignment="true">
      <alignment horizontal="center" vertical="center" wrapText="true"/>
    </xf>
    <xf numFmtId="0" fontId="151" fillId="3" borderId="53" xfId="45456" applyFont="true" applyBorder="true" applyAlignment="true">
      <alignment horizontal="center" vertical="center" wrapText="true"/>
    </xf>
    <xf numFmtId="0" fontId="151" fillId="3" borderId="53" xfId="45457" applyFont="true" applyBorder="true" applyAlignment="true">
      <alignment horizontal="center" vertical="center" wrapText="true"/>
    </xf>
    <xf numFmtId="0" fontId="151" fillId="3" borderId="52" xfId="45485" applyFont="true" applyBorder="true" applyAlignment="true">
      <alignment horizontal="center" vertical="center" wrapText="true"/>
    </xf>
    <xf numFmtId="0" fontId="151" fillId="3" borderId="53" xfId="45486" applyFont="true" applyBorder="true" applyAlignment="true">
      <alignment horizontal="center" vertical="center" wrapText="true"/>
    </xf>
    <xf numFmtId="0" fontId="151" fillId="3" borderId="53" xfId="45487" applyFont="true" applyBorder="true" applyAlignment="true">
      <alignment horizontal="center" vertical="center" wrapText="true"/>
    </xf>
    <xf numFmtId="0" fontId="151" fillId="3" borderId="52" xfId="45515" applyFont="true" applyBorder="true" applyAlignment="true">
      <alignment horizontal="center" vertical="center" wrapText="true"/>
    </xf>
    <xf numFmtId="0" fontId="151" fillId="3" borderId="53" xfId="45516" applyFont="true" applyBorder="true" applyAlignment="true">
      <alignment horizontal="center" vertical="center" wrapText="true"/>
    </xf>
    <xf numFmtId="0" fontId="151" fillId="3" borderId="53" xfId="45517" applyFont="true" applyBorder="true" applyAlignment="true">
      <alignment horizontal="center" vertical="center" wrapText="true"/>
    </xf>
    <xf numFmtId="0" fontId="151" fillId="3" borderId="52" xfId="45545" applyFont="true" applyBorder="true" applyAlignment="true">
      <alignment horizontal="center" vertical="center" wrapText="true"/>
    </xf>
    <xf numFmtId="0" fontId="151" fillId="3" borderId="53" xfId="45546" applyFont="true" applyBorder="true" applyAlignment="true">
      <alignment horizontal="center" vertical="center" wrapText="true"/>
    </xf>
    <xf numFmtId="0" fontId="151" fillId="3" borderId="53" xfId="45547" applyFont="true" applyBorder="true" applyAlignment="true">
      <alignment horizontal="center" vertical="center" wrapText="true"/>
    </xf>
    <xf numFmtId="0" fontId="151" fillId="3" borderId="52" xfId="45588" applyFont="true" applyBorder="true" applyAlignment="true">
      <alignment horizontal="center" vertical="center" wrapText="true"/>
    </xf>
    <xf numFmtId="0" fontId="151" fillId="3" borderId="53" xfId="45589" applyFont="true" applyBorder="true" applyAlignment="true">
      <alignment horizontal="center" vertical="center" wrapText="true"/>
    </xf>
    <xf numFmtId="0" fontId="151" fillId="3" borderId="53" xfId="45590" applyFont="true" applyBorder="true" applyAlignment="true">
      <alignment horizontal="center" vertical="center" wrapText="true"/>
    </xf>
    <xf numFmtId="0" fontId="151" fillId="33" borderId="100" xfId="45538" applyFont="true" applyFill="true" applyBorder="true" applyAlignment="true">
      <alignment horizontal="center" vertical="center" wrapText="true"/>
    </xf>
    <xf numFmtId="0" fontId="151" fillId="33" borderId="125" xfId="45539" applyFont="true" applyFill="true" applyBorder="true" applyAlignment="true">
      <alignment horizontal="center" vertical="center" wrapText="true"/>
    </xf>
    <xf numFmtId="0" fontId="151" fillId="33" borderId="100" xfId="45544" applyFont="true" applyFill="true" applyBorder="true" applyAlignment="true">
      <alignment horizontal="center" vertical="center" wrapText="true"/>
    </xf>
    <xf numFmtId="0" fontId="151" fillId="33" borderId="125" xfId="45545" applyFont="true" applyFill="true" applyBorder="true" applyAlignment="true">
      <alignment horizontal="center" vertical="center" wrapText="true"/>
    </xf>
    <xf numFmtId="0" fontId="151" fillId="33" borderId="100" xfId="45581" applyFont="true" applyFill="true" applyBorder="true" applyAlignment="true">
      <alignment horizontal="center" vertical="center" wrapText="true"/>
    </xf>
    <xf numFmtId="0" fontId="151" fillId="33" borderId="125" xfId="45582" applyFont="true" applyFill="true" applyBorder="true" applyAlignment="true">
      <alignment horizontal="center" vertical="center" wrapText="true"/>
    </xf>
    <xf numFmtId="0" fontId="151" fillId="33" borderId="100" xfId="45587" applyFont="true" applyFill="true" applyBorder="true" applyAlignment="true">
      <alignment horizontal="center" vertical="center" wrapText="true"/>
    </xf>
    <xf numFmtId="0" fontId="151" fillId="33" borderId="125" xfId="45588" applyFont="true" applyFill="true" applyBorder="true" applyAlignment="true">
      <alignment horizontal="center" vertical="center" wrapText="true"/>
    </xf>
    <xf numFmtId="0" fontId="151" fillId="33" borderId="107" xfId="45540" applyFont="true" applyFill="true" applyBorder="true" applyAlignment="true">
      <alignment horizontal="center" vertical="center" wrapText="true"/>
    </xf>
    <xf numFmtId="0" fontId="151" fillId="33" borderId="107" xfId="45546" applyFont="true" applyFill="true" applyBorder="true" applyAlignment="true">
      <alignment horizontal="center" vertical="center" wrapText="true"/>
    </xf>
    <xf numFmtId="0" fontId="151" fillId="33" borderId="107" xfId="45583" applyFont="true" applyFill="true" applyBorder="true" applyAlignment="true">
      <alignment horizontal="center" vertical="center" wrapText="true"/>
    </xf>
    <xf numFmtId="0" fontId="151" fillId="33" borderId="107" xfId="45589" applyFont="true" applyFill="true" applyBorder="true" applyAlignment="true">
      <alignment horizontal="center" vertical="center" wrapText="true"/>
    </xf>
    <xf numFmtId="0" fontId="151" fillId="3" borderId="109" xfId="45425" applyFont="true" applyBorder="true" applyAlignment="true">
      <alignment horizontal="center" vertical="center" wrapText="true"/>
    </xf>
    <xf numFmtId="0" fontId="151" fillId="3" borderId="109" xfId="45455" applyFont="true" applyBorder="true" applyAlignment="true">
      <alignment horizontal="center" vertical="center" wrapText="true"/>
    </xf>
    <xf numFmtId="0" fontId="151" fillId="3" borderId="109" xfId="45485" applyFont="true" applyBorder="true" applyAlignment="true">
      <alignment horizontal="center" vertical="center" wrapText="true"/>
    </xf>
    <xf numFmtId="0" fontId="151" fillId="3" borderId="109" xfId="45515" applyFont="true" applyBorder="true" applyAlignment="true">
      <alignment horizontal="center" vertical="center" wrapText="true"/>
    </xf>
    <xf numFmtId="0" fontId="151" fillId="3" borderId="109" xfId="45545" applyFont="true" applyBorder="true" applyAlignment="true">
      <alignment horizontal="center" vertical="center" wrapText="true"/>
    </xf>
    <xf numFmtId="0" fontId="151" fillId="33" borderId="100" xfId="45540" applyFont="true" applyFill="true" applyBorder="true" applyAlignment="true">
      <alignment horizontal="center" vertical="center" wrapText="true"/>
    </xf>
    <xf numFmtId="0" fontId="151" fillId="33" borderId="100" xfId="45545" applyFont="true" applyFill="true" applyBorder="true" applyAlignment="true">
      <alignment horizontal="center" vertical="center" wrapText="true"/>
    </xf>
    <xf numFmtId="0" fontId="151" fillId="3" borderId="109" xfId="45588" applyFont="true" applyBorder="true" applyAlignment="true">
      <alignment horizontal="center" vertical="center" wrapText="true"/>
    </xf>
    <xf numFmtId="0" fontId="151" fillId="33" borderId="100" xfId="45583" applyFont="true" applyFill="true" applyBorder="true" applyAlignment="true">
      <alignment horizontal="center" vertical="center" wrapText="true"/>
    </xf>
    <xf numFmtId="0" fontId="151" fillId="33" borderId="100" xfId="45588" applyFont="true" applyFill="true" applyBorder="true" applyAlignment="true">
      <alignment horizontal="center" vertical="center" wrapText="true"/>
    </xf>
    <xf numFmtId="0" fontId="151" fillId="3" borderId="110" xfId="45425" applyFont="true" applyBorder="true" applyAlignment="true">
      <alignment horizontal="center" vertical="center" wrapText="true"/>
    </xf>
    <xf numFmtId="0" fontId="151" fillId="3" borderId="110" xfId="45455" applyFont="true" applyBorder="true" applyAlignment="true">
      <alignment horizontal="center" vertical="center" wrapText="true"/>
    </xf>
    <xf numFmtId="0" fontId="151" fillId="3" borderId="110" xfId="45485" applyFont="true" applyBorder="true" applyAlignment="true">
      <alignment horizontal="center" vertical="center" wrapText="true"/>
    </xf>
    <xf numFmtId="0" fontId="151" fillId="3" borderId="110" xfId="45515" applyFont="true" applyBorder="true" applyAlignment="true">
      <alignment horizontal="center" vertical="center" wrapText="true"/>
    </xf>
    <xf numFmtId="0" fontId="151" fillId="3" borderId="110" xfId="45545" applyFont="true" applyBorder="true" applyAlignment="true">
      <alignment horizontal="center" vertical="center" wrapText="true"/>
    </xf>
    <xf numFmtId="0" fontId="151" fillId="33" borderId="130" xfId="45540" applyFont="true" applyFill="true" applyBorder="true" applyAlignment="true">
      <alignment horizontal="center" vertical="center" wrapText="true"/>
    </xf>
    <xf numFmtId="0" fontId="151" fillId="33" borderId="130" xfId="45545" applyFont="true" applyFill="true" applyBorder="true" applyAlignment="true">
      <alignment horizontal="center" vertical="center" wrapText="true"/>
    </xf>
    <xf numFmtId="0" fontId="151" fillId="3" borderId="110" xfId="45588" applyFont="true" applyBorder="true" applyAlignment="true">
      <alignment horizontal="center" vertical="center" wrapText="true"/>
    </xf>
    <xf numFmtId="0" fontId="151" fillId="33" borderId="130" xfId="45583" applyFont="true" applyFill="true" applyBorder="true" applyAlignment="true">
      <alignment horizontal="center" vertical="center" wrapText="true"/>
    </xf>
    <xf numFmtId="0" fontId="151" fillId="33" borderId="130" xfId="45588" applyFont="true" applyFill="true" applyBorder="true" applyAlignment="true">
      <alignment horizontal="center" vertical="center" wrapText="true"/>
    </xf>
    <xf numFmtId="0" fontId="151" fillId="3" borderId="96" xfId="45426" applyFont="true" applyBorder="true" applyAlignment="true">
      <alignment horizontal="center" vertical="center" wrapText="true"/>
    </xf>
    <xf numFmtId="0" fontId="151" fillId="3" borderId="96" xfId="45456" applyFont="true" applyBorder="true" applyAlignment="true">
      <alignment horizontal="center" vertical="center" wrapText="true"/>
    </xf>
    <xf numFmtId="0" fontId="151" fillId="3" borderId="96" xfId="45486" applyFont="true" applyBorder="true" applyAlignment="true">
      <alignment horizontal="center" vertical="center" wrapText="true"/>
    </xf>
    <xf numFmtId="0" fontId="151" fillId="33" borderId="126" xfId="45540" applyFont="true" applyFill="true" applyBorder="true" applyAlignment="true">
      <alignment horizontal="center" vertical="center" wrapText="true"/>
    </xf>
    <xf numFmtId="0" fontId="151" fillId="33" borderId="126" xfId="45546" applyFont="true" applyFill="true" applyBorder="true" applyAlignment="true">
      <alignment horizontal="center" vertical="center" wrapText="true"/>
    </xf>
    <xf numFmtId="0" fontId="151" fillId="3" borderId="96" xfId="45516" applyFont="true" applyBorder="true" applyAlignment="true">
      <alignment horizontal="center" vertical="center" wrapText="true"/>
    </xf>
    <xf numFmtId="0" fontId="151" fillId="3" borderId="96" xfId="45546" applyFont="true" applyBorder="true" applyAlignment="true">
      <alignment horizontal="center" vertical="center" wrapText="true"/>
    </xf>
    <xf numFmtId="0" fontId="151" fillId="33" borderId="126" xfId="45583" applyFont="true" applyFill="true" applyBorder="true" applyAlignment="true">
      <alignment horizontal="center" vertical="center" wrapText="true"/>
    </xf>
    <xf numFmtId="0" fontId="151" fillId="33" borderId="126" xfId="45589" applyFont="true" applyFill="true" applyBorder="true" applyAlignment="true">
      <alignment horizontal="center" vertical="center" wrapText="true"/>
    </xf>
    <xf numFmtId="0" fontId="151" fillId="3" borderId="96" xfId="45589" applyFont="true" applyBorder="true" applyAlignment="true">
      <alignment horizontal="center" vertical="center" wrapText="true"/>
    </xf>
    <xf numFmtId="0" fontId="151" fillId="0" borderId="100" xfId="45494" applyFont="true" applyFill="true" applyBorder="true" applyAlignment="true">
      <alignment horizontal="left" vertical="center" wrapText="true"/>
    </xf>
    <xf numFmtId="0" fontId="151" fillId="0" borderId="100" xfId="45500" applyFont="true" applyFill="true" applyBorder="true" applyAlignment="true">
      <alignment horizontal="left" vertical="center" wrapText="true"/>
    </xf>
    <xf numFmtId="0" fontId="151" fillId="0" borderId="100" xfId="45536" applyFont="true" applyFill="true" applyBorder="true" applyAlignment="true">
      <alignment horizontal="left" vertical="center" wrapText="true"/>
    </xf>
    <xf numFmtId="0" fontId="151" fillId="0" borderId="100" xfId="45542" applyFont="true" applyFill="true" applyBorder="true" applyAlignment="true">
      <alignment horizontal="left" vertical="center" wrapText="true"/>
    </xf>
    <xf numFmtId="0" fontId="151" fillId="0" borderId="100" xfId="45548" applyFont="true" applyFill="true" applyBorder="true" applyAlignment="true">
      <alignment horizontal="left" vertical="center" wrapText="true"/>
    </xf>
    <xf numFmtId="0" fontId="151" fillId="0" borderId="100" xfId="45554" applyFont="true" applyFill="true" applyBorder="true" applyAlignment="true">
      <alignment horizontal="left" vertical="center" wrapText="true"/>
    </xf>
    <xf numFmtId="0" fontId="151" fillId="0" borderId="100" xfId="45560" applyFont="true" applyFill="true" applyBorder="true" applyAlignment="true">
      <alignment horizontal="left" vertical="center" wrapText="true"/>
    </xf>
    <xf numFmtId="0" fontId="151" fillId="0" borderId="100" xfId="45579" applyFont="true" applyFill="true" applyBorder="true" applyAlignment="true">
      <alignment horizontal="left" vertical="center" wrapText="true"/>
    </xf>
    <xf numFmtId="0" fontId="151" fillId="0" borderId="100" xfId="45585" applyFont="true" applyFill="true" applyBorder="true" applyAlignment="true">
      <alignment horizontal="left" vertical="center" wrapText="true"/>
    </xf>
    <xf numFmtId="0" fontId="151" fillId="0" borderId="100" xfId="45591" applyFont="true" applyFill="true" applyBorder="true" applyAlignment="true">
      <alignment horizontal="left" vertical="center" wrapText="true"/>
    </xf>
    <xf numFmtId="0" fontId="151" fillId="0" borderId="100" xfId="45597" applyFont="true" applyFill="true" applyBorder="true" applyAlignment="true">
      <alignment horizontal="left" vertical="center" wrapText="true"/>
    </xf>
    <xf numFmtId="0" fontId="151" fillId="0" borderId="100" xfId="45603" applyFont="true" applyFill="true" applyBorder="true" applyAlignment="true">
      <alignment horizontal="left" vertical="center" wrapText="true"/>
    </xf>
    <xf numFmtId="0" fontId="151" fillId="0" borderId="105" xfId="45554" applyFont="true" applyFill="true" applyBorder="true" applyAlignment="true">
      <alignment horizontal="left" vertical="center" wrapText="true"/>
    </xf>
    <xf numFmtId="169" fontId="150" fillId="33" borderId="102" xfId="45430" applyNumberFormat="true" applyFont="true" applyFill="true" applyBorder="true" applyAlignment="true">
      <alignment horizontal="center" vertical="center"/>
    </xf>
    <xf numFmtId="169" fontId="150" fillId="33" borderId="123" xfId="45431" applyNumberFormat="true" applyFont="true" applyFill="true" applyBorder="true" applyAlignment="true">
      <alignment horizontal="center" vertical="center"/>
    </xf>
    <xf numFmtId="169" fontId="150" fillId="33" borderId="124" xfId="45432" applyNumberFormat="true" applyFont="true" applyFill="true" applyBorder="true" applyAlignment="true">
      <alignment horizontal="center" vertical="center"/>
    </xf>
    <xf numFmtId="169" fontId="150" fillId="33" borderId="129" xfId="45431" applyNumberFormat="true" applyFont="true" applyFill="true" applyBorder="true" applyAlignment="true">
      <alignment horizontal="center" vertical="center"/>
    </xf>
    <xf numFmtId="169" fontId="150" fillId="33" borderId="106" xfId="45432" applyNumberFormat="true" applyFont="true" applyFill="true" applyBorder="true" applyAlignment="true">
      <alignment horizontal="center" vertical="center"/>
    </xf>
    <xf numFmtId="169" fontId="150" fillId="33" borderId="102" xfId="45431" applyNumberFormat="true" applyFont="true" applyFill="true" applyBorder="true" applyAlignment="true">
      <alignment horizontal="center" vertical="center"/>
    </xf>
    <xf numFmtId="169" fontId="150" fillId="33" borderId="100" xfId="45436" applyNumberFormat="true" applyFont="true" applyFill="true" applyBorder="true" applyAlignment="true">
      <alignment horizontal="center" vertical="center"/>
    </xf>
    <xf numFmtId="169" fontId="150" fillId="33" borderId="125" xfId="45437" applyNumberFormat="true" applyFont="true" applyFill="true" applyBorder="true" applyAlignment="true">
      <alignment horizontal="center" vertical="center"/>
    </xf>
    <xf numFmtId="169" fontId="150" fillId="33" borderId="126" xfId="45438" applyNumberFormat="true" applyFont="true" applyFill="true" applyBorder="true" applyAlignment="true">
      <alignment horizontal="center" vertical="center"/>
    </xf>
    <xf numFmtId="169" fontId="150" fillId="33" borderId="130" xfId="45437" applyNumberFormat="true" applyFont="true" applyFill="true" applyBorder="true" applyAlignment="true">
      <alignment horizontal="center" vertical="center"/>
    </xf>
    <xf numFmtId="169" fontId="150" fillId="33" borderId="107" xfId="45438" applyNumberFormat="true" applyFont="true" applyFill="true" applyBorder="true" applyAlignment="true">
      <alignment horizontal="center" vertical="center"/>
    </xf>
    <xf numFmtId="169" fontId="150" fillId="33" borderId="100" xfId="45437" applyNumberFormat="true" applyFont="true" applyFill="true" applyBorder="true" applyAlignment="true">
      <alignment horizontal="center" vertical="center"/>
    </xf>
    <xf numFmtId="169" fontId="150" fillId="33" borderId="105" xfId="45442" applyNumberFormat="true" applyFont="true" applyFill="true" applyBorder="true" applyAlignment="true">
      <alignment horizontal="center" vertical="center"/>
    </xf>
    <xf numFmtId="169" fontId="150" fillId="33" borderId="127" xfId="45443" applyNumberFormat="true" applyFont="true" applyFill="true" applyBorder="true" applyAlignment="true">
      <alignment horizontal="center" vertical="center"/>
    </xf>
    <xf numFmtId="169" fontId="150" fillId="33" borderId="128" xfId="45444" applyNumberFormat="true" applyFont="true" applyFill="true" applyBorder="true" applyAlignment="true">
      <alignment horizontal="center" vertical="center"/>
    </xf>
    <xf numFmtId="169" fontId="150" fillId="33" borderId="131" xfId="45443" applyNumberFormat="true" applyFont="true" applyFill="true" applyBorder="true" applyAlignment="true">
      <alignment horizontal="center" vertical="center"/>
    </xf>
    <xf numFmtId="169" fontId="150" fillId="33" borderId="108" xfId="45444" applyNumberFormat="true" applyFont="true" applyFill="true" applyBorder="true" applyAlignment="true">
      <alignment horizontal="center" vertical="center"/>
    </xf>
    <xf numFmtId="169" fontId="150" fillId="33" borderId="105" xfId="45443" applyNumberFormat="true" applyFont="true" applyFill="true" applyBorder="true" applyAlignment="true">
      <alignment horizontal="center" vertical="center"/>
    </xf>
    <xf numFmtId="169" fontId="150" fillId="33" borderId="102" xfId="45466" applyNumberFormat="true" applyFont="true" applyFill="true" applyBorder="true" applyAlignment="true">
      <alignment horizontal="center" vertical="center"/>
    </xf>
    <xf numFmtId="169" fontId="150" fillId="33" borderId="123" xfId="45467" applyNumberFormat="true" applyFont="true" applyFill="true" applyBorder="true" applyAlignment="true">
      <alignment horizontal="center" vertical="center"/>
    </xf>
    <xf numFmtId="169" fontId="150" fillId="33" borderId="124" xfId="45468" applyNumberFormat="true" applyFont="true" applyFill="true" applyBorder="true" applyAlignment="true">
      <alignment horizontal="center" vertical="center"/>
    </xf>
    <xf numFmtId="169" fontId="150" fillId="33" borderId="129" xfId="45467" applyNumberFormat="true" applyFont="true" applyFill="true" applyBorder="true" applyAlignment="true">
      <alignment horizontal="center" vertical="center"/>
    </xf>
    <xf numFmtId="169" fontId="150" fillId="33" borderId="106" xfId="45468" applyNumberFormat="true" applyFont="true" applyFill="true" applyBorder="true" applyAlignment="true">
      <alignment horizontal="center" vertical="center"/>
    </xf>
    <xf numFmtId="169" fontId="150" fillId="33" borderId="102" xfId="45467" applyNumberFormat="true" applyFont="true" applyFill="true" applyBorder="true" applyAlignment="true">
      <alignment horizontal="center" vertical="center"/>
    </xf>
    <xf numFmtId="169" fontId="150" fillId="33" borderId="100" xfId="45466" applyNumberFormat="true" applyFont="true" applyFill="true" applyBorder="true" applyAlignment="true">
      <alignment horizontal="center" vertical="center"/>
    </xf>
    <xf numFmtId="169" fontId="150" fillId="33" borderId="125" xfId="45467" applyNumberFormat="true" applyFont="true" applyFill="true" applyBorder="true" applyAlignment="true">
      <alignment horizontal="center" vertical="center"/>
    </xf>
    <xf numFmtId="169" fontId="150" fillId="33" borderId="126" xfId="45468" applyNumberFormat="true" applyFont="true" applyFill="true" applyBorder="true" applyAlignment="true">
      <alignment horizontal="center" vertical="center"/>
    </xf>
    <xf numFmtId="169" fontId="150" fillId="33" borderId="130" xfId="45467" applyNumberFormat="true" applyFont="true" applyFill="true" applyBorder="true" applyAlignment="true">
      <alignment horizontal="center" vertical="center"/>
    </xf>
    <xf numFmtId="169" fontId="150" fillId="33" borderId="107" xfId="45468" applyNumberFormat="true" applyFont="true" applyFill="true" applyBorder="true" applyAlignment="true">
      <alignment horizontal="center" vertical="center"/>
    </xf>
    <xf numFmtId="169" fontId="150" fillId="33" borderId="100" xfId="45467" applyNumberFormat="true" applyFont="true" applyFill="true" applyBorder="true" applyAlignment="true">
      <alignment horizontal="center" vertical="center"/>
    </xf>
    <xf numFmtId="169" fontId="150" fillId="33" borderId="100" xfId="45460" applyNumberFormat="true" applyFont="true" applyFill="true" applyBorder="true" applyAlignment="true">
      <alignment horizontal="center" vertical="center"/>
    </xf>
    <xf numFmtId="169" fontId="150" fillId="33" borderId="125" xfId="45461" applyNumberFormat="true" applyFont="true" applyFill="true" applyBorder="true" applyAlignment="true">
      <alignment horizontal="center" vertical="center"/>
    </xf>
    <xf numFmtId="169" fontId="150" fillId="33" borderId="126" xfId="45462" applyNumberFormat="true" applyFont="true" applyFill="true" applyBorder="true" applyAlignment="true">
      <alignment horizontal="center" vertical="center"/>
    </xf>
    <xf numFmtId="169" fontId="150" fillId="33" borderId="130" xfId="45461" applyNumberFormat="true" applyFont="true" applyFill="true" applyBorder="true" applyAlignment="true">
      <alignment horizontal="center" vertical="center"/>
    </xf>
    <xf numFmtId="169" fontId="150" fillId="33" borderId="107" xfId="45462" applyNumberFormat="true" applyFont="true" applyFill="true" applyBorder="true" applyAlignment="true">
      <alignment horizontal="center" vertical="center"/>
    </xf>
    <xf numFmtId="169" fontId="150" fillId="33" borderId="100" xfId="45461" applyNumberFormat="true" applyFont="true" applyFill="true" applyBorder="true" applyAlignment="true">
      <alignment horizontal="center" vertical="center"/>
    </xf>
    <xf numFmtId="169" fontId="150" fillId="33" borderId="102" xfId="45490" applyNumberFormat="true" applyFont="true" applyFill="true" applyBorder="true" applyAlignment="true">
      <alignment horizontal="center" vertical="center"/>
    </xf>
    <xf numFmtId="169" fontId="150" fillId="33" borderId="123" xfId="45491" applyNumberFormat="true" applyFont="true" applyFill="true" applyBorder="true" applyAlignment="true">
      <alignment horizontal="center" vertical="center"/>
    </xf>
    <xf numFmtId="169" fontId="150" fillId="33" borderId="124" xfId="45492" applyNumberFormat="true" applyFont="true" applyFill="true" applyBorder="true" applyAlignment="true">
      <alignment horizontal="center" vertical="center"/>
    </xf>
    <xf numFmtId="169" fontId="150" fillId="33" borderId="129" xfId="45491" applyNumberFormat="true" applyFont="true" applyFill="true" applyBorder="true" applyAlignment="true">
      <alignment horizontal="center" vertical="center"/>
    </xf>
    <xf numFmtId="169" fontId="150" fillId="33" borderId="106" xfId="45492" applyNumberFormat="true" applyFont="true" applyFill="true" applyBorder="true" applyAlignment="true">
      <alignment horizontal="center" vertical="center"/>
    </xf>
    <xf numFmtId="169" fontId="150" fillId="33" borderId="102" xfId="45491" applyNumberFormat="true" applyFont="true" applyFill="true" applyBorder="true" applyAlignment="true">
      <alignment horizontal="center" vertical="center"/>
    </xf>
    <xf numFmtId="169" fontId="150" fillId="33" borderId="100" xfId="45496" applyNumberFormat="true" applyFont="true" applyFill="true" applyBorder="true" applyAlignment="true">
      <alignment horizontal="center" vertical="center"/>
    </xf>
    <xf numFmtId="169" fontId="150" fillId="33" borderId="125" xfId="45497" applyNumberFormat="true" applyFont="true" applyFill="true" applyBorder="true" applyAlignment="true">
      <alignment horizontal="center" vertical="center"/>
    </xf>
    <xf numFmtId="169" fontId="150" fillId="33" borderId="126" xfId="45498" applyNumberFormat="true" applyFont="true" applyFill="true" applyBorder="true" applyAlignment="true">
      <alignment horizontal="center" vertical="center"/>
    </xf>
    <xf numFmtId="169" fontId="150" fillId="33" borderId="130" xfId="45497" applyNumberFormat="true" applyFont="true" applyFill="true" applyBorder="true" applyAlignment="true">
      <alignment horizontal="center" vertical="center"/>
    </xf>
    <xf numFmtId="169" fontId="150" fillId="33" borderId="107" xfId="45498" applyNumberFormat="true" applyFont="true" applyFill="true" applyBorder="true" applyAlignment="true">
      <alignment horizontal="center" vertical="center"/>
    </xf>
    <xf numFmtId="169" fontId="150" fillId="33" borderId="100" xfId="45497" applyNumberFormat="true" applyFont="true" applyFill="true" applyBorder="true" applyAlignment="true">
      <alignment horizontal="center" vertical="center"/>
    </xf>
    <xf numFmtId="169" fontId="150" fillId="33" borderId="100" xfId="45502" applyNumberFormat="true" applyFont="true" applyFill="true" applyBorder="true" applyAlignment="true">
      <alignment horizontal="center" vertical="center"/>
    </xf>
    <xf numFmtId="169" fontId="150" fillId="33" borderId="125" xfId="45503" applyNumberFormat="true" applyFont="true" applyFill="true" applyBorder="true" applyAlignment="true">
      <alignment horizontal="center" vertical="center"/>
    </xf>
    <xf numFmtId="169" fontId="150" fillId="33" borderId="126" xfId="45504" applyNumberFormat="true" applyFont="true" applyFill="true" applyBorder="true" applyAlignment="true">
      <alignment horizontal="center" vertical="center"/>
    </xf>
    <xf numFmtId="169" fontId="150" fillId="33" borderId="130" xfId="45503" applyNumberFormat="true" applyFont="true" applyFill="true" applyBorder="true" applyAlignment="true">
      <alignment horizontal="center" vertical="center"/>
    </xf>
    <xf numFmtId="169" fontId="150" fillId="33" borderId="107" xfId="45504" applyNumberFormat="true" applyFont="true" applyFill="true" applyBorder="true" applyAlignment="true">
      <alignment horizontal="center" vertical="center"/>
    </xf>
    <xf numFmtId="169" fontId="150" fillId="33" borderId="100" xfId="45503" applyNumberFormat="true" applyFont="true" applyFill="true" applyBorder="true" applyAlignment="true">
      <alignment horizontal="center" vertical="center"/>
    </xf>
    <xf numFmtId="169" fontId="150" fillId="33" borderId="102" xfId="45520" applyNumberFormat="true" applyFont="true" applyFill="true" applyBorder="true" applyAlignment="true">
      <alignment horizontal="center" vertical="center"/>
    </xf>
    <xf numFmtId="169" fontId="150" fillId="33" borderId="123" xfId="45521" applyNumberFormat="true" applyFont="true" applyFill="true" applyBorder="true" applyAlignment="true">
      <alignment horizontal="center" vertical="center"/>
    </xf>
    <xf numFmtId="169" fontId="150" fillId="33" borderId="124" xfId="45522" applyNumberFormat="true" applyFont="true" applyFill="true" applyBorder="true" applyAlignment="true">
      <alignment horizontal="center" vertical="center"/>
    </xf>
    <xf numFmtId="169" fontId="150" fillId="33" borderId="129" xfId="45521" applyNumberFormat="true" applyFont="true" applyFill="true" applyBorder="true" applyAlignment="true">
      <alignment horizontal="center" vertical="center"/>
    </xf>
    <xf numFmtId="169" fontId="150" fillId="33" borderId="106" xfId="45522" applyNumberFormat="true" applyFont="true" applyFill="true" applyBorder="true" applyAlignment="true">
      <alignment horizontal="center" vertical="center"/>
    </xf>
    <xf numFmtId="169" fontId="150" fillId="33" borderId="102" xfId="45521" applyNumberFormat="true" applyFont="true" applyFill="true" applyBorder="true" applyAlignment="true">
      <alignment horizontal="center" vertical="center"/>
    </xf>
    <xf numFmtId="169" fontId="150" fillId="33" borderId="100" xfId="45526" applyNumberFormat="true" applyFont="true" applyFill="true" applyBorder="true" applyAlignment="true">
      <alignment horizontal="center" vertical="center"/>
    </xf>
    <xf numFmtId="169" fontId="150" fillId="33" borderId="125" xfId="45527" applyNumberFormat="true" applyFont="true" applyFill="true" applyBorder="true" applyAlignment="true">
      <alignment horizontal="center" vertical="center"/>
    </xf>
    <xf numFmtId="169" fontId="150" fillId="33" borderId="126" xfId="45528" applyNumberFormat="true" applyFont="true" applyFill="true" applyBorder="true" applyAlignment="true">
      <alignment horizontal="center" vertical="center"/>
    </xf>
    <xf numFmtId="169" fontId="150" fillId="33" borderId="130" xfId="45527" applyNumberFormat="true" applyFont="true" applyFill="true" applyBorder="true" applyAlignment="true">
      <alignment horizontal="center" vertical="center"/>
    </xf>
    <xf numFmtId="169" fontId="150" fillId="33" borderId="107" xfId="45528" applyNumberFormat="true" applyFont="true" applyFill="true" applyBorder="true" applyAlignment="true">
      <alignment horizontal="center" vertical="center"/>
    </xf>
    <xf numFmtId="169" fontId="150" fillId="33" borderId="100" xfId="45527" applyNumberFormat="true" applyFont="true" applyFill="true" applyBorder="true" applyAlignment="true">
      <alignment horizontal="center" vertical="center"/>
    </xf>
    <xf numFmtId="169" fontId="150" fillId="33" borderId="105" xfId="45532" applyNumberFormat="true" applyFont="true" applyFill="true" applyBorder="true" applyAlignment="true">
      <alignment horizontal="center" vertical="center"/>
    </xf>
    <xf numFmtId="169" fontId="150" fillId="33" borderId="127" xfId="45533" applyNumberFormat="true" applyFont="true" applyFill="true" applyBorder="true" applyAlignment="true">
      <alignment horizontal="center" vertical="center"/>
    </xf>
    <xf numFmtId="169" fontId="150" fillId="33" borderId="128" xfId="45534" applyNumberFormat="true" applyFont="true" applyFill="true" applyBorder="true" applyAlignment="true">
      <alignment horizontal="center" vertical="center"/>
    </xf>
    <xf numFmtId="169" fontId="150" fillId="33" borderId="131" xfId="45533" applyNumberFormat="true" applyFont="true" applyFill="true" applyBorder="true" applyAlignment="true">
      <alignment horizontal="center" vertical="center"/>
    </xf>
    <xf numFmtId="169" fontId="150" fillId="33" borderId="108" xfId="45534" applyNumberFormat="true" applyFont="true" applyFill="true" applyBorder="true" applyAlignment="true">
      <alignment horizontal="center" vertical="center"/>
    </xf>
    <xf numFmtId="169" fontId="150" fillId="33" borderId="105" xfId="45533" applyNumberFormat="true" applyFont="true" applyFill="true" applyBorder="true" applyAlignment="true">
      <alignment horizontal="center" vertical="center"/>
    </xf>
    <xf numFmtId="169" fontId="150" fillId="33" borderId="102" xfId="45550" applyNumberFormat="true" applyFont="true" applyFill="true" applyBorder="true" applyAlignment="true">
      <alignment horizontal="center" vertical="center"/>
    </xf>
    <xf numFmtId="169" fontId="150" fillId="33" borderId="123" xfId="45551" applyNumberFormat="true" applyFont="true" applyFill="true" applyBorder="true" applyAlignment="true">
      <alignment horizontal="center" vertical="center"/>
    </xf>
    <xf numFmtId="169" fontId="150" fillId="33" borderId="124" xfId="45552" applyNumberFormat="true" applyFont="true" applyFill="true" applyBorder="true" applyAlignment="true">
      <alignment horizontal="center" vertical="center"/>
    </xf>
    <xf numFmtId="169" fontId="150" fillId="33" borderId="129" xfId="45551" applyNumberFormat="true" applyFont="true" applyFill="true" applyBorder="true" applyAlignment="true">
      <alignment horizontal="center" vertical="center"/>
    </xf>
    <xf numFmtId="169" fontId="150" fillId="33" borderId="106" xfId="45552" applyNumberFormat="true" applyFont="true" applyFill="true" applyBorder="true" applyAlignment="true">
      <alignment horizontal="center" vertical="center"/>
    </xf>
    <xf numFmtId="169" fontId="150" fillId="33" borderId="102" xfId="45551" applyNumberFormat="true" applyFont="true" applyFill="true" applyBorder="true" applyAlignment="true">
      <alignment horizontal="center" vertical="center"/>
    </xf>
    <xf numFmtId="169" fontId="150" fillId="33" borderId="100" xfId="45556" applyNumberFormat="true" applyFont="true" applyFill="true" applyBorder="true" applyAlignment="true">
      <alignment horizontal="center" vertical="center"/>
    </xf>
    <xf numFmtId="169" fontId="150" fillId="33" borderId="125" xfId="45557" applyNumberFormat="true" applyFont="true" applyFill="true" applyBorder="true" applyAlignment="true">
      <alignment horizontal="center" vertical="center"/>
    </xf>
    <xf numFmtId="169" fontId="150" fillId="33" borderId="126" xfId="45558" applyNumberFormat="true" applyFont="true" applyFill="true" applyBorder="true" applyAlignment="true">
      <alignment horizontal="center" vertical="center"/>
    </xf>
    <xf numFmtId="169" fontId="150" fillId="33" borderId="130" xfId="45557" applyNumberFormat="true" applyFont="true" applyFill="true" applyBorder="true" applyAlignment="true">
      <alignment horizontal="center" vertical="center"/>
    </xf>
    <xf numFmtId="169" fontId="150" fillId="33" borderId="107" xfId="45558" applyNumberFormat="true" applyFont="true" applyFill="true" applyBorder="true" applyAlignment="true">
      <alignment horizontal="center" vertical="center"/>
    </xf>
    <xf numFmtId="169" fontId="150" fillId="33" borderId="100" xfId="45557" applyNumberFormat="true" applyFont="true" applyFill="true" applyBorder="true" applyAlignment="true">
      <alignment horizontal="center" vertical="center"/>
    </xf>
    <xf numFmtId="0" fontId="24" fillId="33" borderId="107" xfId="34367" applyFill="true" applyBorder="true" applyAlignment="true">
      <alignment horizontal="center" vertical="center"/>
    </xf>
    <xf numFmtId="168" fontId="150" fillId="33" borderId="100" xfId="45566" applyNumberFormat="true" applyFont="true" applyFill="true" applyBorder="true" applyAlignment="true">
      <alignment horizontal="center" vertical="center"/>
    </xf>
    <xf numFmtId="168" fontId="150" fillId="33" borderId="125" xfId="45567" applyNumberFormat="true" applyFont="true" applyFill="true" applyBorder="true" applyAlignment="true">
      <alignment horizontal="center" vertical="center"/>
    </xf>
    <xf numFmtId="168" fontId="150" fillId="33" borderId="126" xfId="45568" applyNumberFormat="true" applyFont="true" applyFill="true" applyBorder="true" applyAlignment="true">
      <alignment horizontal="center" vertical="center"/>
    </xf>
    <xf numFmtId="168" fontId="150" fillId="33" borderId="130" xfId="45567" applyNumberFormat="true" applyFont="true" applyFill="true" applyBorder="true" applyAlignment="true">
      <alignment horizontal="center" vertical="center"/>
    </xf>
    <xf numFmtId="168" fontId="150" fillId="33" borderId="107" xfId="45568" applyNumberFormat="true" applyFont="true" applyFill="true" applyBorder="true" applyAlignment="true">
      <alignment horizontal="center" vertical="center"/>
    </xf>
    <xf numFmtId="168" fontId="150" fillId="33" borderId="100" xfId="45567" applyNumberFormat="true" applyFont="true" applyFill="true" applyBorder="true" applyAlignment="true">
      <alignment horizontal="center" vertical="center"/>
    </xf>
    <xf numFmtId="168" fontId="150" fillId="33" borderId="100" xfId="45570" applyNumberFormat="true" applyFont="true" applyFill="true" applyBorder="true" applyAlignment="true">
      <alignment horizontal="center" vertical="center"/>
    </xf>
    <xf numFmtId="168" fontId="150" fillId="33" borderId="125" xfId="45571" applyNumberFormat="true" applyFont="true" applyFill="true" applyBorder="true" applyAlignment="true">
      <alignment horizontal="center" vertical="center"/>
    </xf>
    <xf numFmtId="168" fontId="150" fillId="33" borderId="126" xfId="45572" applyNumberFormat="true" applyFont="true" applyFill="true" applyBorder="true" applyAlignment="true">
      <alignment horizontal="center" vertical="center"/>
    </xf>
    <xf numFmtId="168" fontId="150" fillId="33" borderId="130" xfId="45571" applyNumberFormat="true" applyFont="true" applyFill="true" applyBorder="true" applyAlignment="true">
      <alignment horizontal="center" vertical="center"/>
    </xf>
    <xf numFmtId="168" fontId="150" fillId="33" borderId="107" xfId="45572" applyNumberFormat="true" applyFont="true" applyFill="true" applyBorder="true" applyAlignment="true">
      <alignment horizontal="center" vertical="center"/>
    </xf>
    <xf numFmtId="168" fontId="150" fillId="33" borderId="100" xfId="45571" applyNumberFormat="true" applyFont="true" applyFill="true" applyBorder="true" applyAlignment="true">
      <alignment horizontal="center" vertical="center"/>
    </xf>
    <xf numFmtId="168" fontId="150" fillId="33" borderId="100" xfId="45575" applyNumberFormat="true" applyFont="true" applyFill="true" applyBorder="true" applyAlignment="true">
      <alignment horizontal="center" vertical="center"/>
    </xf>
    <xf numFmtId="168" fontId="150" fillId="33" borderId="125" xfId="45576" applyNumberFormat="true" applyFont="true" applyFill="true" applyBorder="true" applyAlignment="true">
      <alignment horizontal="center" vertical="center"/>
    </xf>
    <xf numFmtId="168" fontId="150" fillId="33" borderId="126" xfId="45577" applyNumberFormat="true" applyFont="true" applyFill="true" applyBorder="true" applyAlignment="true">
      <alignment horizontal="center" vertical="center"/>
    </xf>
    <xf numFmtId="168" fontId="150" fillId="33" borderId="130" xfId="45576" applyNumberFormat="true" applyFont="true" applyFill="true" applyBorder="true" applyAlignment="true">
      <alignment horizontal="center" vertical="center"/>
    </xf>
    <xf numFmtId="168" fontId="150" fillId="33" borderId="107" xfId="45577" applyNumberFormat="true" applyFont="true" applyFill="true" applyBorder="true" applyAlignment="true">
      <alignment horizontal="center" vertical="center"/>
    </xf>
    <xf numFmtId="168" fontId="150" fillId="33" borderId="100" xfId="45576" applyNumberFormat="true" applyFont="true" applyFill="true" applyBorder="true" applyAlignment="true">
      <alignment horizontal="center" vertical="center"/>
    </xf>
    <xf numFmtId="169" fontId="150" fillId="33" borderId="105" xfId="45556" applyNumberFormat="true" applyFont="true" applyFill="true" applyBorder="true" applyAlignment="true">
      <alignment horizontal="center" vertical="center"/>
    </xf>
    <xf numFmtId="169" fontId="150" fillId="33" borderId="127" xfId="45557" applyNumberFormat="true" applyFont="true" applyFill="true" applyBorder="true" applyAlignment="true">
      <alignment horizontal="center" vertical="center"/>
    </xf>
    <xf numFmtId="169" fontId="150" fillId="33" borderId="128" xfId="45558" applyNumberFormat="true" applyFont="true" applyFill="true" applyBorder="true" applyAlignment="true">
      <alignment horizontal="center" vertical="center"/>
    </xf>
    <xf numFmtId="169" fontId="150" fillId="33" borderId="131" xfId="45557" applyNumberFormat="true" applyFont="true" applyFill="true" applyBorder="true" applyAlignment="true">
      <alignment horizontal="center" vertical="center"/>
    </xf>
    <xf numFmtId="169" fontId="150" fillId="33" borderId="108" xfId="45558" applyNumberFormat="true" applyFont="true" applyFill="true" applyBorder="true" applyAlignment="true">
      <alignment horizontal="center" vertical="center"/>
    </xf>
    <xf numFmtId="169" fontId="150" fillId="33" borderId="105" xfId="45557" applyNumberFormat="true" applyFont="true" applyFill="true" applyBorder="true" applyAlignment="true">
      <alignment horizontal="center" vertical="center"/>
    </xf>
    <xf numFmtId="169" fontId="150" fillId="33" borderId="102" xfId="45593" applyNumberFormat="true" applyFont="true" applyFill="true" applyBorder="true" applyAlignment="true">
      <alignment horizontal="center" vertical="center"/>
    </xf>
    <xf numFmtId="169" fontId="150" fillId="33" borderId="123" xfId="45594" applyNumberFormat="true" applyFont="true" applyFill="true" applyBorder="true" applyAlignment="true">
      <alignment horizontal="center" vertical="center"/>
    </xf>
    <xf numFmtId="169" fontId="150" fillId="33" borderId="124" xfId="45595" applyNumberFormat="true" applyFont="true" applyFill="true" applyBorder="true" applyAlignment="true">
      <alignment horizontal="center" vertical="center"/>
    </xf>
    <xf numFmtId="169" fontId="150" fillId="33" borderId="129" xfId="45594" applyNumberFormat="true" applyFont="true" applyFill="true" applyBorder="true" applyAlignment="true">
      <alignment horizontal="center" vertical="center"/>
    </xf>
    <xf numFmtId="169" fontId="150" fillId="33" borderId="106" xfId="45595" applyNumberFormat="true" applyFont="true" applyFill="true" applyBorder="true" applyAlignment="true">
      <alignment horizontal="center" vertical="center"/>
    </xf>
    <xf numFmtId="169" fontId="150" fillId="33" borderId="102" xfId="45594" applyNumberFormat="true" applyFont="true" applyFill="true" applyBorder="true" applyAlignment="true">
      <alignment horizontal="center" vertical="center"/>
    </xf>
    <xf numFmtId="169" fontId="150" fillId="33" borderId="100" xfId="45599" applyNumberFormat="true" applyFont="true" applyFill="true" applyBorder="true" applyAlignment="true">
      <alignment horizontal="center" vertical="center"/>
    </xf>
    <xf numFmtId="169" fontId="150" fillId="33" borderId="125" xfId="45600" applyNumberFormat="true" applyFont="true" applyFill="true" applyBorder="true" applyAlignment="true">
      <alignment horizontal="center" vertical="center"/>
    </xf>
    <xf numFmtId="169" fontId="150" fillId="33" borderId="126" xfId="45601" applyNumberFormat="true" applyFont="true" applyFill="true" applyBorder="true" applyAlignment="true">
      <alignment horizontal="center" vertical="center"/>
    </xf>
    <xf numFmtId="169" fontId="150" fillId="33" borderId="130" xfId="45600" applyNumberFormat="true" applyFont="true" applyFill="true" applyBorder="true" applyAlignment="true">
      <alignment horizontal="center" vertical="center"/>
    </xf>
    <xf numFmtId="169" fontId="150" fillId="33" borderId="107" xfId="45601" applyNumberFormat="true" applyFont="true" applyFill="true" applyBorder="true" applyAlignment="true">
      <alignment horizontal="center" vertical="center"/>
    </xf>
    <xf numFmtId="169" fontId="150" fillId="33" borderId="100" xfId="45600" applyNumberFormat="true" applyFont="true" applyFill="true" applyBorder="true" applyAlignment="true">
      <alignment horizontal="center" vertical="center"/>
    </xf>
    <xf numFmtId="169" fontId="150" fillId="33" borderId="100" xfId="45605" applyNumberFormat="true" applyFont="true" applyFill="true" applyBorder="true" applyAlignment="true">
      <alignment horizontal="center" vertical="center"/>
    </xf>
    <xf numFmtId="169" fontId="150" fillId="33" borderId="125" xfId="45606" applyNumberFormat="true" applyFont="true" applyFill="true" applyBorder="true" applyAlignment="true">
      <alignment horizontal="center" vertical="center"/>
    </xf>
    <xf numFmtId="169" fontId="150" fillId="33" borderId="126" xfId="45607" applyNumberFormat="true" applyFont="true" applyFill="true" applyBorder="true" applyAlignment="true">
      <alignment horizontal="center" vertical="center"/>
    </xf>
    <xf numFmtId="169" fontId="150" fillId="33" borderId="130" xfId="45606" applyNumberFormat="true" applyFont="true" applyFill="true" applyBorder="true" applyAlignment="true">
      <alignment horizontal="center" vertical="center"/>
    </xf>
    <xf numFmtId="169" fontId="150" fillId="33" borderId="107" xfId="45607" applyNumberFormat="true" applyFont="true" applyFill="true" applyBorder="true" applyAlignment="true">
      <alignment horizontal="center" vertical="center"/>
    </xf>
    <xf numFmtId="169" fontId="150" fillId="33" borderId="100" xfId="45606" applyNumberFormat="true" applyFont="true" applyFill="true" applyBorder="true" applyAlignment="true">
      <alignment horizontal="center" vertical="center"/>
    </xf>
    <xf numFmtId="168" fontId="150" fillId="33" borderId="100" xfId="45609" applyNumberFormat="true" applyFont="true" applyFill="true" applyBorder="true" applyAlignment="true">
      <alignment horizontal="center" vertical="center"/>
    </xf>
    <xf numFmtId="168" fontId="150" fillId="33" borderId="125" xfId="45610" applyNumberFormat="true" applyFont="true" applyFill="true" applyBorder="true" applyAlignment="true">
      <alignment horizontal="center" vertical="center"/>
    </xf>
    <xf numFmtId="168" fontId="150" fillId="33" borderId="126" xfId="45611" applyNumberFormat="true" applyFont="true" applyFill="true" applyBorder="true" applyAlignment="true">
      <alignment horizontal="center" vertical="center"/>
    </xf>
    <xf numFmtId="168" fontId="150" fillId="33" borderId="130" xfId="45610" applyNumberFormat="true" applyFont="true" applyFill="true" applyBorder="true" applyAlignment="true">
      <alignment horizontal="center" vertical="center"/>
    </xf>
    <xf numFmtId="168" fontId="150" fillId="33" borderId="107" xfId="45611" applyNumberFormat="true" applyFont="true" applyFill="true" applyBorder="true" applyAlignment="true">
      <alignment horizontal="center" vertical="center"/>
    </xf>
    <xf numFmtId="168" fontId="150" fillId="33" borderId="100" xfId="45610" applyNumberFormat="true" applyFont="true" applyFill="true" applyBorder="true" applyAlignment="true">
      <alignment horizontal="center" vertical="center"/>
    </xf>
    <xf numFmtId="168" fontId="150" fillId="33" borderId="100" xfId="45613" applyNumberFormat="true" applyFont="true" applyFill="true" applyBorder="true" applyAlignment="true">
      <alignment horizontal="center" vertical="center"/>
    </xf>
    <xf numFmtId="168" fontId="150" fillId="33" borderId="125" xfId="45614" applyNumberFormat="true" applyFont="true" applyFill="true" applyBorder="true" applyAlignment="true">
      <alignment horizontal="center" vertical="center"/>
    </xf>
    <xf numFmtId="168" fontId="150" fillId="33" borderId="126" xfId="45615" applyNumberFormat="true" applyFont="true" applyFill="true" applyBorder="true" applyAlignment="true">
      <alignment horizontal="center" vertical="center"/>
    </xf>
    <xf numFmtId="168" fontId="150" fillId="33" borderId="130" xfId="45614" applyNumberFormat="true" applyFont="true" applyFill="true" applyBorder="true" applyAlignment="true">
      <alignment horizontal="center" vertical="center"/>
    </xf>
    <xf numFmtId="168" fontId="150" fillId="33" borderId="107" xfId="45615" applyNumberFormat="true" applyFont="true" applyFill="true" applyBorder="true" applyAlignment="true">
      <alignment horizontal="center" vertical="center"/>
    </xf>
    <xf numFmtId="168" fontId="150" fillId="33" borderId="100" xfId="45614" applyNumberFormat="true" applyFont="true" applyFill="true" applyBorder="true" applyAlignment="true">
      <alignment horizontal="center" vertical="center"/>
    </xf>
    <xf numFmtId="168" fontId="150" fillId="33" borderId="100" xfId="45617" applyNumberFormat="true" applyFont="true" applyFill="true" applyBorder="true" applyAlignment="true">
      <alignment horizontal="center" vertical="center"/>
    </xf>
    <xf numFmtId="168" fontId="150" fillId="33" borderId="125" xfId="45618" applyNumberFormat="true" applyFont="true" applyFill="true" applyBorder="true" applyAlignment="true">
      <alignment horizontal="center" vertical="center"/>
    </xf>
    <xf numFmtId="168" fontId="150" fillId="33" borderId="126" xfId="45619" applyNumberFormat="true" applyFont="true" applyFill="true" applyBorder="true" applyAlignment="true">
      <alignment horizontal="center" vertical="center"/>
    </xf>
    <xf numFmtId="168" fontId="150" fillId="33" borderId="130" xfId="45618" applyNumberFormat="true" applyFont="true" applyFill="true" applyBorder="true" applyAlignment="true">
      <alignment horizontal="center" vertical="center"/>
    </xf>
    <xf numFmtId="168" fontId="150" fillId="33" borderId="107" xfId="45619" applyNumberFormat="true" applyFont="true" applyFill="true" applyBorder="true" applyAlignment="true">
      <alignment horizontal="center" vertical="center"/>
    </xf>
    <xf numFmtId="168" fontId="150" fillId="33" borderId="100" xfId="45618" applyNumberFormat="true" applyFont="true" applyFill="true" applyBorder="true" applyAlignment="true">
      <alignment horizontal="center" vertical="center"/>
    </xf>
    <xf numFmtId="0" fontId="24" fillId="33" borderId="131" xfId="34367" applyFill="true" applyBorder="true" applyAlignment="true">
      <alignment horizontal="center" vertical="center"/>
    </xf>
    <xf numFmtId="0" fontId="24" fillId="33" borderId="108" xfId="34367" applyFill="true" applyBorder="true" applyAlignment="true">
      <alignment horizontal="center" vertical="center"/>
    </xf>
    <xf numFmtId="0" fontId="151" fillId="26" borderId="106" xfId="45429" applyFont="true" applyFill="true" applyBorder="true" applyAlignment="true">
      <alignment horizontal="left" vertical="center"/>
    </xf>
    <xf numFmtId="0" fontId="151" fillId="26" borderId="107" xfId="45435" applyFont="true" applyFill="true" applyBorder="true" applyAlignment="true">
      <alignment horizontal="left" vertical="center"/>
    </xf>
    <xf numFmtId="0" fontId="151" fillId="26" borderId="108" xfId="45441" applyFont="true" applyFill="true" applyBorder="true" applyAlignment="true">
      <alignment horizontal="left" vertical="center"/>
    </xf>
    <xf numFmtId="0" fontId="151" fillId="26" borderId="106" xfId="45465" applyFont="true" applyFill="true" applyBorder="true" applyAlignment="true">
      <alignment horizontal="left" vertical="center"/>
    </xf>
    <xf numFmtId="0" fontId="151" fillId="26" borderId="107" xfId="45465" applyFont="true" applyFill="true" applyBorder="true" applyAlignment="true">
      <alignment horizontal="left" vertical="center"/>
    </xf>
    <xf numFmtId="0" fontId="151" fillId="26" borderId="106" xfId="45489" applyFont="true" applyFill="true" applyBorder="true" applyAlignment="true">
      <alignment horizontal="left" vertical="center"/>
    </xf>
    <xf numFmtId="0" fontId="151" fillId="26" borderId="107" xfId="45495" applyFont="true" applyFill="true" applyBorder="true" applyAlignment="true">
      <alignment horizontal="left" vertical="center"/>
    </xf>
    <xf numFmtId="0" fontId="151" fillId="0" borderId="107" xfId="45495" applyFont="true" applyFill="true" applyBorder="true" applyAlignment="true">
      <alignment horizontal="left" vertical="center"/>
    </xf>
    <xf numFmtId="0" fontId="151" fillId="0" borderId="107" xfId="45501" applyFont="true" applyFill="true" applyBorder="true" applyAlignment="true">
      <alignment horizontal="left" vertical="center"/>
    </xf>
    <xf numFmtId="0" fontId="151" fillId="26" borderId="106" xfId="45519" applyFont="true" applyFill="true" applyBorder="true" applyAlignment="true">
      <alignment horizontal="left" vertical="center"/>
    </xf>
    <xf numFmtId="0" fontId="151" fillId="26" borderId="107" xfId="45525" applyFont="true" applyFill="true" applyBorder="true" applyAlignment="true">
      <alignment horizontal="left" vertical="center"/>
    </xf>
    <xf numFmtId="0" fontId="151" fillId="26" borderId="108" xfId="45531" applyFont="true" applyFill="true" applyBorder="true" applyAlignment="true">
      <alignment horizontal="left" vertical="center"/>
    </xf>
    <xf numFmtId="0" fontId="151" fillId="26" borderId="106" xfId="45549" applyFont="true" applyFill="true" applyBorder="true" applyAlignment="true">
      <alignment horizontal="left" vertical="center"/>
    </xf>
    <xf numFmtId="0" fontId="151" fillId="26" borderId="107" xfId="45555" applyFont="true" applyFill="true" applyBorder="true" applyAlignment="true">
      <alignment horizontal="left" vertical="center"/>
    </xf>
    <xf numFmtId="0" fontId="151" fillId="26" borderId="106" xfId="45555" applyFont="true" applyFill="true" applyBorder="true" applyAlignment="true">
      <alignment horizontal="left" vertical="center"/>
    </xf>
    <xf numFmtId="0" fontId="151" fillId="26" borderId="108" xfId="45555" applyFont="true" applyFill="true" applyBorder="true" applyAlignment="true">
      <alignment horizontal="left" vertical="center"/>
    </xf>
    <xf numFmtId="0" fontId="151" fillId="0" borderId="107" xfId="45537" applyFont="true" applyFill="true" applyBorder="true" applyAlignment="true">
      <alignment horizontal="left" vertical="center"/>
    </xf>
    <xf numFmtId="0" fontId="151" fillId="0" borderId="107" xfId="45543" applyFont="true" applyFill="true" applyBorder="true" applyAlignment="true">
      <alignment horizontal="left" vertical="center"/>
    </xf>
    <xf numFmtId="0" fontId="151" fillId="0" borderId="107" xfId="45549" applyFont="true" applyFill="true" applyBorder="true" applyAlignment="true">
      <alignment horizontal="left" vertical="center"/>
    </xf>
    <xf numFmtId="0" fontId="151" fillId="0" borderId="107" xfId="45555" applyFont="true" applyFill="true" applyBorder="true" applyAlignment="true">
      <alignment horizontal="left" vertical="center"/>
    </xf>
    <xf numFmtId="0" fontId="151" fillId="0" borderId="107" xfId="45574" applyFont="true" applyFill="true" applyBorder="true" applyAlignment="true">
      <alignment horizontal="left" vertical="center"/>
    </xf>
    <xf numFmtId="0" fontId="151" fillId="0" borderId="108" xfId="45555" applyFont="true" applyFill="true" applyBorder="true" applyAlignment="true">
      <alignment horizontal="left" vertical="center"/>
    </xf>
    <xf numFmtId="0" fontId="151" fillId="26" borderId="106" xfId="45592" applyFont="true" applyFill="true" applyBorder="true" applyAlignment="true">
      <alignment horizontal="left" vertical="center"/>
    </xf>
    <xf numFmtId="0" fontId="151" fillId="26" borderId="107" xfId="45598" applyFont="true" applyFill="true" applyBorder="true" applyAlignment="true">
      <alignment horizontal="left" vertical="center"/>
    </xf>
    <xf numFmtId="0" fontId="151" fillId="26" borderId="108" xfId="45598" applyFont="true" applyFill="true" applyBorder="true" applyAlignment="true">
      <alignment horizontal="left" vertical="center"/>
    </xf>
    <xf numFmtId="0" fontId="151" fillId="26" borderId="106" xfId="45598" applyFont="true" applyFill="true" applyBorder="true" applyAlignment="true">
      <alignment horizontal="left" vertical="center"/>
    </xf>
    <xf numFmtId="0" fontId="151" fillId="26" borderId="107" xfId="45604" applyFont="true" applyFill="true" applyBorder="true" applyAlignment="true">
      <alignment horizontal="left" vertical="center"/>
    </xf>
    <xf numFmtId="0" fontId="151" fillId="0" borderId="107" xfId="45580" applyFont="true" applyFill="true" applyBorder="true" applyAlignment="true">
      <alignment horizontal="left" vertical="center"/>
    </xf>
    <xf numFmtId="0" fontId="151" fillId="0" borderId="107" xfId="45586" applyFont="true" applyFill="true" applyBorder="true" applyAlignment="true">
      <alignment horizontal="left" vertical="center"/>
    </xf>
    <xf numFmtId="0" fontId="151" fillId="0" borderId="107" xfId="45592" applyFont="true" applyFill="true" applyBorder="true" applyAlignment="true">
      <alignment horizontal="left" vertical="center"/>
    </xf>
    <xf numFmtId="0" fontId="151" fillId="0" borderId="107" xfId="45598" applyFont="true" applyFill="true" applyBorder="true" applyAlignment="true">
      <alignment horizontal="left" vertical="center"/>
    </xf>
    <xf numFmtId="0" fontId="151" fillId="0" borderId="107" xfId="45604" applyFont="true" applyFill="true" applyBorder="true" applyAlignment="true">
      <alignment horizontal="left" vertical="center"/>
    </xf>
    <xf numFmtId="169" fontId="181" fillId="33" borderId="100" xfId="45466" applyNumberFormat="true" applyFont="true" applyFill="true" applyBorder="true" applyAlignment="true">
      <alignment horizontal="center" vertical="center"/>
    </xf>
    <xf numFmtId="169" fontId="181" fillId="33" borderId="125" xfId="45467" applyNumberFormat="true" applyFont="true" applyFill="true" applyBorder="true" applyAlignment="true">
      <alignment horizontal="center" vertical="center"/>
    </xf>
    <xf numFmtId="169" fontId="181" fillId="33" borderId="126" xfId="45468" applyNumberFormat="true" applyFont="true" applyFill="true" applyBorder="true" applyAlignment="true">
      <alignment horizontal="center" vertical="center"/>
    </xf>
    <xf numFmtId="169" fontId="181" fillId="33" borderId="130" xfId="45467" applyNumberFormat="true" applyFont="true" applyFill="true" applyBorder="true" applyAlignment="true">
      <alignment horizontal="center" vertical="center"/>
    </xf>
    <xf numFmtId="169" fontId="181" fillId="33" borderId="107" xfId="45468" applyNumberFormat="true" applyFont="true" applyFill="true" applyBorder="true" applyAlignment="true">
      <alignment horizontal="center" vertical="center"/>
    </xf>
    <xf numFmtId="169" fontId="181" fillId="33" borderId="100" xfId="45467" applyNumberFormat="true" applyFont="true" applyFill="true" applyBorder="true" applyAlignment="true">
      <alignment horizontal="center" vertical="center"/>
    </xf>
    <xf numFmtId="0" fontId="181" fillId="3" borderId="10" xfId="44931" applyFont="true" applyBorder="true" applyAlignment="true">
      <alignment horizontal="center" vertical="center"/>
    </xf>
    <xf numFmtId="0" fontId="181" fillId="3" borderId="10" xfId="44962" applyFont="true" applyBorder="true" applyAlignment="true">
      <alignment horizontal="center" vertical="center"/>
    </xf>
    <xf numFmtId="0" fontId="181" fillId="3" borderId="10" xfId="44993" applyFont="true" applyBorder="true" applyAlignment="true">
      <alignment horizontal="center" vertical="center"/>
    </xf>
    <xf numFmtId="0" fontId="181" fillId="3" borderId="10" xfId="45024" applyFont="true" applyBorder="true" applyAlignment="true">
      <alignment horizontal="center" vertical="center"/>
    </xf>
    <xf numFmtId="0" fontId="181" fillId="3" borderId="10" xfId="45052" applyFont="true" applyBorder="true" applyAlignment="true">
      <alignment horizontal="center" vertical="center"/>
    </xf>
    <xf numFmtId="0" fontId="181" fillId="3" borderId="10" xfId="45095" applyFont="true" applyBorder="true" applyAlignment="true">
      <alignment horizontal="center" vertical="center"/>
    </xf>
    <xf numFmtId="169" fontId="150" fillId="15" borderId="10" xfId="19362" applyNumberFormat="true" applyFont="true" applyFill="true" applyBorder="true" applyAlignment="true">
      <alignment horizontal="center" vertical="center"/>
    </xf>
    <xf numFmtId="0" fontId="115" fillId="3" borderId="10" xfId="40089" applyFont="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70" fontId="155" fillId="27" borderId="136" xfId="19344" applyNumberFormat="true" applyFont="true" applyFill="true" applyBorder="true" applyAlignment="true">
      <alignment horizontal="center" vertical="center"/>
    </xf>
    <xf numFmtId="170" fontId="155" fillId="27" borderId="137" xfId="19344" applyNumberFormat="true" applyFont="true" applyFill="true" applyBorder="true" applyAlignment="true">
      <alignment horizontal="center" vertical="center"/>
    </xf>
    <xf numFmtId="169" fontId="181" fillId="33" borderId="132" xfId="40072" applyNumberFormat="true" applyFont="true" applyFill="true" applyBorder="true" applyAlignment="true">
      <alignment horizontal="center" vertical="center"/>
    </xf>
    <xf numFmtId="169" fontId="181" fillId="33" borderId="138" xfId="40072" applyNumberFormat="true" applyFont="true" applyFill="true" applyBorder="true" applyAlignment="true">
      <alignment horizontal="center" vertical="center"/>
    </xf>
    <xf numFmtId="168" fontId="181" fillId="28" borderId="139" xfId="40077" applyNumberFormat="true" applyFont="true" applyFill="true" applyBorder="true" applyAlignment="true">
      <alignment horizontal="center" vertical="center"/>
    </xf>
    <xf numFmtId="168" fontId="181" fillId="28" borderId="122"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51" fillId="3" borderId="10" xfId="39970"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51" fillId="3" borderId="10" xfId="40030"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51" fillId="3" borderId="10" xfId="40150"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51" fillId="3" borderId="10" xfId="40210"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51" fillId="3" borderId="10" xfId="40270"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51" fillId="3" borderId="10" xfId="40330"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51" fillId="3" borderId="10" xfId="40398" applyFont="true" applyBorder="true" applyAlignment="true">
      <alignment horizontal="center" vertical="center"/>
    </xf>
    <xf numFmtId="0" fontId="151" fillId="3" borderId="10" xfId="44930" applyFont="true" applyBorder="true" applyAlignment="true">
      <alignment horizontal="center" vertical="center"/>
    </xf>
    <xf numFmtId="0" fontId="151" fillId="3" borderId="10" xfId="44932" applyFont="true" applyBorder="true" applyAlignment="true">
      <alignment horizontal="center" vertical="center"/>
    </xf>
    <xf numFmtId="0" fontId="151" fillId="3" borderId="10" xfId="44961" applyFont="true" applyBorder="true" applyAlignment="true">
      <alignment horizontal="center" vertical="center"/>
    </xf>
    <xf numFmtId="0" fontId="151" fillId="3" borderId="10" xfId="44963" applyFont="true" applyBorder="true" applyAlignment="true">
      <alignment horizontal="center" vertical="center"/>
    </xf>
    <xf numFmtId="0" fontId="151" fillId="3" borderId="10" xfId="44992" applyFont="true" applyBorder="true" applyAlignment="true">
      <alignment horizontal="center" vertical="center"/>
    </xf>
    <xf numFmtId="0" fontId="151" fillId="3" borderId="10" xfId="44994" applyFont="true" applyBorder="true" applyAlignment="true">
      <alignment horizontal="center" vertical="center"/>
    </xf>
    <xf numFmtId="0" fontId="151" fillId="3" borderId="10" xfId="45023" applyFont="true" applyBorder="true" applyAlignment="true">
      <alignment horizontal="center" vertical="center"/>
    </xf>
    <xf numFmtId="0" fontId="151" fillId="3" borderId="10" xfId="45025" applyFont="true" applyBorder="true" applyAlignment="true">
      <alignment horizontal="center" vertical="center"/>
    </xf>
    <xf numFmtId="0" fontId="151" fillId="3" borderId="10" xfId="45051" applyFont="true" applyBorder="true" applyAlignment="true">
      <alignment horizontal="center" vertical="center"/>
    </xf>
    <xf numFmtId="0" fontId="151" fillId="3" borderId="10" xfId="45053" applyFont="true" applyBorder="true" applyAlignment="true">
      <alignment horizontal="center" vertical="center"/>
    </xf>
    <xf numFmtId="0" fontId="151" fillId="3" borderId="10" xfId="45094" applyFont="true" applyBorder="true" applyAlignment="true">
      <alignment horizontal="center" vertical="center"/>
    </xf>
    <xf numFmtId="0" fontId="151" fillId="3" borderId="10" xfId="45096" applyFont="true" applyBorder="true" applyAlignment="true">
      <alignment horizontal="center" vertical="center"/>
    </xf>
    <xf numFmtId="169" fontId="150" fillId="33" borderId="106" xfId="44945" applyNumberFormat="true" applyFont="true" applyFill="true" applyBorder="true" applyAlignment="true">
      <alignment horizontal="center" vertical="center"/>
    </xf>
    <xf numFmtId="169" fontId="150" fillId="33" borderId="107" xfId="44951" applyNumberFormat="true" applyFont="true" applyFill="true" applyBorder="true" applyAlignment="true">
      <alignment horizontal="center" vertical="center"/>
    </xf>
    <xf numFmtId="169" fontId="150" fillId="33" borderId="108" xfId="44957" applyNumberFormat="true" applyFont="true" applyFill="true" applyBorder="true" applyAlignment="true">
      <alignment horizontal="center" vertical="center"/>
    </xf>
    <xf numFmtId="169" fontId="150" fillId="33" borderId="106" xfId="44982" applyNumberFormat="true" applyFont="true" applyFill="true" applyBorder="true" applyAlignment="true">
      <alignment horizontal="center" vertical="center"/>
    </xf>
    <xf numFmtId="169" fontId="150" fillId="33" borderId="107" xfId="44982" applyNumberFormat="true" applyFont="true" applyFill="true" applyBorder="true" applyAlignment="true">
      <alignment horizontal="center" vertical="center"/>
    </xf>
    <xf numFmtId="169" fontId="150" fillId="33" borderId="107" xfId="44976" applyNumberFormat="true" applyFont="true" applyFill="true" applyBorder="true" applyAlignment="true">
      <alignment horizontal="center" vertical="center"/>
    </xf>
    <xf numFmtId="169" fontId="181" fillId="33" borderId="107" xfId="40060" applyNumberFormat="true" applyFont="true" applyFill="true" applyBorder="true" applyAlignment="true">
      <alignment horizontal="center" vertical="center"/>
    </xf>
    <xf numFmtId="169" fontId="181" fillId="33" borderId="116" xfId="40072" applyNumberFormat="true" applyFont="true" applyFill="true" applyBorder="true" applyAlignment="true">
      <alignment horizontal="center" vertical="center"/>
    </xf>
    <xf numFmtId="169" fontId="150" fillId="33" borderId="106" xfId="45007" applyNumberFormat="true" applyFont="true" applyFill="true" applyBorder="true" applyAlignment="true">
      <alignment horizontal="center" vertical="center"/>
    </xf>
    <xf numFmtId="169" fontId="150" fillId="33" borderId="107" xfId="45013" applyNumberFormat="true" applyFont="true" applyFill="true" applyBorder="true" applyAlignment="true">
      <alignment horizontal="center" vertical="center"/>
    </xf>
    <xf numFmtId="169" fontId="150" fillId="33" borderId="107" xfId="45019" applyNumberFormat="true" applyFont="true" applyFill="true" applyBorder="true" applyAlignment="true">
      <alignment horizontal="center" vertical="center"/>
    </xf>
    <xf numFmtId="169" fontId="181" fillId="33" borderId="106" xfId="45037" applyNumberFormat="true" applyFont="true" applyFill="true" applyBorder="true" applyAlignment="true">
      <alignment horizontal="center" vertical="center"/>
    </xf>
    <xf numFmtId="169" fontId="181" fillId="33" borderId="107" xfId="45042" applyNumberFormat="true" applyFont="true" applyFill="true" applyBorder="true" applyAlignment="true">
      <alignment horizontal="center" vertical="center"/>
    </xf>
    <xf numFmtId="169" fontId="181" fillId="33" borderId="108" xfId="45047" applyNumberFormat="true" applyFont="true" applyFill="true" applyBorder="true" applyAlignment="true">
      <alignment horizontal="center" vertical="center"/>
    </xf>
    <xf numFmtId="169" fontId="150" fillId="33" borderId="106" xfId="45066" applyNumberFormat="true" applyFont="true" applyFill="true" applyBorder="true" applyAlignment="true">
      <alignment horizontal="center" vertical="center"/>
    </xf>
    <xf numFmtId="169" fontId="150" fillId="33" borderId="107" xfId="45072" applyNumberFormat="true" applyFont="true" applyFill="true" applyBorder="true" applyAlignment="true">
      <alignment horizontal="center" vertical="center"/>
    </xf>
    <xf numFmtId="169" fontId="181" fillId="33" borderId="107" xfId="40240" applyNumberFormat="true" applyFont="true" applyFill="true" applyBorder="true" applyAlignment="true">
      <alignment horizontal="center" vertical="center"/>
    </xf>
    <xf numFmtId="169" fontId="181" fillId="33" borderId="107" xfId="40252" applyNumberFormat="true" applyFont="true" applyFill="true" applyBorder="true" applyAlignment="true">
      <alignment horizontal="center" vertical="center"/>
    </xf>
    <xf numFmtId="0" fontId="151" fillId="33" borderId="107" xfId="45053" applyFont="true" applyFill="true" applyBorder="true" applyAlignment="true">
      <alignment horizontal="center" vertical="center" wrapText="true"/>
    </xf>
    <xf numFmtId="0" fontId="151" fillId="33" borderId="107" xfId="45060" applyFont="true" applyFill="true" applyBorder="true" applyAlignment="true">
      <alignment horizontal="center" vertical="center" wrapText="true"/>
    </xf>
    <xf numFmtId="168" fontId="150" fillId="33" borderId="107" xfId="45082" applyNumberFormat="true" applyFont="true" applyFill="true" applyBorder="true" applyAlignment="true">
      <alignment horizontal="center" vertical="center"/>
    </xf>
    <xf numFmtId="168" fontId="150" fillId="33" borderId="107" xfId="45086" applyNumberFormat="true" applyFont="true" applyFill="true" applyBorder="true" applyAlignment="true">
      <alignment horizontal="center" vertical="center"/>
    </xf>
    <xf numFmtId="168" fontId="150" fillId="33" borderId="107" xfId="45090" applyNumberFormat="true" applyFont="true" applyFill="true" applyBorder="true" applyAlignment="true">
      <alignment horizontal="center" vertical="center"/>
    </xf>
    <xf numFmtId="169" fontId="181" fillId="33" borderId="106" xfId="45109" applyNumberFormat="true" applyFont="true" applyFill="true" applyBorder="true" applyAlignment="true">
      <alignment horizontal="center" vertical="center"/>
    </xf>
    <xf numFmtId="169" fontId="181" fillId="33" borderId="107" xfId="45115" applyNumberFormat="true" applyFont="true" applyFill="true" applyBorder="true" applyAlignment="true">
      <alignment horizontal="center" vertical="center"/>
    </xf>
    <xf numFmtId="169" fontId="181" fillId="33" borderId="107" xfId="45121" applyNumberFormat="true" applyFont="true" applyFill="true" applyBorder="true" applyAlignment="true">
      <alignment horizontal="center" vertical="center"/>
    </xf>
    <xf numFmtId="0" fontId="151" fillId="33" borderId="107" xfId="45096" applyFont="true" applyFill="true" applyBorder="true" applyAlignment="true">
      <alignment horizontal="center" vertical="center" wrapText="true"/>
    </xf>
    <xf numFmtId="0" fontId="151" fillId="33" borderId="107" xfId="45103" applyFont="true" applyFill="true" applyBorder="true" applyAlignment="true">
      <alignment horizontal="center" vertical="center" wrapText="true"/>
    </xf>
    <xf numFmtId="168" fontId="150" fillId="33" borderId="107" xfId="45125" applyNumberFormat="true" applyFont="true" applyFill="true" applyBorder="true" applyAlignment="true">
      <alignment horizontal="center" vertical="center"/>
    </xf>
    <xf numFmtId="168" fontId="150" fillId="33" borderId="107" xfId="45129" applyNumberFormat="true" applyFont="true" applyFill="true" applyBorder="true" applyAlignment="true">
      <alignment horizontal="center" vertical="center"/>
    </xf>
    <xf numFmtId="168" fontId="150" fillId="33" borderId="107" xfId="45133"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81" fillId="0" borderId="10" xfId="40252" applyNumberFormat="true" applyFont="true" applyFill="true" applyBorder="true" applyAlignment="true">
      <alignment horizontal="center" vertical="center"/>
    </xf>
    <xf numFmtId="0" fontId="151" fillId="0" borderId="10" xfId="39982" applyFont="true" applyFill="true" applyBorder="true" applyAlignment="true">
      <alignment horizontal="center" vertical="center" wrapText="true"/>
    </xf>
    <xf numFmtId="168" fontId="181" fillId="0" borderId="10" xfId="3999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42" applyFont="true" applyFill="true" applyBorder="true" applyAlignment="true">
      <alignment horizontal="center" vertical="center" wrapText="true"/>
    </xf>
    <xf numFmtId="168" fontId="181" fillId="0" borderId="10" xfId="4005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102" applyFont="true" applyFill="true" applyBorder="true" applyAlignment="true">
      <alignment horizontal="center" vertical="center" wrapText="true"/>
    </xf>
    <xf numFmtId="168" fontId="150" fillId="0" borderId="10" xfId="4011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62" applyFont="true" applyFill="true" applyBorder="true" applyAlignment="true">
      <alignment horizontal="center" vertical="center" wrapText="true"/>
    </xf>
    <xf numFmtId="168" fontId="181" fillId="0" borderId="10" xfId="40174"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22" applyFont="true" applyFill="true" applyBorder="true" applyAlignment="true">
      <alignment horizontal="center" vertical="center" wrapText="true"/>
    </xf>
    <xf numFmtId="168" fontId="181" fillId="0" borderId="10" xfId="4023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82" applyFont="true" applyFill="true" applyBorder="true" applyAlignment="true">
      <alignment horizontal="center" vertical="center" wrapText="true"/>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42" applyFont="true" applyFill="true" applyBorder="true" applyAlignment="true">
      <alignment horizontal="center" vertical="center" wrapText="true"/>
    </xf>
    <xf numFmtId="168" fontId="181" fillId="0" borderId="10" xfId="40536"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410" applyFont="true" applyFill="true" applyBorder="true" applyAlignment="true">
      <alignment horizontal="center" vertical="center" wrapText="true"/>
    </xf>
    <xf numFmtId="168" fontId="181" fillId="0" borderId="10" xfId="4042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0" fontId="181" fillId="3" borderId="10" xfId="45174" applyFont="true" applyBorder="true" applyAlignment="true">
      <alignment horizontal="center" vertical="center"/>
    </xf>
    <xf numFmtId="0" fontId="181" fillId="3" borderId="10" xfId="45205" applyFont="true" applyBorder="true" applyAlignment="true">
      <alignment horizontal="center" vertical="center"/>
    </xf>
    <xf numFmtId="0" fontId="181" fillId="3" borderId="10" xfId="45236" applyFont="true" applyBorder="true" applyAlignment="true">
      <alignment horizontal="center" vertical="center"/>
    </xf>
    <xf numFmtId="0" fontId="181" fillId="3" borderId="10" xfId="45267" applyFont="true" applyBorder="true" applyAlignment="true">
      <alignment horizontal="center" vertical="center"/>
    </xf>
    <xf numFmtId="0" fontId="181" fillId="3" borderId="10" xfId="45298" applyFont="true" applyBorder="true" applyAlignment="true">
      <alignment horizontal="center" vertical="center"/>
    </xf>
    <xf numFmtId="0" fontId="181" fillId="3" borderId="10" xfId="45341" applyFont="true" applyBorder="true" applyAlignment="true">
      <alignment horizontal="center" vertical="center"/>
    </xf>
    <xf numFmtId="0" fontId="151" fillId="3" borderId="10" xfId="45173" applyFont="true" applyBorder="true" applyAlignment="true">
      <alignment horizontal="center" vertical="center"/>
    </xf>
    <xf numFmtId="0" fontId="151" fillId="3" borderId="10" xfId="45175" applyFont="true" applyBorder="true" applyAlignment="true">
      <alignment horizontal="center" vertical="center"/>
    </xf>
    <xf numFmtId="0" fontId="151" fillId="3" borderId="10" xfId="45204" applyFont="true" applyBorder="true" applyAlignment="true">
      <alignment horizontal="center" vertical="center"/>
    </xf>
    <xf numFmtId="0" fontId="151" fillId="3" borderId="10" xfId="45206" applyFont="true" applyBorder="true" applyAlignment="true">
      <alignment horizontal="center" vertical="center"/>
    </xf>
    <xf numFmtId="0" fontId="151" fillId="3" borderId="10" xfId="45235" applyFont="true" applyBorder="true" applyAlignment="true">
      <alignment horizontal="center" vertical="center"/>
    </xf>
    <xf numFmtId="0" fontId="151" fillId="3" borderId="10" xfId="45237" applyFont="true" applyBorder="true" applyAlignment="true">
      <alignment horizontal="center" vertical="center"/>
    </xf>
    <xf numFmtId="0" fontId="151" fillId="3" borderId="10" xfId="45266" applyFont="true" applyBorder="true" applyAlignment="true">
      <alignment horizontal="center" vertical="center"/>
    </xf>
    <xf numFmtId="0" fontId="151" fillId="3" borderId="10" xfId="45268" applyFont="true" applyBorder="true" applyAlignment="true">
      <alignment horizontal="center" vertical="center"/>
    </xf>
    <xf numFmtId="0" fontId="151" fillId="3" borderId="10" xfId="45297" applyFont="true" applyBorder="true" applyAlignment="true">
      <alignment horizontal="center" vertical="center"/>
    </xf>
    <xf numFmtId="0" fontId="151" fillId="3" borderId="10" xfId="45299" applyFont="true" applyBorder="true" applyAlignment="true">
      <alignment horizontal="center" vertical="center"/>
    </xf>
    <xf numFmtId="0" fontId="151" fillId="3" borderId="10" xfId="45340" applyFont="true" applyBorder="true" applyAlignment="true">
      <alignment horizontal="center" vertical="center"/>
    </xf>
    <xf numFmtId="0" fontId="151" fillId="3" borderId="10" xfId="45342" applyFont="true" applyBorder="true" applyAlignment="true">
      <alignment horizontal="center" vertical="center"/>
    </xf>
    <xf numFmtId="169" fontId="150" fillId="33" borderId="106" xfId="45188" applyNumberFormat="true" applyFont="true" applyFill="true" applyBorder="true" applyAlignment="true">
      <alignment horizontal="center" vertical="center"/>
    </xf>
    <xf numFmtId="169" fontId="150" fillId="33" borderId="107" xfId="45194" applyNumberFormat="true" applyFont="true" applyFill="true" applyBorder="true" applyAlignment="true">
      <alignment horizontal="center" vertical="center"/>
    </xf>
    <xf numFmtId="169" fontId="150" fillId="33" borderId="108" xfId="45200" applyNumberFormat="true" applyFont="true" applyFill="true" applyBorder="true" applyAlignment="true">
      <alignment horizontal="center" vertical="center"/>
    </xf>
    <xf numFmtId="169" fontId="150" fillId="33" borderId="106" xfId="45225" applyNumberFormat="true" applyFont="true" applyFill="true" applyBorder="true" applyAlignment="true">
      <alignment horizontal="center" vertical="center"/>
    </xf>
    <xf numFmtId="169" fontId="150" fillId="33" borderId="107" xfId="45225" applyNumberFormat="true" applyFont="true" applyFill="true" applyBorder="true" applyAlignment="true">
      <alignment horizontal="center" vertical="center"/>
    </xf>
    <xf numFmtId="169" fontId="150" fillId="33" borderId="107" xfId="45219" applyNumberFormat="true" applyFont="true" applyFill="true" applyBorder="true" applyAlignment="true">
      <alignment horizontal="center" vertical="center"/>
    </xf>
    <xf numFmtId="169" fontId="150" fillId="33" borderId="106" xfId="45250" applyNumberFormat="true" applyFont="true" applyFill="true" applyBorder="true" applyAlignment="true">
      <alignment horizontal="center" vertical="center"/>
    </xf>
    <xf numFmtId="169" fontId="150" fillId="33" borderId="107" xfId="45256" applyNumberFormat="true" applyFont="true" applyFill="true" applyBorder="true" applyAlignment="true">
      <alignment horizontal="center" vertical="center"/>
    </xf>
    <xf numFmtId="169" fontId="150" fillId="33" borderId="107" xfId="45262" applyNumberFormat="true" applyFont="true" applyFill="true" applyBorder="true" applyAlignment="true">
      <alignment horizontal="center" vertical="center"/>
    </xf>
    <xf numFmtId="169" fontId="150" fillId="33" borderId="106" xfId="45281" applyNumberFormat="true" applyFont="true" applyFill="true" applyBorder="true" applyAlignment="true">
      <alignment horizontal="center" vertical="center"/>
    </xf>
    <xf numFmtId="169" fontId="150" fillId="33" borderId="107" xfId="45287" applyNumberFormat="true" applyFont="true" applyFill="true" applyBorder="true" applyAlignment="true">
      <alignment horizontal="center" vertical="center"/>
    </xf>
    <xf numFmtId="169" fontId="150" fillId="33" borderId="108" xfId="45293" applyNumberFormat="true" applyFont="true" applyFill="true" applyBorder="true" applyAlignment="true">
      <alignment horizontal="center" vertical="center"/>
    </xf>
    <xf numFmtId="169" fontId="150" fillId="33" borderId="106" xfId="45312" applyNumberFormat="true" applyFont="true" applyFill="true" applyBorder="true" applyAlignment="true">
      <alignment horizontal="center" vertical="center"/>
    </xf>
    <xf numFmtId="169" fontId="150" fillId="33" borderId="107" xfId="45318" applyNumberFormat="true" applyFont="true" applyFill="true" applyBorder="true" applyAlignment="true">
      <alignment horizontal="center" vertical="center"/>
    </xf>
    <xf numFmtId="169" fontId="115" fillId="33" borderId="107" xfId="40240" applyNumberFormat="true" applyFont="true" applyFill="true" applyBorder="true" applyAlignment="true">
      <alignment horizontal="center" vertical="center"/>
    </xf>
    <xf numFmtId="169" fontId="115" fillId="33" borderId="107" xfId="40252" applyNumberFormat="true" applyFont="true" applyFill="true" applyBorder="true" applyAlignment="true">
      <alignment horizontal="center" vertical="center"/>
    </xf>
    <xf numFmtId="0" fontId="151" fillId="33" borderId="107" xfId="45299" applyFont="true" applyFill="true" applyBorder="true" applyAlignment="true">
      <alignment horizontal="center" vertical="center" wrapText="true"/>
    </xf>
    <xf numFmtId="0" fontId="151" fillId="33" borderId="107" xfId="45306" applyFont="true" applyFill="true" applyBorder="true" applyAlignment="true">
      <alignment horizontal="center" vertical="center" wrapText="true"/>
    </xf>
    <xf numFmtId="168" fontId="150" fillId="33" borderId="107" xfId="45328" applyNumberFormat="true" applyFont="true" applyFill="true" applyBorder="true" applyAlignment="true">
      <alignment horizontal="center" vertical="center"/>
    </xf>
    <xf numFmtId="168" fontId="150" fillId="33" borderId="107" xfId="45332" applyNumberFormat="true" applyFont="true" applyFill="true" applyBorder="true" applyAlignment="true">
      <alignment horizontal="center" vertical="center"/>
    </xf>
    <xf numFmtId="168" fontId="150" fillId="33" borderId="107" xfId="45336" applyNumberFormat="true" applyFont="true" applyFill="true" applyBorder="true" applyAlignment="true">
      <alignment horizontal="center" vertical="center"/>
    </xf>
    <xf numFmtId="169" fontId="150" fillId="33" borderId="108" xfId="45318" applyNumberFormat="true" applyFont="true" applyFill="true" applyBorder="true" applyAlignment="true">
      <alignment horizontal="center" vertical="center"/>
    </xf>
    <xf numFmtId="169" fontId="181" fillId="33" borderId="106" xfId="45355" applyNumberFormat="true" applyFont="true" applyFill="true" applyBorder="true" applyAlignment="true">
      <alignment horizontal="center" vertical="center"/>
    </xf>
    <xf numFmtId="169" fontId="181" fillId="33" borderId="107" xfId="45361" applyNumberFormat="true" applyFont="true" applyFill="true" applyBorder="true" applyAlignment="true">
      <alignment horizontal="center" vertical="center"/>
    </xf>
    <xf numFmtId="169" fontId="181" fillId="33" borderId="107" xfId="45367" applyNumberFormat="true" applyFont="true" applyFill="true" applyBorder="true" applyAlignment="true">
      <alignment horizontal="center" vertical="center"/>
    </xf>
    <xf numFmtId="0" fontId="151" fillId="33" borderId="107" xfId="45342" applyFont="true" applyFill="true" applyBorder="true" applyAlignment="true">
      <alignment horizontal="center" vertical="center" wrapText="true"/>
    </xf>
    <xf numFmtId="0" fontId="151" fillId="33" borderId="107" xfId="45349" applyFont="true" applyFill="true" applyBorder="true" applyAlignment="true">
      <alignment horizontal="center" vertical="center" wrapText="true"/>
    </xf>
    <xf numFmtId="168" fontId="150" fillId="33" borderId="107" xfId="45371" applyNumberFormat="true" applyFont="true" applyFill="true" applyBorder="true" applyAlignment="true">
      <alignment horizontal="center" vertical="center"/>
    </xf>
    <xf numFmtId="168" fontId="150" fillId="33" borderId="107" xfId="45375" applyNumberFormat="true" applyFont="true" applyFill="true" applyBorder="true" applyAlignment="true">
      <alignment horizontal="center" vertical="center"/>
    </xf>
    <xf numFmtId="168" fontId="150" fillId="33" borderId="107" xfId="45379"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0" fontId="181" fillId="3" borderId="10" xfId="45420" applyFont="true" applyBorder="true" applyAlignment="true">
      <alignment horizontal="center" vertical="center"/>
    </xf>
    <xf numFmtId="0" fontId="181" fillId="3" borderId="10" xfId="45450" applyFont="true" applyBorder="true" applyAlignment="true">
      <alignment horizontal="center" vertical="center"/>
    </xf>
    <xf numFmtId="0" fontId="181" fillId="3" borderId="10" xfId="45480" applyFont="true" applyBorder="true" applyAlignment="true">
      <alignment horizontal="center" vertical="center"/>
    </xf>
    <xf numFmtId="0" fontId="181" fillId="3" borderId="10" xfId="45510" applyFont="true" applyBorder="true" applyAlignment="true">
      <alignment horizontal="center" vertical="center"/>
    </xf>
    <xf numFmtId="0" fontId="181" fillId="3" borderId="10" xfId="45540" applyFont="true" applyBorder="true" applyAlignment="true">
      <alignment horizontal="center" vertical="center"/>
    </xf>
    <xf numFmtId="0" fontId="181" fillId="3" borderId="10" xfId="45583" applyFont="true" applyBorder="true" applyAlignment="true">
      <alignment horizontal="center" vertical="center"/>
    </xf>
    <xf numFmtId="0" fontId="151" fillId="3" borderId="10" xfId="45419" applyFont="true" applyBorder="true" applyAlignment="true">
      <alignment horizontal="center" vertical="center"/>
    </xf>
    <xf numFmtId="0" fontId="151" fillId="3" borderId="10" xfId="45421" applyFont="true" applyBorder="true" applyAlignment="true">
      <alignment horizontal="center" vertical="center"/>
    </xf>
    <xf numFmtId="0" fontId="151" fillId="3" borderId="10" xfId="45449" applyFont="true" applyBorder="true" applyAlignment="true">
      <alignment horizontal="center" vertical="center"/>
    </xf>
    <xf numFmtId="0" fontId="151" fillId="3" borderId="10" xfId="45451" applyFont="true" applyBorder="true" applyAlignment="true">
      <alignment horizontal="center" vertical="center"/>
    </xf>
    <xf numFmtId="0" fontId="151" fillId="3" borderId="10" xfId="45479" applyFont="true" applyBorder="true" applyAlignment="true">
      <alignment horizontal="center" vertical="center"/>
    </xf>
    <xf numFmtId="0" fontId="151" fillId="3" borderId="10" xfId="45481" applyFont="true" applyBorder="true" applyAlignment="true">
      <alignment horizontal="center" vertical="center"/>
    </xf>
    <xf numFmtId="0" fontId="151" fillId="3" borderId="10" xfId="45509" applyFont="true" applyBorder="true" applyAlignment="true">
      <alignment horizontal="center" vertical="center"/>
    </xf>
    <xf numFmtId="0" fontId="151" fillId="3" borderId="10" xfId="45511" applyFont="true" applyBorder="true" applyAlignment="true">
      <alignment horizontal="center" vertical="center"/>
    </xf>
    <xf numFmtId="0" fontId="151" fillId="3" borderId="10" xfId="45539" applyFont="true" applyBorder="true" applyAlignment="true">
      <alignment horizontal="center" vertical="center"/>
    </xf>
    <xf numFmtId="0" fontId="151" fillId="3" borderId="10" xfId="45541" applyFont="true" applyBorder="true" applyAlignment="true">
      <alignment horizontal="center" vertical="center"/>
    </xf>
    <xf numFmtId="0" fontId="151" fillId="3" borderId="10" xfId="45582" applyFont="true" applyBorder="true" applyAlignment="true">
      <alignment horizontal="center" vertical="center"/>
    </xf>
    <xf numFmtId="0" fontId="151" fillId="3" borderId="10" xfId="45584" applyFont="true" applyBorder="true" applyAlignment="true">
      <alignment horizontal="center" vertical="center"/>
    </xf>
    <xf numFmtId="169" fontId="150" fillId="33" borderId="106" xfId="45433" applyNumberFormat="true" applyFont="true" applyFill="true" applyBorder="true" applyAlignment="true">
      <alignment horizontal="center" vertical="center"/>
    </xf>
    <xf numFmtId="169" fontId="150" fillId="33" borderId="107" xfId="45439" applyNumberFormat="true" applyFont="true" applyFill="true" applyBorder="true" applyAlignment="true">
      <alignment horizontal="center" vertical="center"/>
    </xf>
    <xf numFmtId="169" fontId="150" fillId="33" borderId="108" xfId="45445" applyNumberFormat="true" applyFont="true" applyFill="true" applyBorder="true" applyAlignment="true">
      <alignment horizontal="center" vertical="center"/>
    </xf>
    <xf numFmtId="169" fontId="150" fillId="33" borderId="106" xfId="45469" applyNumberFormat="true" applyFont="true" applyFill="true" applyBorder="true" applyAlignment="true">
      <alignment horizontal="center" vertical="center"/>
    </xf>
    <xf numFmtId="169" fontId="150" fillId="33" borderId="107" xfId="45469" applyNumberFormat="true" applyFont="true" applyFill="true" applyBorder="true" applyAlignment="true">
      <alignment horizontal="center" vertical="center"/>
    </xf>
    <xf numFmtId="169" fontId="150" fillId="33" borderId="107" xfId="45463" applyNumberFormat="true" applyFont="true" applyFill="true" applyBorder="true" applyAlignment="true">
      <alignment horizontal="center" vertical="center"/>
    </xf>
    <xf numFmtId="169" fontId="181" fillId="33" borderId="107" xfId="40058" applyNumberFormat="true" applyFont="true" applyFill="true" applyBorder="true" applyAlignment="true">
      <alignment horizontal="center" vertical="center"/>
    </xf>
    <xf numFmtId="169" fontId="181" fillId="33" borderId="107" xfId="45469" applyNumberFormat="true" applyFont="true" applyFill="true" applyBorder="true" applyAlignment="true">
      <alignment horizontal="center" vertical="center"/>
    </xf>
    <xf numFmtId="169" fontId="150" fillId="33" borderId="106" xfId="45493" applyNumberFormat="true" applyFont="true" applyFill="true" applyBorder="true" applyAlignment="true">
      <alignment horizontal="center" vertical="center"/>
    </xf>
    <xf numFmtId="169" fontId="150" fillId="33" borderId="107" xfId="45499" applyNumberFormat="true" applyFont="true" applyFill="true" applyBorder="true" applyAlignment="true">
      <alignment horizontal="center" vertical="center"/>
    </xf>
    <xf numFmtId="169" fontId="150" fillId="33" borderId="107" xfId="45505" applyNumberFormat="true" applyFont="true" applyFill="true" applyBorder="true" applyAlignment="true">
      <alignment horizontal="center" vertical="center"/>
    </xf>
    <xf numFmtId="168" fontId="150" fillId="33" borderId="107" xfId="19367" applyNumberFormat="true" applyFont="true" applyFill="true" applyBorder="true" applyAlignment="true">
      <alignment horizontal="center" vertical="center"/>
    </xf>
    <xf numFmtId="168" fontId="150" fillId="33" borderId="107" xfId="19371" applyNumberFormat="true" applyFont="true" applyFill="true" applyBorder="true" applyAlignment="true">
      <alignment horizontal="center" vertical="center"/>
    </xf>
    <xf numFmtId="169" fontId="150" fillId="33" borderId="106" xfId="45523" applyNumberFormat="true" applyFont="true" applyFill="true" applyBorder="true" applyAlignment="true">
      <alignment horizontal="center" vertical="center"/>
    </xf>
    <xf numFmtId="169" fontId="150" fillId="33" borderId="107" xfId="45529" applyNumberFormat="true" applyFont="true" applyFill="true" applyBorder="true" applyAlignment="true">
      <alignment horizontal="center" vertical="center"/>
    </xf>
    <xf numFmtId="169" fontId="150" fillId="33" borderId="108" xfId="45535" applyNumberFormat="true" applyFont="true" applyFill="true" applyBorder="true" applyAlignment="true">
      <alignment horizontal="center" vertical="center"/>
    </xf>
    <xf numFmtId="169" fontId="150" fillId="33" borderId="106" xfId="45553" applyNumberFormat="true" applyFont="true" applyFill="true" applyBorder="true" applyAlignment="true">
      <alignment horizontal="center" vertical="center"/>
    </xf>
    <xf numFmtId="169" fontId="150" fillId="33" borderId="107" xfId="45559" applyNumberFormat="true" applyFont="true" applyFill="true" applyBorder="true" applyAlignment="true">
      <alignment horizontal="center" vertical="center"/>
    </xf>
    <xf numFmtId="169" fontId="181" fillId="33" borderId="107" xfId="40238" applyNumberFormat="true" applyFont="true" applyFill="true" applyBorder="true" applyAlignment="true">
      <alignment horizontal="center" vertical="center"/>
    </xf>
    <xf numFmtId="169" fontId="115" fillId="33" borderId="107" xfId="40238" applyNumberFormat="true" applyFont="true" applyFill="true" applyBorder="true" applyAlignment="true">
      <alignment horizontal="center" vertical="center"/>
    </xf>
    <xf numFmtId="169" fontId="115" fillId="33" borderId="107" xfId="40250" applyNumberFormat="true" applyFont="true" applyFill="true" applyBorder="true" applyAlignment="true">
      <alignment horizontal="center" vertical="center"/>
    </xf>
    <xf numFmtId="0" fontId="151" fillId="33" borderId="107" xfId="45541" applyFont="true" applyFill="true" applyBorder="true" applyAlignment="true">
      <alignment horizontal="center" vertical="center" wrapText="true"/>
    </xf>
    <xf numFmtId="0" fontId="151" fillId="33" borderId="107" xfId="45547" applyFont="true" applyFill="true" applyBorder="true" applyAlignment="true">
      <alignment horizontal="center" vertical="center" wrapText="true"/>
    </xf>
    <xf numFmtId="168" fontId="150" fillId="33" borderId="107" xfId="45569" applyNumberFormat="true" applyFont="true" applyFill="true" applyBorder="true" applyAlignment="true">
      <alignment horizontal="center" vertical="center"/>
    </xf>
    <xf numFmtId="168" fontId="150" fillId="33" borderId="107" xfId="45573" applyNumberFormat="true" applyFont="true" applyFill="true" applyBorder="true" applyAlignment="true">
      <alignment horizontal="center" vertical="center"/>
    </xf>
    <xf numFmtId="168" fontId="150" fillId="33" borderId="107" xfId="45578" applyNumberFormat="true" applyFont="true" applyFill="true" applyBorder="true" applyAlignment="true">
      <alignment horizontal="center" vertical="center"/>
    </xf>
    <xf numFmtId="168" fontId="150" fillId="33" borderId="107" xfId="19398" applyNumberFormat="true" applyFont="true" applyFill="true" applyBorder="true" applyAlignment="true">
      <alignment horizontal="center" vertical="center" wrapText="true"/>
    </xf>
    <xf numFmtId="168" fontId="150" fillId="33" borderId="107" xfId="19402" applyNumberFormat="true" applyFont="true" applyFill="true" applyBorder="true" applyAlignment="true">
      <alignment horizontal="center" vertical="center" wrapText="true"/>
    </xf>
    <xf numFmtId="169" fontId="150" fillId="33" borderId="108" xfId="45559" applyNumberFormat="true" applyFont="true" applyFill="true" applyBorder="true" applyAlignment="true">
      <alignment horizontal="center" vertical="center"/>
    </xf>
    <xf numFmtId="169" fontId="150" fillId="33" borderId="106" xfId="45596" applyNumberFormat="true" applyFont="true" applyFill="true" applyBorder="true" applyAlignment="true">
      <alignment horizontal="center" vertical="center"/>
    </xf>
    <xf numFmtId="169" fontId="150" fillId="33" borderId="107" xfId="45602" applyNumberFormat="true" applyFont="true" applyFill="true" applyBorder="true" applyAlignment="true">
      <alignment horizontal="center" vertical="center"/>
    </xf>
    <xf numFmtId="169" fontId="150" fillId="33" borderId="107" xfId="45608" applyNumberFormat="true" applyFont="true" applyFill="true" applyBorder="true" applyAlignment="true">
      <alignment horizontal="center" vertical="center"/>
    </xf>
    <xf numFmtId="0" fontId="151" fillId="33" borderId="107" xfId="45584" applyFont="true" applyFill="true" applyBorder="true" applyAlignment="true">
      <alignment horizontal="center" vertical="center" wrapText="true"/>
    </xf>
    <xf numFmtId="0" fontId="151" fillId="33" borderId="107" xfId="45590" applyFont="true" applyFill="true" applyBorder="true" applyAlignment="true">
      <alignment horizontal="center" vertical="center" wrapText="true"/>
    </xf>
    <xf numFmtId="168" fontId="150" fillId="33" borderId="107" xfId="45612" applyNumberFormat="true" applyFont="true" applyFill="true" applyBorder="true" applyAlignment="true">
      <alignment horizontal="center" vertical="center"/>
    </xf>
    <xf numFmtId="168" fontId="150" fillId="33" borderId="107" xfId="45616" applyNumberFormat="true" applyFont="true" applyFill="true" applyBorder="true" applyAlignment="true">
      <alignment horizontal="center" vertical="center"/>
    </xf>
    <xf numFmtId="168" fontId="150" fillId="33" borderId="107" xfId="45620"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238"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6"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6"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6"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2"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6"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15" fillId="28" borderId="62" xfId="40292" applyNumberFormat="true" applyFont="true" applyFill="true" applyBorder="true" applyAlignment="true">
      <alignment horizontal="center" vertical="center"/>
    </xf>
    <xf numFmtId="168" fontId="115" fillId="28" borderId="64" xfId="40304"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6"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6"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6"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59" applyFont="true" applyAlignment="true">
      <alignment horizontal="right" vertical="top" wrapText="true"/>
    </xf>
    <xf numFmtId="0" fontId="151" fillId="3" borderId="52" xfId="45160" applyFont="true" applyBorder="true" applyAlignment="true">
      <alignment horizontal="right" vertical="top" wrapText="true"/>
    </xf>
    <xf numFmtId="0" fontId="151" fillId="3" borderId="53" xfId="45161" applyFont="true" applyBorder="true" applyAlignment="true">
      <alignment horizontal="right" vertical="top" wrapText="true"/>
    </xf>
    <xf numFmtId="0" fontId="151" fillId="3" borderId="1" xfId="40261" applyFont="true" applyBorder="true" applyAlignment="true">
      <alignment horizontal="center" vertical="center"/>
    </xf>
    <xf numFmtId="0" fontId="151" fillId="3" borderId="82" xfId="40262" applyFont="true" applyBorder="true" applyAlignment="true">
      <alignment horizontal="center" vertical="center"/>
    </xf>
    <xf numFmtId="0" fontId="151" fillId="3" borderId="89" xfId="40263" applyFont="true" applyBorder="true" applyAlignment="true">
      <alignment horizontal="center" vertical="center"/>
    </xf>
    <xf numFmtId="0" fontId="151" fillId="26" borderId="102" xfId="45061" applyFont="true" applyFill="true" applyBorder="true" applyAlignment="true">
      <alignment horizontal="left" vertical="center" wrapText="true"/>
    </xf>
    <xf numFmtId="0" fontId="151" fillId="26" borderId="100" xfId="45067" applyFont="true" applyFill="true" applyBorder="true" applyAlignment="true">
      <alignment horizontal="left" vertical="center" wrapText="true"/>
    </xf>
    <xf numFmtId="0" fontId="151" fillId="26" borderId="105" xfId="45067" applyFont="true" applyFill="true" applyBorder="true" applyAlignment="true">
      <alignment horizontal="left" vertical="center" wrapText="true"/>
    </xf>
    <xf numFmtId="0" fontId="151" fillId="26" borderId="100" xfId="40235" applyFont="true" applyFill="true" applyBorder="true" applyAlignment="true">
      <alignment horizontal="left" vertical="center"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151" fillId="26" borderId="102" xfId="45104" applyFont="true" applyFill="true" applyBorder="true" applyAlignment="true">
      <alignment horizontal="left" vertical="center" wrapText="true"/>
    </xf>
    <xf numFmtId="0" fontId="151" fillId="26" borderId="100" xfId="45110" applyFont="true" applyFill="true" applyBorder="true" applyAlignment="true">
      <alignment horizontal="left" vertical="center" wrapText="true"/>
    </xf>
    <xf numFmtId="0" fontId="151" fillId="26" borderId="105" xfId="45116" applyFont="true" applyFill="true" applyBorder="true" applyAlignment="true">
      <alignment horizontal="left" vertical="center" wrapText="true"/>
    </xf>
    <xf numFmtId="0" fontId="24" fillId="15" borderId="10" xfId="19344" applyFill="true" applyAlignment="true">
      <alignment wrapText="true"/>
    </xf>
    <xf numFmtId="0" fontId="24" fillId="3" borderId="10" xfId="34367" applyAlignment="true">
      <alignment wrapText="true"/>
    </xf>
    <xf numFmtId="0" fontId="158" fillId="3" borderId="10" xfId="45134" applyFont="true" applyAlignment="true">
      <alignment horizontal="center" vertical="center" wrapText="true"/>
    </xf>
    <xf numFmtId="0" fontId="158" fillId="3" borderId="10" xfId="45135" applyFont="true" applyAlignment="true">
      <alignment horizontal="center" vertical="center" wrapText="true"/>
    </xf>
    <xf numFmtId="0" fontId="158" fillId="3" borderId="10" xfId="45136" applyFont="true" applyAlignment="true">
      <alignment horizontal="center" vertical="center" wrapText="true"/>
    </xf>
    <xf numFmtId="0" fontId="178" fillId="3" borderId="57" xfId="45137" applyFont="true" applyBorder="true" applyAlignment="true">
      <alignment horizontal="left" wrapText="true"/>
    </xf>
    <xf numFmtId="0" fontId="178" fillId="3" borderId="57" xfId="45138" applyFont="true" applyBorder="true" applyAlignment="true">
      <alignment horizontal="left" wrapText="true"/>
    </xf>
    <xf numFmtId="0" fontId="150" fillId="3" borderId="10" xfId="45150" applyFont="true" applyAlignment="true">
      <alignment horizontal="left" vertical="top" wrapText="true"/>
    </xf>
    <xf numFmtId="0" fontId="150" fillId="3" borderId="10" xfId="45151" applyFont="true" applyAlignment="true">
      <alignment horizontal="left" vertical="top" wrapText="true"/>
    </xf>
    <xf numFmtId="0" fontId="150" fillId="3" borderId="10" xfId="45152" applyFont="true" applyAlignment="true">
      <alignment horizontal="left" vertical="top" wrapText="true"/>
    </xf>
    <xf numFmtId="0" fontId="24" fillId="15" borderId="10" xfId="19344" applyFill="true" applyAlignment="true">
      <alignment vertical="top" wrapText="true"/>
    </xf>
    <xf numFmtId="0" fontId="24" fillId="3" borderId="10" xfId="19344" applyAlignment="true">
      <alignment wrapText="true"/>
    </xf>
    <xf numFmtId="0" fontId="151" fillId="26" borderId="100" xfId="44946" applyFont="true" applyFill="true" applyBorder="true" applyAlignment="true">
      <alignment horizontal="left" vertical="center" wrapText="true"/>
    </xf>
    <xf numFmtId="0" fontId="151" fillId="26" borderId="105" xfId="44952" applyFont="true" applyFill="true" applyBorder="true" applyAlignment="true">
      <alignment horizontal="left" vertical="center" wrapText="true"/>
    </xf>
    <xf numFmtId="170" fontId="156" fillId="2" borderId="103"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6" xfId="40023" applyFont="true" applyBorder="true" applyAlignment="true">
      <alignment horizontal="center" vertical="center"/>
    </xf>
    <xf numFmtId="0" fontId="151" fillId="26" borderId="100" xfId="40055" applyFont="true" applyFill="true" applyBorder="true" applyAlignment="true">
      <alignment horizontal="left" vertical="center" wrapText="true"/>
    </xf>
    <xf numFmtId="0" fontId="151" fillId="26" borderId="102" xfId="45002" applyFont="true" applyFill="true" applyBorder="true" applyAlignment="true">
      <alignment horizontal="left" vertical="center" wrapText="true"/>
    </xf>
    <xf numFmtId="0" fontId="151" fillId="26" borderId="100" xfId="45008" applyFont="true" applyFill="true" applyBorder="true" applyAlignment="true">
      <alignment horizontal="left" vertical="center" wrapText="true"/>
    </xf>
    <xf numFmtId="0" fontId="151" fillId="26" borderId="100" xfId="44977"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6" xfId="40083" applyFont="true" applyBorder="true" applyAlignment="true">
      <alignment horizontal="center" vertical="center"/>
    </xf>
    <xf numFmtId="0" fontId="151" fillId="26" borderId="102" xfId="45033" applyFont="true" applyFill="true" applyBorder="true" applyAlignment="true">
      <alignment horizontal="left" vertical="center" wrapText="true"/>
    </xf>
    <xf numFmtId="0" fontId="151" fillId="26" borderId="100" xfId="45038" applyFont="true" applyFill="true" applyBorder="true" applyAlignment="true">
      <alignment horizontal="left" vertical="center" wrapText="true"/>
    </xf>
    <xf numFmtId="0" fontId="151" fillId="26" borderId="105" xfId="45043"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6" xfId="40203" applyFont="true" applyBorder="true" applyAlignment="true">
      <alignment horizontal="center" vertical="center"/>
    </xf>
    <xf numFmtId="0" fontId="164" fillId="27" borderId="1" xfId="19344" applyFont="true" applyFill="true" applyBorder="true" applyAlignment="true"/>
    <xf numFmtId="0" fontId="136" fillId="3" borderId="2" xfId="19344" applyFont="true" applyBorder="true" applyAlignment="true"/>
    <xf numFmtId="0" fontId="151" fillId="3" borderId="1" xfId="40141" applyFont="true" applyBorder="true" applyAlignment="true">
      <alignment horizontal="center" vertical="center"/>
    </xf>
    <xf numFmtId="0" fontId="151" fillId="3" borderId="82" xfId="40142" applyFont="true" applyBorder="true" applyAlignment="true">
      <alignment horizontal="center" vertical="center"/>
    </xf>
    <xf numFmtId="0" fontId="151" fillId="3" borderId="89" xfId="40143" applyFont="true" applyBorder="true" applyAlignment="true">
      <alignment horizontal="center" vertical="center"/>
    </xf>
    <xf numFmtId="0" fontId="151" fillId="26" borderId="59" xfId="40241" applyFont="true" applyFill="true" applyBorder="true" applyAlignment="true">
      <alignment horizontal="left" vertical="center" wrapText="true"/>
    </xf>
    <xf numFmtId="0" fontId="151" fillId="26" borderId="100"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2" xfId="39968" applyFont="true" applyBorder="true" applyAlignment="true">
      <alignment horizontal="center" vertical="center" wrapText="true"/>
    </xf>
    <xf numFmtId="0" fontId="151" fillId="3" borderId="89"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2" xfId="40148" applyFont="true" applyBorder="true" applyAlignment="true">
      <alignment horizontal="center" vertical="center" wrapText="true"/>
    </xf>
    <xf numFmtId="0" fontId="151" fillId="3" borderId="89"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5"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2" xfId="39962" applyFont="true" applyBorder="true" applyAlignment="true">
      <alignment horizontal="center" vertical="center"/>
    </xf>
    <xf numFmtId="0" fontId="151" fillId="3" borderId="89" xfId="39963" applyFont="true" applyBorder="true" applyAlignment="true">
      <alignment horizontal="center" vertical="center"/>
    </xf>
    <xf numFmtId="0" fontId="151" fillId="26" borderId="58" xfId="40049" applyFont="true" applyFill="true" applyBorder="true" applyAlignment="true">
      <alignment horizontal="left" vertical="center" wrapText="true"/>
    </xf>
    <xf numFmtId="0" fontId="151" fillId="26" borderId="102" xfId="44977" applyFont="true" applyFill="true" applyBorder="true" applyAlignment="true">
      <alignment horizontal="left" vertical="center" wrapText="true"/>
    </xf>
    <xf numFmtId="0" fontId="151" fillId="26" borderId="102" xfId="44940" applyFont="true" applyFill="true" applyBorder="true" applyAlignment="true">
      <alignment horizontal="left" vertical="center" wrapText="true"/>
    </xf>
    <xf numFmtId="0" fontId="151" fillId="3" borderId="83"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2" xfId="40208" applyFont="true" applyBorder="true" applyAlignment="true">
      <alignment horizontal="center" vertical="center" wrapText="true"/>
    </xf>
    <xf numFmtId="0" fontId="151" fillId="3" borderId="89"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3"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2" xfId="40268" applyFont="true" applyBorder="true" applyAlignment="true">
      <alignment horizontal="center" vertical="center" wrapText="true"/>
    </xf>
    <xf numFmtId="0" fontId="151" fillId="3" borderId="89"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3" xfId="40269" applyFont="true" applyBorder="true" applyAlignment="true">
      <alignment horizontal="center" vertical="center" wrapText="true"/>
    </xf>
    <xf numFmtId="0" fontId="151" fillId="3" borderId="83"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2" xfId="40028" applyFont="true" applyBorder="true" applyAlignment="true">
      <alignment horizontal="center" vertical="center" wrapText="true"/>
    </xf>
    <xf numFmtId="0" fontId="151" fillId="3" borderId="89"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3"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6"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8" xfId="45061" applyFont="true" applyFill="true" applyBorder="true" applyAlignment="true">
      <alignment horizontal="left" vertical="center" wrapText="true"/>
    </xf>
    <xf numFmtId="0" fontId="151" fillId="26" borderId="59" xfId="45067" applyFont="true" applyFill="true" applyBorder="true" applyAlignment="true">
      <alignment horizontal="left" vertical="center" wrapText="true"/>
    </xf>
    <xf numFmtId="0" fontId="151" fillId="26" borderId="60" xfId="45073"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2" xfId="40396" applyFont="true" applyBorder="true" applyAlignment="true">
      <alignment horizontal="center" vertical="center" wrapText="true"/>
    </xf>
    <xf numFmtId="0" fontId="151" fillId="3" borderId="89"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3"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2" xfId="40328" applyFont="true" applyBorder="true" applyAlignment="true">
      <alignment horizontal="center" vertical="center" wrapText="true"/>
    </xf>
    <xf numFmtId="0" fontId="151" fillId="3" borderId="89"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3"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05" applyFont="true" applyAlignment="true">
      <alignment horizontal="right" vertical="top" wrapText="true"/>
    </xf>
    <xf numFmtId="0" fontId="151" fillId="3" borderId="52" xfId="45406" applyFont="true" applyBorder="true" applyAlignment="true">
      <alignment horizontal="right" vertical="top" wrapText="true"/>
    </xf>
    <xf numFmtId="0" fontId="151" fillId="3" borderId="53" xfId="45407" applyFont="true" applyBorder="true" applyAlignment="true">
      <alignment horizontal="right" vertical="top" wrapText="true"/>
    </xf>
    <xf numFmtId="0" fontId="178" fillId="3" borderId="57" xfId="45383" applyFont="true" applyBorder="true" applyAlignment="true">
      <alignment horizontal="left" wrapText="true"/>
    </xf>
    <xf numFmtId="0" fontId="178" fillId="3" borderId="57" xfId="45384" applyFont="true" applyBorder="true" applyAlignment="true">
      <alignment horizontal="left" wrapText="true"/>
    </xf>
    <xf numFmtId="0" fontId="150" fillId="3" borderId="10" xfId="45396" applyFont="true" applyAlignment="true">
      <alignment horizontal="left" vertical="top" wrapText="true"/>
    </xf>
    <xf numFmtId="0" fontId="150" fillId="3" borderId="10" xfId="45397" applyFont="true" applyAlignment="true">
      <alignment horizontal="left" vertical="top" wrapText="true"/>
    </xf>
    <xf numFmtId="0" fontId="150" fillId="3" borderId="10" xfId="45398" applyFont="true" applyAlignment="true">
      <alignment horizontal="left" vertical="top" wrapText="true"/>
    </xf>
    <xf numFmtId="0" fontId="151" fillId="26" borderId="102" xfId="45350" applyFont="true" applyFill="true" applyBorder="true" applyAlignment="true">
      <alignment horizontal="left" vertical="center" wrapText="true"/>
    </xf>
    <xf numFmtId="0" fontId="151" fillId="26" borderId="100" xfId="45356" applyFont="true" applyFill="true" applyBorder="true" applyAlignment="true">
      <alignment horizontal="left" vertical="center" wrapText="true"/>
    </xf>
    <xf numFmtId="0" fontId="151" fillId="26" borderId="105" xfId="45362" applyFont="true" applyFill="true" applyBorder="true" applyAlignment="true">
      <alignment horizontal="left" vertical="center" wrapText="true"/>
    </xf>
    <xf numFmtId="0" fontId="158" fillId="3" borderId="10" xfId="45380" applyFont="true" applyAlignment="true">
      <alignment horizontal="center" vertical="center" wrapText="true"/>
    </xf>
    <xf numFmtId="0" fontId="158" fillId="3" borderId="10" xfId="45381" applyFont="true" applyAlignment="true">
      <alignment horizontal="center" vertical="center" wrapText="true"/>
    </xf>
    <xf numFmtId="0" fontId="158" fillId="3" borderId="10" xfId="45382" applyFont="true" applyAlignment="true">
      <alignment horizontal="center" vertical="center" wrapText="true"/>
    </xf>
    <xf numFmtId="0" fontId="151" fillId="26" borderId="100" xfId="45189" applyFont="true" applyFill="true" applyBorder="true" applyAlignment="true">
      <alignment horizontal="left" vertical="center" wrapText="true"/>
    </xf>
    <xf numFmtId="0" fontId="151" fillId="26" borderId="105" xfId="45195" applyFont="true" applyFill="true" applyBorder="true" applyAlignment="true">
      <alignment horizontal="left" vertical="center" wrapText="true"/>
    </xf>
    <xf numFmtId="0" fontId="151" fillId="26" borderId="102" xfId="45245" applyFont="true" applyFill="true" applyBorder="true" applyAlignment="true">
      <alignment horizontal="left" vertical="center" wrapText="true"/>
    </xf>
    <xf numFmtId="0" fontId="151" fillId="26" borderId="100" xfId="45251" applyFont="true" applyFill="true" applyBorder="true" applyAlignment="true">
      <alignment horizontal="left" vertical="center" wrapText="true"/>
    </xf>
    <xf numFmtId="0" fontId="151" fillId="26" borderId="100" xfId="45220" applyFont="true" applyFill="true" applyBorder="true" applyAlignment="true">
      <alignment horizontal="left" vertical="center" wrapText="true"/>
    </xf>
    <xf numFmtId="0" fontId="151" fillId="26" borderId="102" xfId="45276" applyFont="true" applyFill="true" applyBorder="true" applyAlignment="true">
      <alignment horizontal="left" vertical="center" wrapText="true"/>
    </xf>
    <xf numFmtId="0" fontId="151" fillId="26" borderId="100" xfId="45282" applyFont="true" applyFill="true" applyBorder="true" applyAlignment="true">
      <alignment horizontal="left" vertical="center" wrapText="true"/>
    </xf>
    <xf numFmtId="0" fontId="151" fillId="26" borderId="105" xfId="45288" applyFont="true" applyFill="true" applyBorder="true" applyAlignment="true">
      <alignment horizontal="left" vertical="center" wrapText="true"/>
    </xf>
    <xf numFmtId="0" fontId="151" fillId="26" borderId="102" xfId="45307" applyFont="true" applyFill="true" applyBorder="true" applyAlignment="true">
      <alignment horizontal="left" vertical="center" wrapText="true"/>
    </xf>
    <xf numFmtId="0" fontId="151" fillId="26" borderId="100" xfId="45313" applyFont="true" applyFill="true" applyBorder="true" applyAlignment="true">
      <alignment horizontal="left" vertical="center" wrapText="true"/>
    </xf>
    <xf numFmtId="0" fontId="151" fillId="26" borderId="102" xfId="45313" applyFont="true" applyFill="true" applyBorder="true" applyAlignment="true">
      <alignment horizontal="left" vertical="center" wrapText="true"/>
    </xf>
    <xf numFmtId="0" fontId="151" fillId="26" borderId="105" xfId="45313" applyFont="true" applyFill="true" applyBorder="true" applyAlignment="true">
      <alignment horizontal="left" vertical="center" wrapText="true"/>
    </xf>
    <xf numFmtId="0" fontId="151" fillId="26" borderId="101" xfId="40247" applyFont="true" applyFill="true" applyBorder="true" applyAlignment="true">
      <alignment horizontal="left" vertical="center" wrapText="true"/>
    </xf>
    <xf numFmtId="0" fontId="151" fillId="26" borderId="102" xfId="45220" applyFont="true" applyFill="true" applyBorder="true" applyAlignment="true">
      <alignment horizontal="left" vertical="center" wrapText="true"/>
    </xf>
    <xf numFmtId="0" fontId="151" fillId="26" borderId="102" xfId="45183" applyFont="true" applyFill="true" applyBorder="true" applyAlignment="true">
      <alignment horizontal="left" vertical="center" wrapText="true"/>
    </xf>
    <xf numFmtId="0" fontId="151" fillId="26" borderId="59" xfId="45313" applyFont="true" applyFill="true" applyBorder="true" applyAlignment="true">
      <alignment horizontal="left" vertical="center" wrapText="true"/>
    </xf>
    <xf numFmtId="0" fontId="151" fillId="26" borderId="60" xfId="45319" applyFont="true" applyFill="true" applyBorder="true" applyAlignment="true">
      <alignment horizontal="left" vertical="center" wrapText="true"/>
    </xf>
    <xf numFmtId="0" fontId="151" fillId="3" borderId="10" xfId="45675" applyFont="true" applyAlignment="true">
      <alignment horizontal="right" vertical="top" wrapText="true"/>
    </xf>
    <xf numFmtId="0" fontId="151" fillId="3" borderId="52" xfId="45676" applyFont="true" applyBorder="true" applyAlignment="true">
      <alignment horizontal="right" vertical="top" wrapText="true"/>
    </xf>
    <xf numFmtId="0" fontId="151" fillId="3" borderId="53" xfId="45677" applyFont="true" applyBorder="true" applyAlignment="true">
      <alignment horizontal="right" vertical="top" wrapText="true"/>
    </xf>
    <xf numFmtId="0" fontId="151" fillId="3" borderId="10" xfId="45666" applyFont="true" applyAlignment="true">
      <alignment horizontal="right" vertical="top" wrapText="true"/>
    </xf>
    <xf numFmtId="0" fontId="151" fillId="3" borderId="52" xfId="45667" applyFont="true" applyBorder="true" applyAlignment="true">
      <alignment horizontal="right" vertical="top" wrapText="true"/>
    </xf>
    <xf numFmtId="0" fontId="151" fillId="3" borderId="53" xfId="45668" applyFont="true" applyBorder="true" applyAlignment="true">
      <alignment horizontal="right" vertical="top" wrapText="true"/>
    </xf>
    <xf numFmtId="0" fontId="151" fillId="3" borderId="10" xfId="45657" applyFont="true" applyAlignment="true">
      <alignment horizontal="right" vertical="top" wrapText="true"/>
    </xf>
    <xf numFmtId="0" fontId="151" fillId="3" borderId="52" xfId="45658" applyFont="true" applyBorder="true" applyAlignment="true">
      <alignment horizontal="right" vertical="top" wrapText="true"/>
    </xf>
    <xf numFmtId="0" fontId="151" fillId="3" borderId="53" xfId="45659" applyFont="true" applyBorder="true" applyAlignment="true">
      <alignment horizontal="right" vertical="top" wrapText="true"/>
    </xf>
    <xf numFmtId="0" fontId="151" fillId="26" borderId="102" xfId="45554" applyFont="true" applyFill="true" applyBorder="true" applyAlignment="true">
      <alignment horizontal="left" vertical="center" wrapText="true"/>
    </xf>
    <xf numFmtId="0" fontId="151" fillId="26" borderId="100" xfId="45554" applyFont="true" applyFill="true" applyBorder="true" applyAlignment="true">
      <alignment horizontal="left" vertical="center" wrapText="true"/>
    </xf>
    <xf numFmtId="0" fontId="151" fillId="26" borderId="105" xfId="45554" applyFont="true" applyFill="true" applyBorder="true" applyAlignment="true">
      <alignment horizontal="left" vertical="center" wrapText="true"/>
    </xf>
    <xf numFmtId="0" fontId="151" fillId="3" borderId="10" xfId="45540" applyFont="true" applyBorder="true" applyAlignment="true">
      <alignment horizontal="center" vertical="center" wrapText="true"/>
    </xf>
    <xf numFmtId="0" fontId="151" fillId="3" borderId="52" xfId="45539" applyFont="true" applyBorder="true" applyAlignment="true">
      <alignment horizontal="center" vertical="center" wrapText="true"/>
    </xf>
    <xf numFmtId="0" fontId="151" fillId="3" borderId="53" xfId="45540" applyFont="true" applyBorder="true" applyAlignment="true">
      <alignment horizontal="center" vertical="center" wrapText="true"/>
    </xf>
    <xf numFmtId="0" fontId="151" fillId="3" borderId="10" xfId="45583" applyFont="true" applyBorder="true" applyAlignment="true">
      <alignment horizontal="center" vertical="center" wrapText="true"/>
    </xf>
    <xf numFmtId="0" fontId="151" fillId="3" borderId="52" xfId="45582" applyFont="true" applyBorder="true" applyAlignment="true">
      <alignment horizontal="center" vertical="center" wrapText="true"/>
    </xf>
    <xf numFmtId="0" fontId="151" fillId="3" borderId="53" xfId="45583" applyFont="true" applyBorder="true" applyAlignment="true">
      <alignment horizontal="center" vertical="center" wrapText="true"/>
    </xf>
    <xf numFmtId="0" fontId="151" fillId="3" borderId="1" xfId="45583" applyFont="true" applyBorder="true" applyAlignment="true">
      <alignment horizontal="center" vertical="center" wrapText="true"/>
    </xf>
    <xf numFmtId="0" fontId="151" fillId="3" borderId="82" xfId="45582" applyFont="true" applyBorder="true" applyAlignment="true">
      <alignment horizontal="center" vertical="center" wrapText="true"/>
    </xf>
    <xf numFmtId="0" fontId="151" fillId="3" borderId="83" xfId="45583" applyFont="true" applyBorder="true" applyAlignment="true">
      <alignment horizontal="center" vertical="center" wrapText="true"/>
    </xf>
    <xf numFmtId="0" fontId="178" fillId="3" borderId="57" xfId="45624" applyFont="true" applyBorder="true" applyAlignment="true">
      <alignment horizontal="left" wrapText="true"/>
    </xf>
    <xf numFmtId="0" fontId="178" fillId="3" borderId="57" xfId="45625" applyFont="true" applyBorder="true" applyAlignment="true">
      <alignment horizontal="left" wrapText="true"/>
    </xf>
    <xf numFmtId="0" fontId="151" fillId="26" borderId="59" xfId="45630" applyFont="true" applyFill="true" applyBorder="true" applyAlignment="true">
      <alignment horizontal="left" vertical="top" wrapText="true"/>
    </xf>
    <xf numFmtId="0" fontId="151" fillId="26" borderId="60" xfId="45633" applyFont="true" applyFill="true" applyBorder="true" applyAlignment="true">
      <alignment horizontal="left" vertical="top" wrapText="true"/>
    </xf>
    <xf numFmtId="0" fontId="150" fillId="3" borderId="10" xfId="45636" applyFont="true" applyAlignment="true">
      <alignment horizontal="left" vertical="top" wrapText="true"/>
    </xf>
    <xf numFmtId="0" fontId="150" fillId="3" borderId="10" xfId="45637" applyFont="true" applyAlignment="true">
      <alignment horizontal="left" vertical="top" wrapText="true"/>
    </xf>
    <xf numFmtId="0" fontId="150" fillId="3" borderId="10" xfId="45638" applyFont="true" applyAlignment="true">
      <alignment horizontal="left" vertical="top" wrapText="true"/>
    </xf>
    <xf numFmtId="0" fontId="151" fillId="26" borderId="102" xfId="45591" applyFont="true" applyFill="true" applyBorder="true" applyAlignment="true">
      <alignment horizontal="left" vertical="center" wrapText="true"/>
    </xf>
    <xf numFmtId="0" fontId="151" fillId="26" borderId="100" xfId="45597" applyFont="true" applyFill="true" applyBorder="true" applyAlignment="true">
      <alignment horizontal="left" vertical="center" wrapText="true"/>
    </xf>
    <xf numFmtId="0" fontId="151" fillId="26" borderId="105" xfId="45597" applyFont="true" applyFill="true" applyBorder="true" applyAlignment="true">
      <alignment horizontal="left" vertical="center" wrapText="true"/>
    </xf>
    <xf numFmtId="0" fontId="151" fillId="26" borderId="102" xfId="45597" applyFont="true" applyFill="true" applyBorder="true" applyAlignment="true">
      <alignment horizontal="left" vertical="center" wrapText="true"/>
    </xf>
    <xf numFmtId="0" fontId="151" fillId="26" borderId="100" xfId="45603" applyFont="true" applyFill="true" applyBorder="true" applyAlignment="true">
      <alignment horizontal="left" vertical="center" wrapText="true"/>
    </xf>
    <xf numFmtId="0" fontId="24" fillId="3" borderId="10" xfId="34367"/>
    <xf numFmtId="0" fontId="158" fillId="3" borderId="10" xfId="45621" applyFont="true" applyAlignment="true">
      <alignment horizontal="center" vertical="center" wrapText="true"/>
    </xf>
    <xf numFmtId="0" fontId="158" fillId="3" borderId="10" xfId="45622" applyFont="true" applyAlignment="true">
      <alignment horizontal="center" vertical="center" wrapText="true"/>
    </xf>
    <xf numFmtId="0" fontId="158" fillId="3" borderId="10" xfId="45623" applyFont="true" applyAlignment="true">
      <alignment horizontal="center" vertical="center" wrapText="true"/>
    </xf>
    <xf numFmtId="0" fontId="151" fillId="26" borderId="102" xfId="45428" applyFont="true" applyFill="true" applyBorder="true" applyAlignment="true">
      <alignment horizontal="left" vertical="center" wrapText="true"/>
    </xf>
    <xf numFmtId="0" fontId="151" fillId="26" borderId="100" xfId="45434" applyFont="true" applyFill="true" applyBorder="true" applyAlignment="true">
      <alignment horizontal="left" vertical="center" wrapText="true"/>
    </xf>
    <xf numFmtId="0" fontId="151" fillId="26" borderId="105" xfId="45440" applyFont="true" applyFill="true" applyBorder="true" applyAlignment="true">
      <alignment horizontal="left" vertical="center" wrapText="true"/>
    </xf>
    <xf numFmtId="0" fontId="151" fillId="3" borderId="10" xfId="45480" applyFont="true" applyBorder="true" applyAlignment="true">
      <alignment horizontal="center" vertical="center" wrapText="true"/>
    </xf>
    <xf numFmtId="0" fontId="151" fillId="3" borderId="52" xfId="45479" applyFont="true" applyBorder="true" applyAlignment="true">
      <alignment horizontal="center" vertical="center" wrapText="true"/>
    </xf>
    <xf numFmtId="0" fontId="151" fillId="3" borderId="53" xfId="45480" applyFont="true" applyBorder="true" applyAlignment="true">
      <alignment horizontal="center" vertical="center" wrapText="true"/>
    </xf>
    <xf numFmtId="0" fontId="151" fillId="3" borderId="3" xfId="45480" applyFont="true" applyBorder="true" applyAlignment="true">
      <alignment horizontal="center" vertical="center" wrapText="true"/>
    </xf>
    <xf numFmtId="0" fontId="151" fillId="26" borderId="102" xfId="45464" applyFont="true" applyFill="true" applyBorder="true" applyAlignment="true">
      <alignment horizontal="left" vertical="center" wrapText="true"/>
    </xf>
    <xf numFmtId="0" fontId="151" fillId="26" borderId="100" xfId="45464" applyFont="true" applyFill="true" applyBorder="true" applyAlignment="true">
      <alignment horizontal="left" vertical="center" wrapText="true"/>
    </xf>
    <xf numFmtId="0" fontId="151" fillId="3" borderId="10" xfId="45510" applyFont="true" applyBorder="true" applyAlignment="true">
      <alignment horizontal="center" vertical="center" wrapText="true"/>
    </xf>
    <xf numFmtId="0" fontId="151" fillId="3" borderId="52" xfId="45509" applyFont="true" applyBorder="true" applyAlignment="true">
      <alignment horizontal="center" vertical="center" wrapText="true"/>
    </xf>
    <xf numFmtId="0" fontId="151" fillId="3" borderId="53" xfId="45510" applyFont="true" applyBorder="true" applyAlignment="true">
      <alignment horizontal="center" vertical="center" wrapText="true"/>
    </xf>
    <xf numFmtId="0" fontId="151" fillId="26" borderId="102" xfId="45488" applyFont="true" applyFill="true" applyBorder="true" applyAlignment="true">
      <alignment horizontal="left" vertical="center" wrapText="true"/>
    </xf>
    <xf numFmtId="0" fontId="151" fillId="26" borderId="100" xfId="45494" applyFont="true" applyFill="true" applyBorder="true" applyAlignment="true">
      <alignment horizontal="left" vertical="center" wrapText="true"/>
    </xf>
    <xf numFmtId="0" fontId="151" fillId="3" borderId="3" xfId="45540" applyFont="true" applyBorder="true" applyAlignment="true">
      <alignment horizontal="center" vertical="center" wrapText="true"/>
    </xf>
    <xf numFmtId="0" fontId="151" fillId="26" borderId="102" xfId="45548" applyFont="true" applyFill="true" applyBorder="true" applyAlignment="true">
      <alignment horizontal="left" vertical="center" wrapText="true"/>
    </xf>
    <xf numFmtId="0" fontId="151" fillId="3" borderId="1" xfId="45510" applyFont="true" applyBorder="true" applyAlignment="true">
      <alignment horizontal="center" vertical="center" wrapText="true"/>
    </xf>
    <xf numFmtId="0" fontId="151" fillId="3" borderId="82" xfId="45509" applyFont="true" applyBorder="true" applyAlignment="true">
      <alignment horizontal="center" vertical="center" wrapText="true"/>
    </xf>
    <xf numFmtId="0" fontId="151" fillId="3" borderId="83" xfId="45510" applyFont="true" applyBorder="true" applyAlignment="true">
      <alignment horizontal="center" vertical="center" wrapText="true"/>
    </xf>
    <xf numFmtId="0" fontId="151" fillId="26" borderId="102" xfId="45518" applyFont="true" applyFill="true" applyBorder="true" applyAlignment="true">
      <alignment horizontal="left" vertical="center" wrapText="true"/>
    </xf>
    <xf numFmtId="0" fontId="151" fillId="26" borderId="100" xfId="45524" applyFont="true" applyFill="true" applyBorder="true" applyAlignment="true">
      <alignment horizontal="left" vertical="center" wrapText="true"/>
    </xf>
    <xf numFmtId="0" fontId="151" fillId="26" borderId="105" xfId="45530" applyFont="true" applyFill="true" applyBorder="true" applyAlignment="true">
      <alignment horizontal="left" vertical="center" wrapText="true"/>
    </xf>
    <xf numFmtId="0" fontId="151" fillId="3" borderId="10" xfId="45420" applyFont="true" applyBorder="true" applyAlignment="true">
      <alignment horizontal="center" vertical="center" wrapText="true"/>
    </xf>
    <xf numFmtId="0" fontId="151" fillId="3" borderId="52" xfId="45419" applyFont="true" applyBorder="true" applyAlignment="true">
      <alignment horizontal="center" vertical="center" wrapText="true"/>
    </xf>
    <xf numFmtId="0" fontId="151" fillId="3" borderId="53" xfId="45420" applyFont="true" applyBorder="true" applyAlignment="true">
      <alignment horizontal="center" vertical="center" wrapText="true"/>
    </xf>
    <xf numFmtId="0" fontId="151" fillId="3" borderId="10" xfId="45450" applyFont="true" applyBorder="true" applyAlignment="true">
      <alignment horizontal="center" vertical="center" wrapText="true"/>
    </xf>
    <xf numFmtId="0" fontId="151" fillId="3" borderId="52" xfId="45449" applyFont="true" applyBorder="true" applyAlignment="true">
      <alignment horizontal="center" vertical="center" wrapText="true"/>
    </xf>
    <xf numFmtId="0" fontId="151" fillId="3" borderId="53" xfId="45450" applyFont="true" applyBorder="true" applyAlignment="true">
      <alignment horizontal="center" vertical="center" wrapText="true"/>
    </xf>
    <xf numFmtId="0" fontId="151" fillId="3" borderId="3" xfId="45450" applyFont="true" applyBorder="true" applyAlignment="true">
      <alignment horizontal="center" vertical="center" wrapText="true"/>
    </xf>
    <xf numFmtId="0" fontId="151" fillId="3" borderId="1" xfId="45420" applyFont="true" applyBorder="true" applyAlignment="true">
      <alignment horizontal="center" vertical="center" wrapText="true"/>
    </xf>
    <xf numFmtId="0" fontId="151" fillId="3" borderId="82" xfId="45419" applyFont="true" applyBorder="true" applyAlignment="true">
      <alignment horizontal="center" vertical="center" wrapText="true"/>
    </xf>
    <xf numFmtId="0" fontId="151" fillId="3" borderId="83" xfId="45420" applyFont="true" applyBorder="true" applyAlignment="true">
      <alignment horizontal="center" vertical="center" wrapText="true"/>
    </xf>
    <xf numFmtId="0" fontId="151" fillId="26" borderId="59" xfId="45554" applyFont="true" applyFill="true" applyBorder="true" applyAlignment="true">
      <alignment horizontal="left" vertical="center" wrapText="true"/>
    </xf>
    <xf numFmtId="0" fontId="151" fillId="26" borderId="60" xfId="45560" applyFont="true" applyFill="true" applyBorder="true" applyAlignment="true">
      <alignment horizontal="left" vertical="center" wrapText="true"/>
    </xf>
    <xf numFmtId="0" fontId="151" fillId="26" borderId="59" xfId="45597" applyFont="true" applyFill="true" applyBorder="true" applyAlignment="true">
      <alignment horizontal="left" vertical="center" wrapText="true"/>
    </xf>
    <xf numFmtId="0" fontId="151" fillId="26" borderId="60" xfId="45603" applyFont="true" applyFill="true" applyBorder="true" applyAlignment="true">
      <alignment horizontal="left" vertical="center" wrapText="true"/>
    </xf>
  </cellXfs>
  <cellStyles count="45690">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5338532626" xfId="45639" xr:uid="{40A78A6B-26FE-41AF-951C-EE7CFA78D03B}"/>
    <cellStyle name="style1545338532891" xfId="45642" xr:uid="{621C25CF-A763-43F3-84B6-00088E6217FB}"/>
    <cellStyle name="style1545338533393" xfId="45645" xr:uid="{1FA09064-A125-4DDD-AC11-9F89D364C796}"/>
    <cellStyle name="style1545338533486" xfId="45648" xr:uid="{99BF15FE-CF5F-45B1-AB20-AE7D36FA1A42}"/>
    <cellStyle name="style1545338533580" xfId="45651" xr:uid="{38C8632B-BE5E-49A8-928A-753A76D8CA65}"/>
    <cellStyle name="style1545338533814" xfId="45652" xr:uid="{71A82502-18D1-4ABF-8BD0-ADAA085AB7DC}"/>
    <cellStyle name="style1545338534208" xfId="45658" xr:uid="{83023E95-D177-41B7-BC7B-97BF63369588}"/>
    <cellStyle name="style1545338534333" xfId="45659" xr:uid="{68EB09F4-129C-4C84-BC9A-3077D1984D82}"/>
    <cellStyle name="style1545338534443" xfId="45657" xr:uid="{7DE0D53E-60FC-4803-8599-78A443AC613A}"/>
    <cellStyle name="style1545338534568" xfId="45660" xr:uid="{81B494E4-542F-4FC1-9DA7-A5E57D2F8F02}"/>
    <cellStyle name="style1545338534693" xfId="45661" xr:uid="{117FC58E-DB4E-4FF4-8CC3-E4B8A41457DE}"/>
    <cellStyle name="style1545338534818" xfId="45662" xr:uid="{FD40A5B0-5008-42BB-AC86-3A901EF926D1}"/>
    <cellStyle name="style1545338535148" xfId="45663" xr:uid="{B97FC2DD-2A73-49FE-8C0A-AFC7216507A4}"/>
    <cellStyle name="style1545338535273" xfId="45664" xr:uid="{2BAD30F8-FB37-4F4E-B6D0-6066EB693EC4}"/>
    <cellStyle name="style1545338535398" xfId="45665" xr:uid="{7F302903-896D-4551-95DD-122951E511F9}"/>
    <cellStyle name="style1545338535556" xfId="45684" xr:uid="{3E9C605A-CB77-4885-9096-B01BC65C117D}"/>
    <cellStyle name="style1545338535650" xfId="45685" xr:uid="{037274A8-3DD0-4AC3-83C9-6204EE9C7C1A}"/>
    <cellStyle name="style1545338538128" xfId="45640" xr:uid="{7CB07A22-94D1-4CA6-A768-BEB0451BC3DD}"/>
    <cellStyle name="style1545338538347" xfId="45643" xr:uid="{00246063-D5E9-48F8-8E8E-02967EF52790}"/>
    <cellStyle name="style1545338538788" xfId="45646" xr:uid="{275DC44D-16CC-4FD2-9C2E-03D69C5DE96F}"/>
    <cellStyle name="style1545338538882" xfId="45649" xr:uid="{34E3DCD9-B4B5-48D4-B8AE-6FF0DCDA221E}"/>
    <cellStyle name="style1545338538991" xfId="45653" xr:uid="{F0B6C873-153A-4AEA-9B81-8B37916341D5}"/>
    <cellStyle name="style1545338539194" xfId="45655" xr:uid="{43CEEA34-1387-49B3-A0E9-76B8FF22EC4F}"/>
    <cellStyle name="style1545338539553" xfId="45667" xr:uid="{6EE0D73D-E4C2-4E7E-B5B2-FFA886980BB4}"/>
    <cellStyle name="style1545338539663" xfId="45668" xr:uid="{D5B65B1D-5593-4920-8438-60ED6E3D559E}"/>
    <cellStyle name="style1545338539775" xfId="45666" xr:uid="{7A534269-15B8-4FEF-9F60-304FE8A5CFE0}"/>
    <cellStyle name="style1545338539884" xfId="45669" xr:uid="{BD2BC013-A41B-4318-A07E-28556BC635A9}"/>
    <cellStyle name="style1545338539994" xfId="45670" xr:uid="{B00B95D6-6983-42EF-9B80-7808385E17C8}"/>
    <cellStyle name="style1545338540103" xfId="45671" xr:uid="{AAF34A18-A2AE-40DD-A91A-230A6C11A99C}"/>
    <cellStyle name="style1545338540401" xfId="45672" xr:uid="{83357051-6120-441B-B4A3-3E82212B85A7}"/>
    <cellStyle name="style1545338540510" xfId="45673" xr:uid="{AA09AEA5-B09A-4674-835D-6D0A0567CFB8}"/>
    <cellStyle name="style1545338540620" xfId="45674" xr:uid="{EBBEFAF8-2E39-4E05-A184-461E93ACBB00}"/>
    <cellStyle name="style1545338540781" xfId="45686" xr:uid="{54DD11BA-5CED-457F-A777-E1A8E074C7FE}"/>
    <cellStyle name="style1545338540890" xfId="45687" xr:uid="{E1D3092D-0821-4667-9F6E-6CEC81D9F22E}"/>
    <cellStyle name="style1545338543490" xfId="45641" xr:uid="{95CA3FCB-3739-4FFD-8F91-F21E48174B08}"/>
    <cellStyle name="style1545338543693" xfId="45644" xr:uid="{309E8C34-202F-4797-8095-75C947C0B258}"/>
    <cellStyle name="style1545338544150" xfId="45647" xr:uid="{463B8464-BACD-40EA-8158-C2821631D477}"/>
    <cellStyle name="style1545338544244" xfId="45650" xr:uid="{6D45B479-7875-4DEC-A2C6-56BFDDE0144A}"/>
    <cellStyle name="style1545338544369" xfId="45654" xr:uid="{F455FA83-BC42-4015-8DF9-D3CA6AE9F076}"/>
    <cellStyle name="style1545338544571" xfId="45656" xr:uid="{0E553A3D-9952-42CF-9176-E6B135689086}"/>
    <cellStyle name="style1545338544946" xfId="45676" xr:uid="{7439A2B8-2BC5-4F88-ABAC-65F3E55BCF27}"/>
    <cellStyle name="style1545338545058" xfId="45677" xr:uid="{129DB233-3725-4F3D-9EEF-E33CC298AC85}"/>
    <cellStyle name="style1545338545168" xfId="45675" xr:uid="{3DC9E553-1ED4-4651-B47F-395B38C9B4AF}"/>
    <cellStyle name="style1545338545261" xfId="45678" xr:uid="{C6657788-E888-449A-8450-28D867AB81DA}"/>
    <cellStyle name="style1545338545371" xfId="45679" xr:uid="{82E00583-D3E9-486B-86B1-57DFB8AA5347}"/>
    <cellStyle name="style1545338545480" xfId="45680" xr:uid="{3472D407-2788-432C-A965-7E30EB1920CA}"/>
    <cellStyle name="style1545338545779" xfId="45681" xr:uid="{6420DCFA-75DE-4230-BC1A-2A92066CB442}"/>
    <cellStyle name="style1545338545904" xfId="45682" xr:uid="{B01E7E0F-8C88-4688-B27D-0E5AE77A2F80}"/>
    <cellStyle name="style1545338545997" xfId="45683" xr:uid="{917003C4-048D-4E3F-BF0C-1E6B7F56A380}"/>
    <cellStyle name="style1545338546172" xfId="45688" xr:uid="{75F913CE-BEDF-4A67-9766-CE1B80F3282B}"/>
    <cellStyle name="style1545338546266" xfId="45689" xr:uid="{ED4B9AC9-FEEC-47EF-A3B1-CECC706257C3}"/>
    <cellStyle name="style1545339029426" xfId="45416" xr:uid="{2D9B18FF-46AC-4DF4-AF82-4A3A7022D583}"/>
    <cellStyle name="style1545339029566" xfId="45417" xr:uid="{6E1C3297-D75C-4D3C-8E1D-D2FD59F03A57}"/>
    <cellStyle name="style1545339029691" xfId="45422" xr:uid="{5EA3F7D2-5920-4BD7-8004-65D97D8D0905}"/>
    <cellStyle name="style1545339029816" xfId="45423" xr:uid="{01967C9D-1AE7-4FC5-A806-8A9416B70CF7}"/>
    <cellStyle name="style1545339030069" xfId="45419" xr:uid="{4DC4E374-6BD3-4712-998E-DFF36FD5BC67}"/>
    <cellStyle name="style1545339030194" xfId="45420" xr:uid="{BF8D7A9D-C766-49FA-9AC5-BB1C0E147F29}"/>
    <cellStyle name="style1545339030319" xfId="45418" xr:uid="{066A59C0-7BD5-4614-9699-A786A69AD8EE}"/>
    <cellStyle name="style1545339030462" xfId="45421" xr:uid="{4B652374-82EA-4768-BF89-78235869761F}"/>
    <cellStyle name="style1545339030601" xfId="45424" xr:uid="{C28ECE39-D327-4031-A2D8-FF1591C431C1}"/>
    <cellStyle name="style1545339030726" xfId="45425" xr:uid="{1E27D65C-36B4-425E-9892-9B633C8A208B}"/>
    <cellStyle name="style1545339030836" xfId="45426" xr:uid="{DD1D384C-7F91-44DD-B833-E8F21D990415}"/>
    <cellStyle name="style1545339030961" xfId="45427" xr:uid="{B995EAAC-4655-4801-918B-D3BC0466A94E}"/>
    <cellStyle name="style1545339031088" xfId="45428" xr:uid="{460969F6-F43F-4B91-AF53-35FFEAA7D44F}"/>
    <cellStyle name="style1545339031228" xfId="45434" xr:uid="{2CC8E4A6-C52A-4343-9D98-8411320CB5D7}"/>
    <cellStyle name="style1545339031353" xfId="45429" xr:uid="{20228C79-DD3C-4869-A4BC-A8B7A95CCBD7}"/>
    <cellStyle name="style1545339031478" xfId="45435" xr:uid="{EB93C73D-07F3-429F-B1A0-69F6E66CCA1C}"/>
    <cellStyle name="style1545339031589" xfId="45440" xr:uid="{9B2BD832-7F94-48FC-AA06-895ACA500022}"/>
    <cellStyle name="style1545339031714" xfId="45441" xr:uid="{3045098A-DDDF-482A-B524-8B615C512927}"/>
    <cellStyle name="style1545339031839" xfId="45430" xr:uid="{904ED96D-AE92-4C1B-9DD8-2706DE20F08E}"/>
    <cellStyle name="style1545339031958" xfId="45431" xr:uid="{0D832EB3-3B05-4D9E-87C0-93C8A9DBD7AD}"/>
    <cellStyle name="style1545339032091" xfId="45432" xr:uid="{E255D43A-196A-4B52-82F6-D6D35CC9487B}"/>
    <cellStyle name="style1545339032200" xfId="45433" xr:uid="{EA93A75F-C693-4C1D-B04C-A189AFB2494D}"/>
    <cellStyle name="style1545339032325" xfId="45436" xr:uid="{E2F2D1F6-1C5C-46E9-AF8C-C2FE9A892F81}"/>
    <cellStyle name="style1545339032450" xfId="45437" xr:uid="{E15B513D-6AB1-42FD-AA70-A00C7155C070}"/>
    <cellStyle name="style1545339032581" xfId="45438" xr:uid="{E33BBA65-A182-4FAA-A401-734D5EE7946D}"/>
    <cellStyle name="style1545339032688" xfId="45439" xr:uid="{AFD6FC16-8736-43CA-B5B2-E619C45ED14A}"/>
    <cellStyle name="style1545339032829" xfId="45442" xr:uid="{EE256189-1A2B-40AB-80C6-BA8900E975C2}"/>
    <cellStyle name="style1545339032954" xfId="45443" xr:uid="{467C6707-AF2E-43C1-B161-1D32E8C773AC}"/>
    <cellStyle name="style1545339033063" xfId="45444" xr:uid="{5C56681B-6DDA-4B72-B18C-B02BE399CB7F}"/>
    <cellStyle name="style1545339033189" xfId="45445" xr:uid="{A589487F-E269-4DAB-ADEF-AE477BCE3FD2}"/>
    <cellStyle name="style1545339034930" xfId="45446" xr:uid="{75170FAA-2B4C-47F0-A150-38FFBF2CF964}"/>
    <cellStyle name="style1545339035039" xfId="45447" xr:uid="{40594ECA-F92D-4174-B66D-43262C970F5A}"/>
    <cellStyle name="style1545339035148" xfId="45452" xr:uid="{FA83A962-7E3F-4E8B-B422-052F2642AEC0}"/>
    <cellStyle name="style1545339035260" xfId="45453" xr:uid="{30786135-F711-48DD-A523-CE8B2175341C}"/>
    <cellStyle name="style1545339035478" xfId="45449" xr:uid="{2BE7F07F-0102-42F4-819B-5E4659BC7133}"/>
    <cellStyle name="style1545339035603" xfId="45450" xr:uid="{3AE3DE41-07E1-4DB3-925E-57275EFA2462}"/>
    <cellStyle name="style1545339035713" xfId="45448" xr:uid="{7285C47A-1DB5-44F2-B2BB-3B2475E586B8}"/>
    <cellStyle name="style1545339035823" xfId="45451" xr:uid="{F6588EA8-9739-474D-8578-86B4F4DF9CD5}"/>
    <cellStyle name="style1545339035932" xfId="45454" xr:uid="{7E777B83-02CF-4799-9515-65F6E7C0FEE1}"/>
    <cellStyle name="style1545339036026" xfId="45455" xr:uid="{F3849135-92BD-4E75-9F33-60CFD5EBEB12}"/>
    <cellStyle name="style1545339036135" xfId="45456" xr:uid="{2BCB64C8-4131-42A4-80BC-0AFCF6CC9EDE}"/>
    <cellStyle name="style1545339036245" xfId="45457" xr:uid="{6347C28D-57F4-4F08-BB0A-681AE2FB6853}"/>
    <cellStyle name="style1545339036371" xfId="45458" xr:uid="{55F9A837-8921-4335-943E-CCB2D4E87715}"/>
    <cellStyle name="style1545339036481" xfId="45464" xr:uid="{C6A41AF8-F812-4381-A027-AC490E219419}"/>
    <cellStyle name="style1545339036590" xfId="45459" xr:uid="{1DFAF3C2-96AD-4751-B269-5C637002366D}"/>
    <cellStyle name="style1545339036699" xfId="45465" xr:uid="{5C407859-0E66-4D3A-A364-4AD621CC5F6C}"/>
    <cellStyle name="style1545339036814" xfId="45470" xr:uid="{732B60E3-3D29-4906-92F0-B0BC5E492BE6}"/>
    <cellStyle name="style1545339036921" xfId="45471" xr:uid="{780D9993-4670-428A-AFD3-444034ECAF59}"/>
    <cellStyle name="style1545339037030" xfId="45460" xr:uid="{E178EE8D-3D7E-4377-9719-0DC9F3E5A4B7}"/>
    <cellStyle name="style1545339037124" xfId="45461" xr:uid="{D69DA917-06B7-4029-ADE2-7D7A4A077065}"/>
    <cellStyle name="style1545339037233" xfId="45462" xr:uid="{1F466239-12D7-4A6D-A359-EA220DA7EC1E}"/>
    <cellStyle name="style1545339037350" xfId="45463" xr:uid="{EFE76658-80A9-4584-A9E0-D04C43231840}"/>
    <cellStyle name="style1545339037454" xfId="45466" xr:uid="{DE4B36B2-3698-429B-A2FD-E3D384F38ABD}"/>
    <cellStyle name="style1545339037563" xfId="45467" xr:uid="{A515ED23-3C2A-497C-B768-AB37AC294500}"/>
    <cellStyle name="style1545339037657" xfId="45468" xr:uid="{4A555A5F-1854-4361-94E1-327A2E595E61}"/>
    <cellStyle name="style1545339037797" xfId="45469" xr:uid="{522565EC-D8C9-40DC-B598-E6BDA4F107B8}"/>
    <cellStyle name="style1545339037958" xfId="45472" xr:uid="{10740F25-EBD9-45AB-BDC9-F4F19A3151EE}"/>
    <cellStyle name="style1545339038067" xfId="45473" xr:uid="{72C8AC92-4E7C-4FF2-A3FE-12089A026701}"/>
    <cellStyle name="style1545339038161" xfId="45474" xr:uid="{931E4985-45B1-4EE7-9495-A3F6750484E0}"/>
    <cellStyle name="style1545339038270" xfId="45475" xr:uid="{43638BED-5AB7-4E01-A0DC-C702223E1683}"/>
    <cellStyle name="style1545339040040" xfId="45476" xr:uid="{512D165C-B4A1-4A04-B3DC-E7B30ADD880F}"/>
    <cellStyle name="style1545339040181" xfId="45477" xr:uid="{C4A67807-AD5B-47AF-A274-FEA0E4FF5EA7}"/>
    <cellStyle name="style1545339040290" xfId="45482" xr:uid="{A73DAC16-754F-4EE1-8A16-DCF071F47C3B}"/>
    <cellStyle name="style1545339040399" xfId="45483" xr:uid="{80FFE9C0-87E7-4313-8289-358B7A740492}"/>
    <cellStyle name="style1545339040607" xfId="45479" xr:uid="{3153781C-B34A-4E76-94D0-0C1E077C98CC}"/>
    <cellStyle name="style1545339040716" xfId="45480" xr:uid="{3495E2F5-013D-49C6-AED0-5F47589D5E93}"/>
    <cellStyle name="style1545339040825" xfId="45478" xr:uid="{224F1EA8-2BB4-4D32-AE21-0B69CF0169AE}"/>
    <cellStyle name="style1545339040935" xfId="45481" xr:uid="{369B1050-7269-42F5-8447-CEC16A241DD6}"/>
    <cellStyle name="style1545339041077" xfId="45484" xr:uid="{1272465A-3F5E-4292-902C-408B68888E8C}"/>
    <cellStyle name="style1545339041218" xfId="45485" xr:uid="{8EECBF0B-CFD7-4BC9-8D45-7E9B6F80E80D}"/>
    <cellStyle name="style1545339041358" xfId="45486" xr:uid="{7FBB5E1B-536E-433F-891A-BD5388E130D7}"/>
    <cellStyle name="style1545339041483" xfId="45487" xr:uid="{45F912DE-5F00-4188-9C4F-BE52A061C41D}"/>
    <cellStyle name="style1545339041625" xfId="45488" xr:uid="{0B76ABCD-7B40-412F-9677-35BDFD7D960C}"/>
    <cellStyle name="style1545339041750" xfId="45494" xr:uid="{67955345-CEB5-4378-AC63-9E52EF4BD4CC}"/>
    <cellStyle name="style1545339041890" xfId="45489" xr:uid="{8174E329-E313-4DAC-9ED1-53DECE2C4B30}"/>
    <cellStyle name="style1545339042015" xfId="45495" xr:uid="{FBC0C77A-1BCC-49D8-A969-240242B9725D}"/>
    <cellStyle name="style1545339042173" xfId="45500" xr:uid="{979AAEC8-1694-4FC6-99E3-9609D6B29D90}"/>
    <cellStyle name="style1545339042298" xfId="45501" xr:uid="{A418AE6A-CC25-452D-B509-B3364E0E740F}"/>
    <cellStyle name="style1545339042439" xfId="45490" xr:uid="{8F295471-7EA2-4D51-936B-C8284CF0A84D}"/>
    <cellStyle name="style1545339042564" xfId="45491" xr:uid="{0CDD5928-C0C7-463A-AA68-7BA82118F8FC}"/>
    <cellStyle name="style1545339042676" xfId="45492" xr:uid="{341C1264-AA63-4F5A-AADD-C6953D72BDAE}"/>
    <cellStyle name="style1545339042785" xfId="45493" xr:uid="{98A11DF2-F0FD-4345-992B-1FB45054709A}"/>
    <cellStyle name="style1545339042895" xfId="45496" xr:uid="{34EA7A02-A11B-4055-8060-356E4F8BA8D5}"/>
    <cellStyle name="style1545339043004" xfId="45497" xr:uid="{28239D5A-FB1A-4FF7-93ED-C08094BA2092}"/>
    <cellStyle name="style1545339043113" xfId="45498" xr:uid="{370705C8-C3BA-4063-9335-C07A5AF79491}"/>
    <cellStyle name="style1545339043224" xfId="45499" xr:uid="{8E470116-EDD1-4D03-A983-FC6853072ACC}"/>
    <cellStyle name="style1545339043381" xfId="45502" xr:uid="{8268FF2A-682F-45E7-A6E3-A00D0CD85ECD}"/>
    <cellStyle name="style1545339043490" xfId="45503" xr:uid="{391E62FF-0CA8-4898-BCFE-6E67B12855F0}"/>
    <cellStyle name="style1545339043599" xfId="45504" xr:uid="{E263798E-22CF-4374-9D7C-63D66D3AB6EB}"/>
    <cellStyle name="style1545339043713" xfId="45505" xr:uid="{F68C04CC-B308-4E92-A1B2-1A2D7B7E2D9F}"/>
    <cellStyle name="style1545339046297" xfId="45506" xr:uid="{4EAF353E-5699-46FF-A10E-C3CE419A0FA0}"/>
    <cellStyle name="style1545339046438" xfId="45507" xr:uid="{6483DDC6-13A7-4108-A980-638B7BAB608E}"/>
    <cellStyle name="style1545339046547" xfId="45512" xr:uid="{C789623C-EBC3-401A-A4AE-17CB58A62FF4}"/>
    <cellStyle name="style1545339046641" xfId="45513" xr:uid="{B91DB4D5-4142-43B7-B8CF-5FC4433913EB}"/>
    <cellStyle name="style1545339046878" xfId="45509" xr:uid="{415B0055-9FC5-48DC-B460-B86E6E777E22}"/>
    <cellStyle name="style1545339046988" xfId="45510" xr:uid="{8498DC7E-93E4-4CB4-BCA3-66490E05B33D}"/>
    <cellStyle name="style1545339047081" xfId="45508" xr:uid="{6D2AAC59-D876-496E-BB8B-261DBB211617}"/>
    <cellStyle name="style1545339047191" xfId="45511" xr:uid="{CFFB4C80-35E8-43C7-BEC7-07FD07886A24}"/>
    <cellStyle name="style1545339047300" xfId="45514" xr:uid="{0514DCC2-6B59-4EF7-A96F-A5A53673F7EA}"/>
    <cellStyle name="style1545339047422" xfId="45515" xr:uid="{A13FFE6B-8A72-4C0C-9D5D-4F648B6A37F6}"/>
    <cellStyle name="style1545339047553" xfId="45516" xr:uid="{32BEF827-6AB5-42FF-A68E-92AAA06A25FC}"/>
    <cellStyle name="style1545339047662" xfId="45517" xr:uid="{00D98FEE-AEDE-47FA-8F0B-08CC13D32B7A}"/>
    <cellStyle name="style1545339047772" xfId="45518" xr:uid="{E7DB68AE-30D0-482A-8162-1E1C99CC9F05}"/>
    <cellStyle name="style1545339047946" xfId="45524" xr:uid="{C135D25E-7B4F-460F-A79D-4FDCA4DE7F4A}"/>
    <cellStyle name="style1545339048099" xfId="45519" xr:uid="{7014A42D-8EC6-4B03-A1C1-50292C64E180}"/>
    <cellStyle name="style1545339048255" xfId="45525" xr:uid="{7C77FA5E-3ACA-48D9-B43E-FB575DA68208}"/>
    <cellStyle name="style1545339048396" xfId="45530" xr:uid="{26C117C1-494F-47B5-86C5-EDE14F414567}"/>
    <cellStyle name="style1545339048525" xfId="45531" xr:uid="{CF883126-CAA8-4FA5-863D-ACC5A27C2F74}"/>
    <cellStyle name="style1545339048681" xfId="45520" xr:uid="{83883652-1EFB-400B-B649-9D7D1263D683}"/>
    <cellStyle name="style1545339048837" xfId="45521" xr:uid="{5E619AF8-AC40-4CD9-AF2C-792AAFA6FE25}"/>
    <cellStyle name="style1545339048962" xfId="45522" xr:uid="{31D38E81-3D73-4FF7-8892-5BC8079B0E3F}"/>
    <cellStyle name="style1545339049074" xfId="45523" xr:uid="{EBCDD63C-C56A-42FA-BAEC-0FF2E86393DA}"/>
    <cellStyle name="style1545339049199" xfId="45526" xr:uid="{29705AA2-E636-49D5-A29F-286DF1FC1472}"/>
    <cellStyle name="style1545339049292" xfId="45527" xr:uid="{805DBAE7-A9DF-4D1D-BFC4-9FE02ADA2ED7}"/>
    <cellStyle name="style1545339049402" xfId="45528" xr:uid="{13FDD23B-792B-4961-8C13-D90D84FFADEF}"/>
    <cellStyle name="style1545339049511" xfId="45529" xr:uid="{A90C5972-DCB5-44C0-86C8-B64225757CE8}"/>
    <cellStyle name="style1545339049655" xfId="45532" xr:uid="{38C9D105-7D74-4BC4-A8B1-1501643E5311}"/>
    <cellStyle name="style1545339049749" xfId="45533" xr:uid="{4523CE58-518B-4CAE-AB80-9B211500192A}"/>
    <cellStyle name="style1545339049858" xfId="45534" xr:uid="{489BEAC7-B9F5-457E-879D-9240F27CA96E}"/>
    <cellStyle name="style1545339049983" xfId="45535" xr:uid="{05D8CB9F-9253-4554-BA18-9711C48501DE}"/>
    <cellStyle name="style1545339051925" xfId="45536" xr:uid="{93F0299C-B64A-4A29-8D79-49C5D8D6D11B}"/>
    <cellStyle name="style1545339052034" xfId="45537" xr:uid="{19D4C0E3-4CBD-42D2-B140-3334696816BD}"/>
    <cellStyle name="style1545339052144" xfId="45542" xr:uid="{2CB203B8-2202-4CCB-856E-6DA9A61AA2D0}"/>
    <cellStyle name="style1545339052256" xfId="45543" xr:uid="{06D065D4-EC9F-4477-AA3E-7329C878318F}"/>
    <cellStyle name="style1545339052475" xfId="45539" xr:uid="{48D6C881-A59B-408F-9A78-2AC6727284DF}"/>
    <cellStyle name="style1545339052584" xfId="45540" xr:uid="{EE8E0C16-AAE0-4543-99ED-23EDD1F93C48}"/>
    <cellStyle name="style1545339052694" xfId="45538" xr:uid="{A9F64767-6A42-4723-B3CA-D6880EA3C046}"/>
    <cellStyle name="style1545339052805" xfId="45541" xr:uid="{6BE4D903-FF9B-42A1-A7E7-128313C059DA}"/>
    <cellStyle name="style1545339052898" xfId="45544" xr:uid="{4AEA7F06-15CD-4D1C-85BD-2AC07E47A7E8}"/>
    <cellStyle name="style1545339053008" xfId="45545" xr:uid="{B34391D9-8C18-4FB4-879F-B0813E0187AC}"/>
    <cellStyle name="style1545339053133" xfId="45546" xr:uid="{F169840E-CF09-4E03-922D-515479ECF6B1}"/>
    <cellStyle name="style1545339053226" xfId="45547" xr:uid="{A98E6406-6648-4874-AAB2-1AFED5338A5C}"/>
    <cellStyle name="style1545339053337" xfId="45548" xr:uid="{C652C6FE-0456-4A66-87F8-F81E6732DC5F}"/>
    <cellStyle name="style1545339053462" xfId="45554" xr:uid="{E7CD521D-63B3-411A-9875-564CE4807D14}"/>
    <cellStyle name="style1545339053556" xfId="45549" xr:uid="{E39F6361-086E-45DB-AFE1-647835675CB8}"/>
    <cellStyle name="style1545339053666" xfId="45555" xr:uid="{2ADA51AD-7196-4F91-B0AF-B88143CE867C}"/>
    <cellStyle name="style1545339053787" xfId="45560" xr:uid="{824661D9-6ABA-4B6D-B40B-9448B48FF59E}"/>
    <cellStyle name="style1545339053888" xfId="45574" xr:uid="{5CD824C7-83FC-41E7-BB09-49C2B3EEAB39}"/>
    <cellStyle name="style1545339054013" xfId="45561" xr:uid="{A764C420-1BBD-4BD5-BE58-F3D005D03BB0}"/>
    <cellStyle name="style1545339054107" xfId="45550" xr:uid="{12AABD22-E711-43C1-92A2-3DA12F231A3A}"/>
    <cellStyle name="style1545339054216" xfId="45551" xr:uid="{95B83305-BBAF-4C30-8F1B-4439432B95F8}"/>
    <cellStyle name="style1545339054325" xfId="45552" xr:uid="{0442FA98-A669-450D-A4F0-0697A9B0C2F0}"/>
    <cellStyle name="style1545339054435" xfId="45553" xr:uid="{8AAE2B94-0EA5-4655-BC9D-F6BD99D92A37}"/>
    <cellStyle name="style1545339054544" xfId="45556" xr:uid="{B8063CC2-FA2A-4D9A-A755-0FE76ABABB3A}"/>
    <cellStyle name="style1545339054638" xfId="45557" xr:uid="{7DF99062-F507-4530-9947-E3FCB7245538}"/>
    <cellStyle name="style1545339054747" xfId="45558" xr:uid="{F5D3A821-D3FB-4AAE-B7A4-AB573EEE6CFE}"/>
    <cellStyle name="style1545339054858" xfId="45559" xr:uid="{33BAB195-5457-476A-BDDB-DAE581D75800}"/>
    <cellStyle name="style1545339055014" xfId="45562" xr:uid="{79FBB790-6FDF-43F9-8184-33582C418AD8}"/>
    <cellStyle name="style1545339055108" xfId="45563" xr:uid="{022AB56A-ABC0-40DF-AC6E-FEBBD35A20BC}"/>
    <cellStyle name="style1545339055217" xfId="45564" xr:uid="{25F63347-82D5-41DD-A99C-63ED789AAE85}"/>
    <cellStyle name="style1545339055360" xfId="45565" xr:uid="{CEDAB144-6B75-49C6-AAF7-AC379426B6D5}"/>
    <cellStyle name="style1545339055470" xfId="45566" xr:uid="{FB0AB4C9-BFF9-40E5-9067-1A9B884FDEBB}"/>
    <cellStyle name="style1545339055564" xfId="45567" xr:uid="{D53A2D24-8457-423E-A9CE-750785014F38}"/>
    <cellStyle name="style1545339055658" xfId="45568" xr:uid="{CF579940-BC21-4C17-BDFD-E2DEFB8047CC}"/>
    <cellStyle name="style1545339055751" xfId="45569" xr:uid="{D7211A17-EE17-4422-A31C-3B8389F6FB0A}"/>
    <cellStyle name="style1545339055845" xfId="45570" xr:uid="{95E2687A-8824-4337-88CF-9097E2CB63C2}"/>
    <cellStyle name="style1545339055940" xfId="45571" xr:uid="{BBEFDD99-3A85-4992-AAE2-ADA65274EAD5}"/>
    <cellStyle name="style1545339056034" xfId="45572" xr:uid="{172188DC-1FBF-4A4C-89ED-40E98A39D787}"/>
    <cellStyle name="style1545339056128" xfId="45573" xr:uid="{6E73860A-C694-4C39-9454-E39E0458FFE3}"/>
    <cellStyle name="style1545339056253" xfId="45575" xr:uid="{A826B6BF-A88D-4A63-A017-27C386D518BD}"/>
    <cellStyle name="style1545339056347" xfId="45576" xr:uid="{0348C22A-5782-4CD5-BDA1-6895AF81EA5D}"/>
    <cellStyle name="style1545339056444" xfId="45577" xr:uid="{FED9B419-5997-4305-93D5-6640E67A0054}"/>
    <cellStyle name="style1545339056522" xfId="45578" xr:uid="{D7B32CF1-3963-4ABF-B3B8-5193DE90695B}"/>
    <cellStyle name="style1545339058637" xfId="45579" xr:uid="{D91DC850-F630-45E4-9780-9AADC1BC3A93}"/>
    <cellStyle name="style1545339058762" xfId="45580" xr:uid="{D9BEDC31-D919-43B5-A552-17E2326A98E1}"/>
    <cellStyle name="style1545339058872" xfId="45585" xr:uid="{5645193D-6681-4E80-9377-4CF6210DCE02}"/>
    <cellStyle name="style1545339058966" xfId="45586" xr:uid="{EFA6DF58-0BBF-45F5-92C0-61E410933A85}"/>
    <cellStyle name="style1545339059186" xfId="45582" xr:uid="{4D74A48F-825F-4BB0-BD2B-3061472153A5}"/>
    <cellStyle name="style1545339059295" xfId="45583" xr:uid="{EE290F9E-85FD-411C-A4E7-52C08F66429C}"/>
    <cellStyle name="style1545339059389" xfId="45581" xr:uid="{81502D48-03B7-4984-9C81-05BAF42642C4}"/>
    <cellStyle name="style1545339059499" xfId="45584" xr:uid="{E312DD46-3E23-48EA-A195-6296E275D3D8}"/>
    <cellStyle name="style1545339059618" xfId="45587" xr:uid="{5AF56204-D037-447B-A0BC-D867720C65B3}"/>
    <cellStyle name="style1545339059719" xfId="45588" xr:uid="{F6E4CFCE-1A5B-40FB-9C66-7D1A5343AE26}"/>
    <cellStyle name="style1545339059828" xfId="45589" xr:uid="{70028454-49C2-4872-AB5D-F00B4D924C9F}"/>
    <cellStyle name="style1545339059922" xfId="45590" xr:uid="{F04DA588-4C74-4E8C-8A43-93E729BC9FD3}"/>
    <cellStyle name="style1545339060047" xfId="45591" xr:uid="{9F7B2054-39C8-4103-A564-F89E3E60514F}"/>
    <cellStyle name="style1545339060158" xfId="45597" xr:uid="{E35574B8-4ACE-43D3-B409-1AB618CD88E5}"/>
    <cellStyle name="style1545339060267" xfId="45592" xr:uid="{BAD434A0-125A-48FE-A896-10A1E5705F99}"/>
    <cellStyle name="style1545339060377" xfId="45598" xr:uid="{52D654C5-1428-4340-8D57-9EAAB44341E8}"/>
    <cellStyle name="style1545339060486" xfId="45603" xr:uid="{7925F45E-5C0F-4B9F-B1EA-B50795BCD9D4}"/>
    <cellStyle name="style1545339060595" xfId="45604" xr:uid="{386209E5-AA8D-423A-A0DF-86584E418E91}"/>
    <cellStyle name="style1545339060691" xfId="45593" xr:uid="{D3D5E060-C948-4B8C-8B1A-7F6BE985A736}"/>
    <cellStyle name="style1545339060801" xfId="45594" xr:uid="{0A985097-04F5-4880-9BFF-C677C03B5973}"/>
    <cellStyle name="style1545339060910" xfId="45595" xr:uid="{1883DB90-55DF-4DDA-A3F8-27161A62D203}"/>
    <cellStyle name="style1545339061019" xfId="45596" xr:uid="{E77AE1B5-6652-449C-882C-88243F851B56}"/>
    <cellStyle name="style1545339061129" xfId="45599" xr:uid="{21A078A5-45E2-439B-B9D4-2970EC58F332}"/>
    <cellStyle name="style1545339061241" xfId="45600" xr:uid="{9CE0A508-DADB-411E-B536-3ED0F778176C}"/>
    <cellStyle name="style1545339061334" xfId="45601" xr:uid="{ECC1043D-544E-4487-939C-0306DA05B363}"/>
    <cellStyle name="style1545339061444" xfId="45602" xr:uid="{716F38FD-DF45-4366-9A11-6B341961BF12}"/>
    <cellStyle name="style1545339061569" xfId="45605" xr:uid="{B6D5A00A-885E-4944-AB4C-4212F0534D29}"/>
    <cellStyle name="style1545339061678" xfId="45606" xr:uid="{14EE4119-6524-4384-AA71-20CCBC9BB89D}"/>
    <cellStyle name="style1545339061789" xfId="45607" xr:uid="{DD50AD76-01DF-4B91-920B-849DD25F56EC}"/>
    <cellStyle name="style1545339061883" xfId="45608" xr:uid="{BB745ADE-89CE-4946-9CAC-2E32B9D2AE2F}"/>
    <cellStyle name="style1545339062026" xfId="45609" xr:uid="{FFA84F5E-4D02-47B0-A02F-05C7AE3B00BD}"/>
    <cellStyle name="style1545339062120" xfId="45610" xr:uid="{1DEF1725-3539-4A37-AD87-FCB29252C68C}"/>
    <cellStyle name="style1545339062213" xfId="45611" xr:uid="{59DD8FC5-66D9-48B6-8838-E52B41108E74}"/>
    <cellStyle name="style1545339062306" xfId="45612" xr:uid="{6178D4C3-F724-4EA6-AF11-9CAFAE358FD5}"/>
    <cellStyle name="style1545339062399" xfId="45613" xr:uid="{6E1D310E-1674-4813-A12C-027BF36E64B4}"/>
    <cellStyle name="style1545339062493" xfId="45614" xr:uid="{444CB451-099E-4A11-8BC9-1A7343A3CADC}"/>
    <cellStyle name="style1545339062587" xfId="45615" xr:uid="{008BEB8C-BDF3-4E30-92CF-9DF14F2B5CBA}"/>
    <cellStyle name="style1545339062665" xfId="45616" xr:uid="{B97D2A2E-F0D8-4D41-AFF8-B5F1FD38B057}"/>
    <cellStyle name="style1545339062784" xfId="45617" xr:uid="{8DC0AEAC-2A03-4A84-93CE-AFF07A16FED9}"/>
    <cellStyle name="style1545339062871" xfId="45618" xr:uid="{1A3C990E-3587-4246-99DC-F89F52C34172}"/>
    <cellStyle name="style1545339062965" xfId="45619" xr:uid="{984392BA-9F7C-4022-A239-2B8082C4EEB4}"/>
    <cellStyle name="style1545339063058" xfId="45620" xr:uid="{3DAA126F-3B14-4356-B0EA-4DA47FB18FB9}"/>
    <cellStyle name="style1545339065065" xfId="45622" xr:uid="{EAF05646-7F8D-4B03-8377-947EDDC0641E}"/>
    <cellStyle name="style1545339065190" xfId="45623" xr:uid="{51B72ADF-BA4D-460C-AA8A-26A088639F4D}"/>
    <cellStyle name="style1545339065300" xfId="45621" xr:uid="{1B12F1CC-D7CE-4AE4-B666-170FA00F5BD6}"/>
    <cellStyle name="style1545339065409" xfId="45624" xr:uid="{678841D1-7D3E-4FD1-B821-72C699EB78B5}"/>
    <cellStyle name="style1545339065537" xfId="45625" xr:uid="{6AAA19FD-FEB7-4A77-9A30-7B8426489418}"/>
    <cellStyle name="style1545339065662" xfId="45626" xr:uid="{FFF8C47F-FEAE-4C67-ABEE-6EA3C34086E4}"/>
    <cellStyle name="style1545339065787" xfId="45627" xr:uid="{4B0E86C0-39DC-4877-8C4F-901875569DB9}"/>
    <cellStyle name="style1545339065896" xfId="45628" xr:uid="{3556F333-0297-404F-9F10-9C753D4A8924}"/>
    <cellStyle name="style1545339066007" xfId="45630" xr:uid="{497899E3-6B98-4BA9-9169-ED21CF92C347}"/>
    <cellStyle name="style1545339066116" xfId="45631" xr:uid="{7DF2A747-9E9A-4AE7-93C7-63F15A2A530F}"/>
    <cellStyle name="style1545339066241" xfId="45633" xr:uid="{59A9F1BE-BB9B-4374-A897-BD127C9D426E}"/>
    <cellStyle name="style1545339066351" xfId="45634" xr:uid="{032F502D-3316-4216-A258-EEB197191DBD}"/>
    <cellStyle name="style1545339066460" xfId="45629" xr:uid="{61C72CB9-B95D-4D90-9CA2-AAEAFC0E5251}"/>
    <cellStyle name="style1545339066587" xfId="45632" xr:uid="{A153B9DB-BC4A-499F-B6FD-20860EEF21DE}"/>
    <cellStyle name="style1545339066712" xfId="45635" xr:uid="{DB244406-BD24-43DE-97A1-2B438FA439B5}"/>
    <cellStyle name="style1545339066947" xfId="45637" xr:uid="{5047C47D-0378-4372-90D6-D4342A210585}"/>
    <cellStyle name="style1545339067073" xfId="45638" xr:uid="{ED57DFC2-17DD-4548-8C09-009D917C2E1B}"/>
    <cellStyle name="style1545339067198" xfId="45636" xr:uid="{FBE850DC-6630-4708-A0C5-27A811B8B444}"/>
    <cellStyle name="style1545385450990" xfId="45153" xr:uid="{760D1B08-918F-46F5-8AEE-50F73AEB9163}"/>
    <cellStyle name="style1545385451226" xfId="45154" xr:uid="{A310661B-F922-45D9-9930-9F071B0FACAA}"/>
    <cellStyle name="style1545385451758" xfId="45155" xr:uid="{832447A5-94E1-4E66-AC33-389306A28620}"/>
    <cellStyle name="style1545385451852" xfId="45156" xr:uid="{ED182A9B-B6AB-4AFA-B568-63EB4ECBA904}"/>
    <cellStyle name="style1545385451946" xfId="45157" xr:uid="{EE20D47E-2610-451E-B234-D370B8066032}"/>
    <cellStyle name="style1545385452166" xfId="45158" xr:uid="{B07E01CC-BEDB-4C0B-B5CA-CA242D9E9A22}"/>
    <cellStyle name="style1545385452572" xfId="45160" xr:uid="{B5F21202-43C8-4C3E-975C-7C6089176EF7}"/>
    <cellStyle name="style1545385452702" xfId="45161" xr:uid="{7E96A79D-93CC-4734-8DC7-20F253BCF524}"/>
    <cellStyle name="style1545385452827" xfId="45159" xr:uid="{D7506909-87E4-42BE-AD83-2BE258323808}"/>
    <cellStyle name="style1545385452952" xfId="45162" xr:uid="{309B6B37-D496-4F75-A862-3153104A0AAB}"/>
    <cellStyle name="style1545385453092" xfId="45163" xr:uid="{9224B86B-4A8C-436E-B68C-3DAD42E6C7D2}"/>
    <cellStyle name="style1545385453218" xfId="45164" xr:uid="{540C3C46-6722-47E2-BB6F-488B7264E12F}"/>
    <cellStyle name="style1545385453546" xfId="45165" xr:uid="{B537565C-0043-4455-8A66-3D31CDF47FE5}"/>
    <cellStyle name="style1545385453679" xfId="45166" xr:uid="{AD3136F2-7D49-4389-99BB-5E0CFF03FA74}"/>
    <cellStyle name="style1545385453799" xfId="45167" xr:uid="{DE7062F1-1100-48BF-9CF8-87F019A40030}"/>
    <cellStyle name="style1545385453955" xfId="45168" xr:uid="{B296A135-ADE7-4BE6-9AFB-F7E4AF66404B}"/>
    <cellStyle name="style1545385454049" xfId="45169" xr:uid="{0BACF36A-4D03-410A-AC5C-5DCC7110D3BF}"/>
    <cellStyle name="style1545386724448" xfId="44927" xr:uid="{733A4DD1-E312-49F5-89D5-9239BBB27A76}"/>
    <cellStyle name="style1545386724631" xfId="44928" xr:uid="{5CEC95C0-1597-457A-A614-89C03CCCDE92}"/>
    <cellStyle name="style1545386724746" xfId="44933" xr:uid="{060C6FE5-62D8-4922-8E47-980F37AA7FEB}"/>
    <cellStyle name="style1545386724871" xfId="44934" xr:uid="{E3436E74-9A68-479B-8363-728F9371BF6A}"/>
    <cellStyle name="style1545386725219" xfId="44930" xr:uid="{C5CF596D-4B54-46DD-9A57-4170C47AFFFE}"/>
    <cellStyle name="style1545386725344" xfId="44931" xr:uid="{8FE8720F-F0E5-455F-95A6-06CF90F6C7CC}"/>
    <cellStyle name="style1545386725469" xfId="44929" xr:uid="{E1F73D8F-DB06-41C7-94A6-3CB1BF4690F4}"/>
    <cellStyle name="style1545386725665" xfId="44932" xr:uid="{5B831A78-9F0B-46DC-A0AC-C39363E5A753}"/>
    <cellStyle name="style1545386725906" xfId="44935" xr:uid="{2F86DC47-9517-4C8B-87C4-DA511C84749A}"/>
    <cellStyle name="style1545386725984" xfId="44938" xr:uid="{3F16FAB3-0DBE-46E6-9B69-6CC9B6149DDA}"/>
    <cellStyle name="style1545386726156" xfId="44936" xr:uid="{56188203-14EC-4A76-A0D9-9475012AECF6}"/>
    <cellStyle name="style1545386726377" xfId="44937" xr:uid="{8434EA02-690C-4C44-ADD2-0BB1A1D65759}"/>
    <cellStyle name="style1545386726471" xfId="44939" xr:uid="{A2BAD179-E1FF-4129-A1B2-5061E0DAFFB4}"/>
    <cellStyle name="style1545386726612" xfId="44940" xr:uid="{0A1A1E41-ECCF-4849-AAF4-034AF5A30852}"/>
    <cellStyle name="style1545386726749" xfId="44946" xr:uid="{6500D7FB-8E52-4EDB-8AC9-65863C6D5A54}"/>
    <cellStyle name="style1545386726847" xfId="44941" xr:uid="{6C8CD8FB-6B80-45B0-AA27-8745049C0D0F}"/>
    <cellStyle name="style1545386726956" xfId="44947" xr:uid="{8F523D17-AE8C-4572-A88A-931C004B7619}"/>
    <cellStyle name="style1545386727066" xfId="44952" xr:uid="{53A000EC-CD3C-48D6-B927-60A65051214C}"/>
    <cellStyle name="style1545386727175" xfId="44953" xr:uid="{573153E4-CBA6-4EBD-A081-B8D55A241570}"/>
    <cellStyle name="style1545386727284" xfId="44942" xr:uid="{C29CF3A4-BFE2-40C2-941E-F0F57217B558}"/>
    <cellStyle name="style1545386727397" xfId="44943" xr:uid="{3EAF7FAB-4F62-4803-BC2B-DA2E23F2C428}"/>
    <cellStyle name="style1545386727522" xfId="44944" xr:uid="{EAC37D7E-9009-4A83-A128-94677AFB3989}"/>
    <cellStyle name="style1545386727647" xfId="44945" xr:uid="{94650E05-9E68-4B8D-80D0-9B22B4AF5197}"/>
    <cellStyle name="style1545386727772" xfId="44948" xr:uid="{026DD5D9-7AE8-45CC-9BED-887B59FAD173}"/>
    <cellStyle name="style1545386727898" xfId="44949" xr:uid="{AF288DED-FA62-4436-AA14-6E6C72F5A9CC}"/>
    <cellStyle name="style1545386728023" xfId="44950" xr:uid="{812F03EA-AFB5-42BF-B522-1D577A934364}"/>
    <cellStyle name="style1545386728133" xfId="44951" xr:uid="{53506631-4B02-41C9-9A43-6A4D1160C91D}"/>
    <cellStyle name="style1545386728273" xfId="44954" xr:uid="{39608978-62FB-4D44-B864-0A402BC36F4E}"/>
    <cellStyle name="style1545386728401" xfId="44955" xr:uid="{00272345-F036-423A-AC49-7F87E8E8BFD1}"/>
    <cellStyle name="style1545386728526" xfId="44956" xr:uid="{924DC31E-CD1A-4B13-BF4C-DC2B12E7C283}"/>
    <cellStyle name="style1545386728651" xfId="44957" xr:uid="{25D7FF58-8CE4-46EF-8C19-2B2A4CD0419A}"/>
    <cellStyle name="style1545386730772" xfId="44958" xr:uid="{28D27983-5285-4C22-9CA6-D46525A928F8}"/>
    <cellStyle name="style1545386730881" xfId="44959" xr:uid="{ACEA74BA-218C-4D26-B98B-3C9A137BF405}"/>
    <cellStyle name="style1545386731002" xfId="44964" xr:uid="{5384C075-5E55-429A-867B-3491830AE483}"/>
    <cellStyle name="style1545386731096" xfId="44965" xr:uid="{2B9A2692-5C88-4EAF-913E-4E71553481BD}"/>
    <cellStyle name="style1545386731315" xfId="44961" xr:uid="{3355F0A7-3BCA-4F79-AB2C-74B84C1AE523}"/>
    <cellStyle name="style1545386731424" xfId="44962" xr:uid="{46A3E981-01B5-4948-946B-5271260180B1}"/>
    <cellStyle name="style1545386731537" xfId="44960" xr:uid="{9E4324F9-E90E-4DC6-9FEC-B8E33C0DB6BC}"/>
    <cellStyle name="style1545386731647" xfId="44963" xr:uid="{ED2DD883-9C22-4309-9090-CCB7710C5A8E}"/>
    <cellStyle name="style1545386731881" xfId="44966" xr:uid="{43E7C041-787F-42FE-B6BE-C4165A288474}"/>
    <cellStyle name="style1545386731960" xfId="44969" xr:uid="{E55D4585-959C-4D80-BA7E-2C21ACE8E8F9}"/>
    <cellStyle name="style1545386732068" xfId="44967" xr:uid="{C31F8C87-70B1-4244-87D2-0C7B68A9E0DE}"/>
    <cellStyle name="style1545386732287" xfId="44968" xr:uid="{CB4E66F5-FE82-45A2-9C3E-1714CBFD859C}"/>
    <cellStyle name="style1545386732428" xfId="44970" xr:uid="{5FE701C1-277E-44E3-8768-B9385425CF5B}"/>
    <cellStyle name="style1545386732537" xfId="44971" xr:uid="{070992E8-E7EB-4B40-86C6-1E5E9F653D61}"/>
    <cellStyle name="style1545386732665" xfId="44977" xr:uid="{21A3A854-1CC7-49E7-ACC3-C585E8EA91E8}"/>
    <cellStyle name="style1545386732774" xfId="44972" xr:uid="{E27B7FD5-EB29-4D7D-9403-B612A6A53C5E}"/>
    <cellStyle name="style1545386732884" xfId="44978" xr:uid="{69475B0C-BF13-444F-A7F6-4700A731D88D}"/>
    <cellStyle name="style1545386733024" xfId="44983" xr:uid="{0C556738-4404-4E47-8DBC-2BE86F6E77D4}"/>
    <cellStyle name="style1545386733151" xfId="44984" xr:uid="{B31B2018-65E4-418C-A21C-106635200AD2}"/>
    <cellStyle name="style1545386733292" xfId="44973" xr:uid="{3E81BE7D-D691-4A1C-9111-814E06D301DE}"/>
    <cellStyle name="style1545386733417" xfId="44974" xr:uid="{1BA916B2-55F5-40D1-A095-C715ED9033C5}"/>
    <cellStyle name="style1545386733573" xfId="44975" xr:uid="{A83D503A-51AB-491D-8F13-3DF98E3885FA}"/>
    <cellStyle name="style1545386733715" xfId="44976" xr:uid="{A2ECB216-44A9-40F6-BC5F-6BAB705C7D8D}"/>
    <cellStyle name="style1545386733840" xfId="44979" xr:uid="{C1574FC0-0533-4202-B176-67AF896D3F97}"/>
    <cellStyle name="style1545386733965" xfId="44980" xr:uid="{DDF3B88F-15F4-4EF5-A21D-D039E7D96E4B}"/>
    <cellStyle name="style1545386734106" xfId="44981" xr:uid="{5DD76C3D-5EB8-4B78-BFC0-A9FF77DE58EA}"/>
    <cellStyle name="style1545386734232" xfId="44982" xr:uid="{932FE497-3A35-4F36-AE77-25553B4BAA67}"/>
    <cellStyle name="style1545386734389" xfId="44985" xr:uid="{956E862E-9991-44A8-8E50-2741ED2871CF}"/>
    <cellStyle name="style1545386734514" xfId="44986" xr:uid="{A7F0BEF8-D93F-4C78-9439-95EE8FBC960F}"/>
    <cellStyle name="style1545386734639" xfId="44987" xr:uid="{5B22E31A-5562-4BAB-A968-38C616DF7A88}"/>
    <cellStyle name="style1545386734765" xfId="44988" xr:uid="{A71F6DBA-14E9-4063-BB8D-719737BB4EAE}"/>
    <cellStyle name="style1545386737055" xfId="44989" xr:uid="{63FF4C16-0A6A-4F07-B565-7C358706B995}"/>
    <cellStyle name="style1545386737165" xfId="44990" xr:uid="{E0752E62-79BC-4CBE-9507-7F08C2F64A69}"/>
    <cellStyle name="style1545386737274" xfId="44995" xr:uid="{D38F5D96-2510-4C2C-B0A2-5D25A691A625}"/>
    <cellStyle name="style1545386737384" xfId="44996" xr:uid="{990238D0-F34C-403A-A0D4-CB6104D4411B}"/>
    <cellStyle name="style1545386737603" xfId="44992" xr:uid="{963AEECA-3B2E-486B-B41D-CE94E9A766EE}"/>
    <cellStyle name="style1545386737712" xfId="44993" xr:uid="{014BBA30-1DC3-4BE8-9B0D-C1134498F838}"/>
    <cellStyle name="style1545386737806" xfId="44991" xr:uid="{CA9F962C-3558-460D-8F68-DB95E017A68E}"/>
    <cellStyle name="style1545386737919" xfId="44994" xr:uid="{60CF81EB-4577-4090-BB22-F129E3CBA50E}"/>
    <cellStyle name="style1545386738420" xfId="44997" xr:uid="{A63A636F-7A4C-4164-9070-E02EE3647F16}"/>
    <cellStyle name="style1545386738529" xfId="45000" xr:uid="{3DAD4A55-FFD0-476B-AA2A-40BCFA083B0B}"/>
    <cellStyle name="style1545386738639" xfId="44998" xr:uid="{A523D533-3492-4464-97DA-6F1BDBD80F6D}"/>
    <cellStyle name="style1545386738826" xfId="44999" xr:uid="{5CC6D538-FDA0-4840-B519-AE8FEDB4801F}"/>
    <cellStyle name="style1545386738931" xfId="45001" xr:uid="{F1535F03-5EE3-4DD0-99C0-1061F761A807}"/>
    <cellStyle name="style1545386739031" xfId="45002" xr:uid="{5F696845-CDB3-49C2-B745-A458E465DBE2}"/>
    <cellStyle name="style1545386739156" xfId="45008" xr:uid="{12D5C1F3-5221-43E8-8FBF-377E5B75ED86}"/>
    <cellStyle name="style1545386739265" xfId="45003" xr:uid="{F68377F4-A0C9-455D-81A4-9E1B7AB9E130}"/>
    <cellStyle name="style1545386739375" xfId="45009" xr:uid="{5A680A33-50B1-492E-9B28-ED34FD78A44C}"/>
    <cellStyle name="style1545386739485" xfId="45014" xr:uid="{56F8F9BD-2BE1-4B3D-8416-1C4812F6BA18}"/>
    <cellStyle name="style1545386739610" xfId="45015" xr:uid="{5A4ABBF4-C581-475C-97D2-E31E017EAA25}"/>
    <cellStyle name="style1545386739735" xfId="45004" xr:uid="{D7306A14-E284-49FE-B9DC-4D6ECB520CB7}"/>
    <cellStyle name="style1545386739860" xfId="45005" xr:uid="{10B52D8C-FF7E-4067-8ACC-22F53C36A931}"/>
    <cellStyle name="style1545386739978" xfId="45006" xr:uid="{99FACD2F-8C98-4776-B626-198D695F385B}"/>
    <cellStyle name="style1545386740082" xfId="45007" xr:uid="{F2FBFE89-2AB6-4D89-AD41-CDFDEC35B2C2}"/>
    <cellStyle name="style1545386740192" xfId="45010" xr:uid="{6BCD410E-CE38-445E-BADD-63A12553731F}"/>
    <cellStyle name="style1545386740285" xfId="45011" xr:uid="{D883A880-17D0-44FA-85AC-466CF3243E78}"/>
    <cellStyle name="style1545386740395" xfId="45012" xr:uid="{43EABF3E-FA7E-4DBA-818D-019345B0AA53}"/>
    <cellStyle name="style1545386740515" xfId="45013" xr:uid="{A8EC6043-DE7F-41F2-BD2F-A850688A8B1D}"/>
    <cellStyle name="style1545386740692" xfId="45016" xr:uid="{80002C72-4730-4911-9237-A98DE02AC827}"/>
    <cellStyle name="style1545386740802" xfId="45017" xr:uid="{C40787B9-87E4-499A-AF3A-65E113932FDB}"/>
    <cellStyle name="style1545386740895" xfId="45018" xr:uid="{83CAD739-544E-47EA-AE42-174E17A3B4CA}"/>
    <cellStyle name="style1545386741005" xfId="45019" xr:uid="{49D2A50C-CA78-4476-A84C-0AEF6FF0A1E7}"/>
    <cellStyle name="style1545386743358" xfId="45020" xr:uid="{92C69A7D-03C9-44D9-9E23-D44858E5E068}"/>
    <cellStyle name="style1545386743514" xfId="45021" xr:uid="{9E1006A3-F61E-473D-8B3F-4749371C945A}"/>
    <cellStyle name="style1545386743624" xfId="45026" xr:uid="{0C7DD233-B875-4E57-AF13-D35421C97030}"/>
    <cellStyle name="style1545386743735" xfId="45027" xr:uid="{F97206D9-B559-495B-B59F-D464E33EFDB4}"/>
    <cellStyle name="style1545386743953" xfId="45023" xr:uid="{9E55E79B-76DE-494D-91AA-160AB83EAC65}"/>
    <cellStyle name="style1545386744063" xfId="45024" xr:uid="{77071864-25C7-47DF-9F0E-3D2D4D4B1458}"/>
    <cellStyle name="style1545386744157" xfId="45022" xr:uid="{131A16CE-3153-4D43-9485-FE59F5E0A2EC}"/>
    <cellStyle name="style1545386744270" xfId="45025" xr:uid="{1B6C0988-96ED-4091-B9F0-95803E30FF03}"/>
    <cellStyle name="style1545386744504" xfId="45028" xr:uid="{D0296D43-D1B9-40B0-8C2B-5E1F1C81012C}"/>
    <cellStyle name="style1545386744598" xfId="45031" xr:uid="{9A10E1D9-E538-4AAC-9D5B-A61B81215B02}"/>
    <cellStyle name="style1545386744707" xfId="45029" xr:uid="{195A3CD6-DB75-4153-90E3-B2245D46C6B0}"/>
    <cellStyle name="style1545386744910" xfId="45030" xr:uid="{058C5B04-FBBD-4FB8-BA43-592C19BA9E36}"/>
    <cellStyle name="style1545386745004" xfId="45032" xr:uid="{211697A1-32FD-4A5B-9055-7EBD29F5CBC7}"/>
    <cellStyle name="style1545386745113" xfId="45033" xr:uid="{62A2EB8B-8598-4C91-8B28-058B13BC0A88}"/>
    <cellStyle name="style1545386745222" xfId="45038" xr:uid="{778172D9-7759-4151-854D-95E22B497C23}"/>
    <cellStyle name="style1545386745350" xfId="45034" xr:uid="{A5CC40D2-9EFA-436A-B7C1-3B646AD1C428}"/>
    <cellStyle name="style1545386745459" xfId="45039" xr:uid="{5AE845C5-6B8F-4BA3-AAAB-AA306DAFDC29}"/>
    <cellStyle name="style1545386745553" xfId="45043" xr:uid="{A261097F-FAEE-4827-B7AC-1C506801219C}"/>
    <cellStyle name="style1545386745678" xfId="45044" xr:uid="{349BB700-AA0C-4C53-BA34-B0E506C1C6CE}"/>
    <cellStyle name="style1545386745772" xfId="45035" xr:uid="{CBD6D709-33EE-4C92-8922-E541A722B0A5}"/>
    <cellStyle name="style1545386745914" xfId="45036" xr:uid="{2BC41C92-416E-4675-8817-12FF6F659947}"/>
    <cellStyle name="style1545386746133" xfId="45037" xr:uid="{EFCAADE9-B18A-42D2-9E18-5E9E9E02B568}"/>
    <cellStyle name="style1545386746242" xfId="45040" xr:uid="{E1E1D61F-39ED-42A8-B762-84AC13CB0740}"/>
    <cellStyle name="style1545386746353" xfId="45041" xr:uid="{423271D0-5F92-4029-BA76-9C64B5EBC665}"/>
    <cellStyle name="style1545386746588" xfId="45042" xr:uid="{9D4841DE-FA70-4145-A059-A46532F898B4}"/>
    <cellStyle name="style1545386746713" xfId="45045" xr:uid="{0F34271B-B4D7-4685-9614-D845D8685D12}"/>
    <cellStyle name="style1545386746822" xfId="45046" xr:uid="{60886A7C-6AD7-4AE5-86E0-DCF8177CFF11}"/>
    <cellStyle name="style1545386747028" xfId="45047" xr:uid="{9C175B0D-081C-4128-A716-1ECE496A5090}"/>
    <cellStyle name="style1545386749363" xfId="45048" xr:uid="{926140F7-CB45-460C-A727-AA43A676DCD3}"/>
    <cellStyle name="style1545386749472" xfId="45049" xr:uid="{E2DB8E10-4DDD-4B97-A351-8DE6B5846DC7}"/>
    <cellStyle name="style1545386749583" xfId="45054" xr:uid="{A16F42E8-727B-443D-896C-2C1BAB577258}"/>
    <cellStyle name="style1545386749677" xfId="45055" xr:uid="{3B2C99DB-9D2E-4DFE-B01C-05C5050DACF5}"/>
    <cellStyle name="style1545386749897" xfId="45051" xr:uid="{242D71E3-0911-469A-9CCD-0FD53744CD71}"/>
    <cellStyle name="style1545386750006" xfId="45052" xr:uid="{393D28C3-7EF6-4330-A5AC-820D6EC9B219}"/>
    <cellStyle name="style1545386750116" xfId="45050" xr:uid="{EE48F414-2D4F-425B-9DC6-931FE066D5C4}"/>
    <cellStyle name="style1545386750225" xfId="45053" xr:uid="{43F864B0-2595-4696-8D8E-913FD1297722}"/>
    <cellStyle name="style1545386750428" xfId="45056" xr:uid="{AAFDBD3F-1DD4-46DE-A699-F17F9C87EAE4}"/>
    <cellStyle name="style1545386750522" xfId="45059" xr:uid="{FEB493A6-BA88-4F3E-88DF-9947E17A5089}"/>
    <cellStyle name="style1545386750634" xfId="45057" xr:uid="{21E197C9-EE69-46B2-90C0-422EA42205CF}"/>
    <cellStyle name="style1545386750837" xfId="45058" xr:uid="{152866EC-722C-48BC-A2CB-2005F4FEFA51}"/>
    <cellStyle name="style1545386750931" xfId="45060" xr:uid="{8B957EEC-3C7F-4FD9-9607-F9768CF05165}"/>
    <cellStyle name="style1545386751040" xfId="45061" xr:uid="{1E369BA3-BE07-4EDC-83BA-96D5513EB4B7}"/>
    <cellStyle name="style1545386751151" xfId="45067" xr:uid="{67A5C60C-9E84-49BB-979E-61596759CC2A}"/>
    <cellStyle name="style1545386751261" xfId="45062" xr:uid="{2061BD50-330A-4F07-BAFD-56F55E5A23B4}"/>
    <cellStyle name="style1545386751370" xfId="45068" xr:uid="{B7F54382-13BE-4D72-A3CD-60A0D5F5C99E}"/>
    <cellStyle name="style1545386751495" xfId="45073" xr:uid="{010853E9-2ED8-4847-9670-F92882266403}"/>
    <cellStyle name="style1545386751589" xfId="45074" xr:uid="{02739B52-6C67-49C5-B7E2-B11AB14553B0}"/>
    <cellStyle name="style1545386751701" xfId="45063" xr:uid="{B5D428FB-20E4-47A0-A702-18B2D6D80FCB}"/>
    <cellStyle name="style1545386751873" xfId="45064" xr:uid="{DBFCF04E-7931-441D-919E-58158A74CC89}"/>
    <cellStyle name="style1545386752029" xfId="45065" xr:uid="{C5EF9C5D-A9F6-455F-BEB2-CD2AD9E64DA0}"/>
    <cellStyle name="style1545386752123" xfId="45066" xr:uid="{99D1B98F-0D65-4B09-B62C-BC652FCACD81}"/>
    <cellStyle name="style1545386752250" xfId="45069" xr:uid="{FA8AFEF1-5BFF-40C5-9A3F-6F4D811E6E39}"/>
    <cellStyle name="style1545386752359" xfId="45070" xr:uid="{F457E416-1B9A-4B09-9346-E805C20AB5F8}"/>
    <cellStyle name="style1545386752453" xfId="45071" xr:uid="{D0B3CFBE-8B83-4656-935F-F3B77FF72881}"/>
    <cellStyle name="style1545386752562" xfId="45072" xr:uid="{704A1705-EBB8-422F-B0EC-6956CB1DDAD7}"/>
    <cellStyle name="style1545386752705" xfId="45075" xr:uid="{CD729E26-D57C-4877-9E7C-9ACAD56928B0}"/>
    <cellStyle name="style1545386752797" xfId="45076" xr:uid="{2A361091-D1E4-47B7-83B3-9149B12C04A8}"/>
    <cellStyle name="style1545386752906" xfId="45077" xr:uid="{EEFB4F8D-92CF-45E2-9C82-23089F224640}"/>
    <cellStyle name="style1545386753016" xfId="45078" xr:uid="{B60BB57C-E246-431D-8C40-EBE4E04B6E15}"/>
    <cellStyle name="style1545386753141" xfId="45079" xr:uid="{62B04B4D-C59B-4BA8-A1D0-FFECF444AC9E}"/>
    <cellStyle name="style1545386753238" xfId="45080" xr:uid="{B468F7AC-02FE-4A91-8F56-0A6DFBE6A037}"/>
    <cellStyle name="style1545386753314" xfId="45081" xr:uid="{23A75CF7-4210-413B-9781-588EF5354FB8}"/>
    <cellStyle name="style1545386753408" xfId="45082" xr:uid="{E5928C01-D547-4DDC-AF22-3F9E8364FC84}"/>
    <cellStyle name="style1545386753502" xfId="45083" xr:uid="{0F416C81-83D4-4A07-BE98-A7C832A07E9F}"/>
    <cellStyle name="style1545386753596" xfId="45084" xr:uid="{B539363E-802D-4F30-A518-2D0FC2F3F866}"/>
    <cellStyle name="style1545386753705" xfId="45085" xr:uid="{1253568F-1CFE-42FB-A833-7AF95899EAC8}"/>
    <cellStyle name="style1545386753786" xfId="45086" xr:uid="{C06E6E03-D5CB-49F9-A5B6-D563261128C8}"/>
    <cellStyle name="style1545386753895" xfId="45087" xr:uid="{FA768060-BF41-45EC-921E-41970535E7DA}"/>
    <cellStyle name="style1545386753989" xfId="45088" xr:uid="{8AB2DFB7-86E9-4F70-A4DB-0AFFC217A24A}"/>
    <cellStyle name="style1545386754067" xfId="45089" xr:uid="{C6520A6F-0CC2-442F-AF36-74D41B2B1D27}"/>
    <cellStyle name="style1545386754161" xfId="45090" xr:uid="{227877E5-979A-479D-8E60-7E43D25AEE87}"/>
    <cellStyle name="style1545386756436" xfId="45091" xr:uid="{9486EFD8-0008-407D-B958-CC3F04CFCBFF}"/>
    <cellStyle name="style1545386756545" xfId="45092" xr:uid="{A6151469-9BEA-4B2C-AC93-030706B2FD7B}"/>
    <cellStyle name="style1545386756654" xfId="45097" xr:uid="{78FC030E-5934-4987-976F-625DBCBBFF54}"/>
    <cellStyle name="style1545386756764" xfId="45098" xr:uid="{D4A881EA-4D32-4B38-9B69-FA932894E06C}"/>
    <cellStyle name="style1545386756984" xfId="45094" xr:uid="{BF7C4F8E-F185-4765-AF0D-11C8193F785E}"/>
    <cellStyle name="style1545386757078" xfId="45095" xr:uid="{B0333083-8CFC-402C-9EF2-83CF8FFA711F}"/>
    <cellStyle name="style1545386757187" xfId="45093" xr:uid="{EC9A0AD4-A4A3-4964-B695-258E26524D10}"/>
    <cellStyle name="style1545386757297" xfId="45096" xr:uid="{B4145AF9-47EB-404B-BC19-C2F47628E7F1}"/>
    <cellStyle name="style1545386757518" xfId="45099" xr:uid="{DA534D58-53D4-4BA1-9008-491AA9A6674B}"/>
    <cellStyle name="style1545386757612" xfId="45102" xr:uid="{4BC940FC-C786-4B41-B902-5BC056868345}"/>
    <cellStyle name="style1545386757706" xfId="45100" xr:uid="{B23BEB98-B27F-4BEF-B2C2-38F79FAEC1E0}"/>
    <cellStyle name="style1545386757909" xfId="45101" xr:uid="{234195EA-A5F1-45DC-AD9E-98B80A52841D}"/>
    <cellStyle name="style1545386758012" xfId="45103" xr:uid="{75768D0A-33A7-4639-9D12-7D2ACF8A6575}"/>
    <cellStyle name="style1545386758113" xfId="45104" xr:uid="{64B18F80-7AC8-4B8E-909C-FEF61BC4D8AC}"/>
    <cellStyle name="style1545386758222" xfId="45110" xr:uid="{5612740E-72E0-4008-9042-CAFAC038EB18}"/>
    <cellStyle name="style1545386758331" xfId="45116" xr:uid="{B35AF147-FB96-4CC7-9265-ACD715BC4B50}"/>
    <cellStyle name="style1545386758441" xfId="45105" xr:uid="{463CA641-657F-4904-B326-E6F24DD40E3D}"/>
    <cellStyle name="style1545386758585" xfId="45111" xr:uid="{59F88BCB-6F53-4189-BABB-93D53930286D}"/>
    <cellStyle name="style1545386758694" xfId="45117" xr:uid="{65122C2A-CF24-4C46-9FB0-8EA28675C49B}"/>
    <cellStyle name="style1545386758803" xfId="45106" xr:uid="{BA1BA72E-CA2D-43E6-983E-647EBBD029BB}"/>
    <cellStyle name="style1545386758913" xfId="45107" xr:uid="{611029CC-F7DD-445A-8182-E97FC66F5568}"/>
    <cellStyle name="style1545386759007" xfId="45108" xr:uid="{4ED26674-29B0-4A4E-BFF0-1669A2F7EEB4}"/>
    <cellStyle name="style1545386759149" xfId="45109" xr:uid="{6DF6A014-65F6-451A-B6A3-88957ED03564}"/>
    <cellStyle name="style1545386759273" xfId="45112" xr:uid="{831B5668-0AE9-4F5A-BA5A-2C14A306C178}"/>
    <cellStyle name="style1545386759383" xfId="45113" xr:uid="{E6348DF0-E7E3-4CAC-A7F5-47A6579C3A3B}"/>
    <cellStyle name="style1545386759508" xfId="45114" xr:uid="{E5C9A366-5308-4D44-B55F-AA834F5399E9}"/>
    <cellStyle name="style1545386759620" xfId="45115" xr:uid="{E9A947C9-F615-426D-85CC-A65F9C9D7EFB}"/>
    <cellStyle name="style1545386759730" xfId="45118" xr:uid="{F6C2A973-4AFF-498D-80EB-55EAEBFEF0EE}"/>
    <cellStyle name="style1545386759839" xfId="45119" xr:uid="{B13561F5-0D0E-43D1-A291-00532A642C2B}"/>
    <cellStyle name="style1545386759948" xfId="45120" xr:uid="{FB727093-055C-4B33-9453-582D3AD3EE50}"/>
    <cellStyle name="style1545386760058" xfId="45121" xr:uid="{9A7BEF5B-AEB7-4746-8FEE-DBB7ADF4C915}"/>
    <cellStyle name="style1545386760199" xfId="45122" xr:uid="{5B039FE6-F5B3-499F-8020-59A02EAAE7E1}"/>
    <cellStyle name="style1545386760293" xfId="45123" xr:uid="{895B46C8-99DF-4661-9F76-1923109231DD}"/>
    <cellStyle name="style1545386760387" xfId="45124" xr:uid="{E2DC0553-147A-4D30-AC53-4372F9B55EBD}"/>
    <cellStyle name="style1545386760480" xfId="45125" xr:uid="{98D0DB3E-C7CB-45A7-9214-815B3E060106}"/>
    <cellStyle name="style1545386760574" xfId="45126" xr:uid="{9D2B4878-59EE-46A3-A328-605B0ED143A9}"/>
    <cellStyle name="style1545386760667" xfId="45127" xr:uid="{E3FE5A28-20B3-431C-AB51-D326F1BDCE07}"/>
    <cellStyle name="style1545386760747" xfId="45128" xr:uid="{0F0354A7-5D3C-48B0-BBF2-0BE1D7430E15}"/>
    <cellStyle name="style1545386760840" xfId="45129" xr:uid="{52A494A1-7650-4F2A-825C-A98565C6506C}"/>
    <cellStyle name="style1545386760934" xfId="45130" xr:uid="{71FED3C8-957D-432F-8F8F-FC20F6FFE858}"/>
    <cellStyle name="style1545386761028" xfId="45131" xr:uid="{6BE3193F-A739-4834-AD03-623798C537A2}"/>
    <cellStyle name="style1545386761122" xfId="45132" xr:uid="{6B0872DE-DE52-410A-AB09-0DD0957261D3}"/>
    <cellStyle name="style1545386761203" xfId="45133" xr:uid="{7AC93182-67F8-4E8B-8F0F-18CC0211FDC6}"/>
    <cellStyle name="style1545386763507" xfId="45135" xr:uid="{EF1F6147-F7BA-45AE-ACD1-7B3E293F0CB3}"/>
    <cellStyle name="style1545386763617" xfId="45136" xr:uid="{A7903F4F-B927-46D7-B309-D086F8850446}"/>
    <cellStyle name="style1545386763726" xfId="45134" xr:uid="{72EC7E0B-9C63-4A4B-8584-4BA9BAAD165D}"/>
    <cellStyle name="style1545386763850" xfId="45137" xr:uid="{679F28C8-8A14-42CF-8096-0261BB82D3E7}"/>
    <cellStyle name="style1545386763946" xfId="45138" xr:uid="{BAE7D374-A214-484F-BCA2-3A89B7ED140B}"/>
    <cellStyle name="style1545386764055" xfId="45139" xr:uid="{429C3011-E242-48CE-8BEC-2AB02737A340}"/>
    <cellStyle name="style1545386764164" xfId="45140" xr:uid="{8C588E02-65F8-489C-8BF8-C0319D2A4F74}"/>
    <cellStyle name="style1545386764289" xfId="45141" xr:uid="{DC0D826A-ECE7-473E-A951-CE27E5094E95}"/>
    <cellStyle name="style1545386764400" xfId="45143" xr:uid="{F7F537AA-8BBC-4E9E-8948-F2DE2F3CE379}"/>
    <cellStyle name="style1545386764510" xfId="45144" xr:uid="{4F99D25D-11F8-4E75-B109-7F9D069847DD}"/>
    <cellStyle name="style1545386764619" xfId="45147" xr:uid="{E90BD3C4-1A7A-4341-8FFA-FFBC62F72178}"/>
    <cellStyle name="style1545386764713" xfId="45146" xr:uid="{2C5486EF-CE8B-4AFD-9384-2E60CC6C96E3}"/>
    <cellStyle name="style1545386764807" xfId="45148" xr:uid="{FAB9D532-F73A-403D-8F9B-B0344A399E8E}"/>
    <cellStyle name="style1545386764919" xfId="45142" xr:uid="{AE3F3286-5E61-4713-BB07-0628C84E5072}"/>
    <cellStyle name="style1545386765028" xfId="45145" xr:uid="{7DFEAEA9-9BB8-43DA-AE83-623F2BF2EA50}"/>
    <cellStyle name="style1545386765138" xfId="45149" xr:uid="{ADF1FA1F-65B1-4B4E-9B24-17FFB511AD05}"/>
    <cellStyle name="style1545386765341" xfId="45151" xr:uid="{378F4D5C-57F0-427E-A141-1F4CA35237DF}"/>
    <cellStyle name="style1545386765452" xfId="45152" xr:uid="{364817B2-B928-42C8-9DC8-26DFAD660350}"/>
    <cellStyle name="style1545386765561" xfId="45150" xr:uid="{7D515B70-FFE8-4482-8735-F9BAC7C91C4A}"/>
    <cellStyle name="style1545408438012" xfId="45399" xr:uid="{900C58D9-4881-4798-B187-CD444424152B}"/>
    <cellStyle name="style1545408438218" xfId="45400" xr:uid="{E3F14BD2-9457-47D7-ADD5-C1B2CE44108A}"/>
    <cellStyle name="style1545408438671" xfId="45401" xr:uid="{8C24F36E-78F1-4831-95D6-AD24AF84034C}"/>
    <cellStyle name="style1545408438766" xfId="45402" xr:uid="{2C684589-87B8-4659-A924-57D4AB57FB0B}"/>
    <cellStyle name="style1545408438891" xfId="45403" xr:uid="{DFF41252-79C5-44EA-B0AB-00220ABBE2A8}"/>
    <cellStyle name="style1545408439094" xfId="45404" xr:uid="{0FF9E3A4-269A-4474-88B5-3578C04A0F40}"/>
    <cellStyle name="style1545408439440" xfId="45406" xr:uid="{C6605528-92B1-40C3-B383-55EA5B2EEB75}"/>
    <cellStyle name="style1545408439549" xfId="45407" xr:uid="{7EB8061E-DB5E-485A-9574-3454DA8172BD}"/>
    <cellStyle name="style1545408439659" xfId="45405" xr:uid="{EDA69B95-DE0E-4E85-8CCA-8A3C02647174}"/>
    <cellStyle name="style1545408439778" xfId="45408" xr:uid="{87B35166-4076-4F38-B075-7A68C655C142}"/>
    <cellStyle name="style1545408439879" xfId="45409" xr:uid="{AAE5C518-3D3C-48D0-88DE-948D3F4202EB}"/>
    <cellStyle name="style1545408439989" xfId="45410" xr:uid="{DBC0F401-F53A-4E2C-87B0-F3322B7C7ACA}"/>
    <cellStyle name="style1545408440285" xfId="45411" xr:uid="{5A6A0626-A3B4-46E5-AF60-192A40461E06}"/>
    <cellStyle name="style1545408440382" xfId="45412" xr:uid="{ACF5C142-D863-471C-806F-067729EB211A}"/>
    <cellStyle name="style1545408440491" xfId="45413" xr:uid="{6A5C01DF-C540-4C43-A698-F6ADED9E5AB3}"/>
    <cellStyle name="style1545408440632" xfId="45414" xr:uid="{AE230908-8097-42BB-90FC-CBC3A09EA5E7}"/>
    <cellStyle name="style1545408440726" xfId="45415" xr:uid="{7F678EDE-4828-45FC-8E6B-2DF324225EF2}"/>
    <cellStyle name="style1545409197562" xfId="45170" xr:uid="{111F25E8-D9AB-4F7E-BF5B-03F28BD0FF45}"/>
    <cellStyle name="style1545409197704" xfId="45171" xr:uid="{1C162CB9-B705-4E4D-B2DF-BD7D1B0669DF}"/>
    <cellStyle name="style1545409197814" xfId="45176" xr:uid="{62275971-0BD0-4CA6-AAD1-E6DDB54C620C}"/>
    <cellStyle name="style1545409197938" xfId="45177" xr:uid="{4983CD14-D6E6-4508-A147-4360DD38017A}"/>
    <cellStyle name="style1545409198208" xfId="45173" xr:uid="{78B19764-E86C-4C39-AD3C-F1C3C854B79C}"/>
    <cellStyle name="style1545409198316" xfId="45174" xr:uid="{C5177B35-D4CE-4633-8F87-3D20717C4E70}"/>
    <cellStyle name="style1545409198441" xfId="45172" xr:uid="{04F815C6-0FBD-4C9D-8286-69FA19409C93}"/>
    <cellStyle name="style1545409198566" xfId="45175" xr:uid="{53A8FAF0-DC02-4680-A9ED-2443D001A444}"/>
    <cellStyle name="style1545409198864" xfId="45178" xr:uid="{C58310EB-BFEE-4F16-BF20-733F652A9941}"/>
    <cellStyle name="style1545409198958" xfId="45181" xr:uid="{2F28EAD2-A9AA-449A-9B21-DFCD8BDDB84C}"/>
    <cellStyle name="style1545409199083" xfId="45179" xr:uid="{4A3CD405-4080-45DE-8E5C-40369E70C456}"/>
    <cellStyle name="style1545409199288" xfId="45180" xr:uid="{27586693-8CEB-4D44-ABF8-42A65AAAC76C}"/>
    <cellStyle name="style1545409199381" xfId="45182" xr:uid="{26EA597C-4AC6-425B-96B0-53FC62D8CB18}"/>
    <cellStyle name="style1545409199506" xfId="45183" xr:uid="{41463B06-770D-4092-AAA9-B7CD4E7B7531}"/>
    <cellStyle name="style1545409199647" xfId="45189" xr:uid="{905A7E2F-FAC8-491B-BC79-18482D4ABCB3}"/>
    <cellStyle name="style1545409199756" xfId="45184" xr:uid="{7E795B3E-A4AF-4AAD-A165-2258ED5152D7}"/>
    <cellStyle name="style1545409199885" xfId="45190" xr:uid="{6C3EAF53-41A2-4438-85EC-9F973086D5C3}"/>
    <cellStyle name="style1545409200010" xfId="45195" xr:uid="{2718E507-FCD7-4458-8455-D668F2E73DC1}"/>
    <cellStyle name="style1545409200135" xfId="45196" xr:uid="{DBFA7437-271B-4FDB-896F-701D9AFF512F}"/>
    <cellStyle name="style1545409200260" xfId="45185" xr:uid="{70FE746F-5B53-4A86-982C-17E7651FEA57}"/>
    <cellStyle name="style1545409200370" xfId="45186" xr:uid="{22B5F547-BD99-441C-8251-0C55796798C5}"/>
    <cellStyle name="style1545409200495" xfId="45187" xr:uid="{F52EF31D-0478-4D3C-9238-58388CAF2216}"/>
    <cellStyle name="style1545409200620" xfId="45188" xr:uid="{7C29CF21-71AD-4EF8-AA3B-0E008969DD78}"/>
    <cellStyle name="style1545409200729" xfId="45191" xr:uid="{DEB18F03-7B52-4374-88AD-891F079CD412}"/>
    <cellStyle name="style1545409200860" xfId="45192" xr:uid="{3B7AD432-C540-4F3E-8123-BABAD1B019E0}"/>
    <cellStyle name="style1545409200965" xfId="45193" xr:uid="{CF3ED1C3-4F94-411C-A8D9-103A2ED64C05}"/>
    <cellStyle name="style1545409201090" xfId="45194" xr:uid="{2F0AFE16-F465-4FF0-9CC4-DA46492FCDBB}"/>
    <cellStyle name="style1545409201215" xfId="45197" xr:uid="{B0B4174F-49B2-4F60-8730-444659FF56BB}"/>
    <cellStyle name="style1545409201340" xfId="45198" xr:uid="{387E6A3B-0403-454C-A743-CB326E755AFC}"/>
    <cellStyle name="style1545409201467" xfId="45199" xr:uid="{62BB1B10-7AA2-4467-A7BF-752D87216304}"/>
    <cellStyle name="style1545409201576" xfId="45200" xr:uid="{28F4BA14-B88F-42E8-AE5D-032E87AC798E}"/>
    <cellStyle name="style1545409203394" xfId="45201" xr:uid="{F393A902-CB5A-4F7A-86F1-3E932F185F18}"/>
    <cellStyle name="style1545409203552" xfId="45202" xr:uid="{3811C65D-F79B-4300-9CB4-8B7096680253}"/>
    <cellStyle name="style1545409203694" xfId="45207" xr:uid="{2F437F21-CAB1-4267-8C8E-D0FF8D175A49}"/>
    <cellStyle name="style1545409203787" xfId="45208" xr:uid="{B0F329BB-409B-4BD1-85C7-369F47AA2C3E}"/>
    <cellStyle name="style1545409204006" xfId="45204" xr:uid="{DE402235-F3CE-412B-888A-F0C4A9C4CB19}"/>
    <cellStyle name="style1545409204117" xfId="45205" xr:uid="{BFDAC8E0-64B6-4390-B1D7-4BE0BD527010}"/>
    <cellStyle name="style1545409204226" xfId="45203" xr:uid="{AE72934F-AC1E-421C-A3CD-020BD3AD1A8F}"/>
    <cellStyle name="style1545409204320" xfId="45206" xr:uid="{907C8E25-8219-46E2-938E-3DCAE32AFB9D}"/>
    <cellStyle name="style1545409204586" xfId="45209" xr:uid="{E710D7CF-F9BE-4A0A-A6AD-45101165D5B0}"/>
    <cellStyle name="style1545409204666" xfId="45212" xr:uid="{44573ACF-CE61-46CC-AB5D-77E51226913D}"/>
    <cellStyle name="style1545409204775" xfId="45210" xr:uid="{61CB617D-9260-421B-848A-C50E687664B7}"/>
    <cellStyle name="style1545409204962" xfId="45211" xr:uid="{84C9E936-7688-43BD-8EB6-34C68D567D25}"/>
    <cellStyle name="style1545409205072" xfId="45213" xr:uid="{98DD5072-C1A1-4C59-AA8E-CA37DC96D292}"/>
    <cellStyle name="style1545409205184" xfId="45214" xr:uid="{4618AF1D-0BA2-4F5C-B8E9-39C6DFF8F401}"/>
    <cellStyle name="style1545409205294" xfId="45220" xr:uid="{99163863-4AC3-4CEA-9DBB-A1579AF063EA}"/>
    <cellStyle name="style1545409205403" xfId="45215" xr:uid="{591E07F7-1638-4B05-9F98-C716C80DE715}"/>
    <cellStyle name="style1545409205528" xfId="45221" xr:uid="{E6192042-443F-4EF4-94B1-A62591504239}"/>
    <cellStyle name="style1545409205639" xfId="45226" xr:uid="{88DD5BF0-6D7B-40EE-8000-9307B0DA8BAE}"/>
    <cellStyle name="style1545409205748" xfId="45227" xr:uid="{EA1139DB-7D9E-415C-8244-CE19852EED42}"/>
    <cellStyle name="style1545409205842" xfId="45216" xr:uid="{71746D63-21B7-4CBC-80C5-6654B9F19DA7}"/>
    <cellStyle name="style1545409205952" xfId="45217" xr:uid="{3A266727-2B4C-47A2-A58A-45DC891E042F}"/>
    <cellStyle name="style1545409206061" xfId="45218" xr:uid="{BEF6D78B-68B6-4ACE-80F0-E881DCF41F5B}"/>
    <cellStyle name="style1545409206167" xfId="45219" xr:uid="{229A3751-70B7-4089-B565-DEAAF371B64F}"/>
    <cellStyle name="style1545409206265" xfId="45222" xr:uid="{7D5765EF-E2C7-46DF-ADBD-B33E4F822FB7}"/>
    <cellStyle name="style1545409206374" xfId="45223" xr:uid="{71646BD8-1371-4C76-8C1A-57B999E3DBAA}"/>
    <cellStyle name="style1545409206483" xfId="45224" xr:uid="{2DE14D35-0DEC-4E9F-BA8E-C3F5B25F0E2B}"/>
    <cellStyle name="style1545409206577" xfId="45225" xr:uid="{1E128BC1-6E25-4748-A83A-86B3290D06D9}"/>
    <cellStyle name="style1545409206719" xfId="45228" xr:uid="{CCBB66B3-14F0-4E45-BE14-35DBF29BA36A}"/>
    <cellStyle name="style1545409206829" xfId="45229" xr:uid="{2CD6282B-1D69-4468-94CF-E8C23A233B80}"/>
    <cellStyle name="style1545409206938" xfId="45230" xr:uid="{7DBA48A8-5BEF-4757-AD40-C469D43D64EE}"/>
    <cellStyle name="style1545409207063" xfId="45231" xr:uid="{3CC75625-D01A-4E91-A080-CB464D4AA418}"/>
    <cellStyle name="style1545409209118" xfId="45232" xr:uid="{C3E40EF3-2828-42B3-B1EB-23B1D46CF0E4}"/>
    <cellStyle name="style1545409209290" xfId="45233" xr:uid="{83878263-AE2C-45EB-B8C2-E8E9B297391C}"/>
    <cellStyle name="style1545409209400" xfId="45238" xr:uid="{B4DCC14E-CE3C-42F0-BD0A-4FB2EC8E5591}"/>
    <cellStyle name="style1545409209493" xfId="45239" xr:uid="{86DE4F86-3E91-4D39-90E0-F40ADAB47274}"/>
    <cellStyle name="style1545409209696" xfId="45235" xr:uid="{53E0C97B-4F81-4394-9235-39F63DCFCEC6}"/>
    <cellStyle name="style1545409209806" xfId="45236" xr:uid="{A18EFF41-529B-4521-BB5D-AD024B98FBEE}"/>
    <cellStyle name="style1545409209918" xfId="45234" xr:uid="{8E7DC309-D943-4368-9181-DB3004022F5F}"/>
    <cellStyle name="style1545409210028" xfId="45237" xr:uid="{AA6A9006-235F-4C44-8933-55338C7CE99D}"/>
    <cellStyle name="style1545409210231" xfId="45240" xr:uid="{67D3A672-E80A-4A14-A8BF-506671C9E95C}"/>
    <cellStyle name="style1545409210309" xfId="45243" xr:uid="{8D8B8C11-6CD7-4261-8C3E-31B39BEAC065}"/>
    <cellStyle name="style1545409210421" xfId="45241" xr:uid="{4995E944-1CBA-4756-82EC-DB024423CF13}"/>
    <cellStyle name="style1545409210624" xfId="45242" xr:uid="{307E9BD9-D2BF-4D47-BBA9-49BBB5414F3D}"/>
    <cellStyle name="style1545409210718" xfId="45244" xr:uid="{45F1CE15-4666-4076-93C5-40C718D9D036}"/>
    <cellStyle name="style1545409210812" xfId="45245" xr:uid="{3A6464F6-52CB-42E1-9E6C-7A6BA2EBBB6F}"/>
    <cellStyle name="style1545409210940" xfId="45251" xr:uid="{B3C1F283-ED68-4900-89F9-429696E5746E}"/>
    <cellStyle name="style1545409211032" xfId="45246" xr:uid="{2A87D9B4-77FE-49EE-9F84-43BDC3BC5587}"/>
    <cellStyle name="style1545409211142" xfId="45252" xr:uid="{2A1AD176-77F5-4631-B842-F5C0F82D5CD0}"/>
    <cellStyle name="style1545409211251" xfId="45257" xr:uid="{D6DCE6A9-8A93-48A3-ADE8-021D358E481E}"/>
    <cellStyle name="style1545409211376" xfId="45258" xr:uid="{73433EF3-A012-4071-8F02-5868B94BC798}"/>
    <cellStyle name="style1545409211486" xfId="45247" xr:uid="{DC791893-470F-4783-A525-B99258C94A74}"/>
    <cellStyle name="style1545409211580" xfId="45248" xr:uid="{9AA3EC25-E7E7-47EF-B413-6B4880E03436}"/>
    <cellStyle name="style1545409211689" xfId="45249" xr:uid="{0EA03219-6F1C-4390-8BEE-B5CAB5876C1C}"/>
    <cellStyle name="style1545409211798" xfId="45250" xr:uid="{F5DFB027-D032-4BCF-B329-D0C56C6526C5}"/>
    <cellStyle name="style1545409211955" xfId="45253" xr:uid="{ED7FB2FA-4EB5-4244-8B22-F6F482CD7C77}"/>
    <cellStyle name="style1545409212067" xfId="45254" xr:uid="{D20FECAA-481D-436D-BA55-B2E03DD6414E}"/>
    <cellStyle name="style1545409212160" xfId="45255" xr:uid="{6CE02C27-7636-43EE-ABDF-3651BE5CA589}"/>
    <cellStyle name="style1545409212270" xfId="45256" xr:uid="{ABA0D0EC-D8E1-4E67-8EEC-E07D86F05780}"/>
    <cellStyle name="style1545409212426" xfId="45259" xr:uid="{3C8A69A3-EA1D-48F2-947F-528B76110F4D}"/>
    <cellStyle name="style1545409212537" xfId="45260" xr:uid="{94241943-7D4E-4B23-9383-465AF8F72EE7}"/>
    <cellStyle name="style1545409212647" xfId="45261" xr:uid="{917D6EAD-7234-41F5-A231-848022098809}"/>
    <cellStyle name="style1545409212756" xfId="45262" xr:uid="{36C241B8-FFE3-4F30-B87A-A3F63AF2D966}"/>
    <cellStyle name="style1545409214970" xfId="45263" xr:uid="{FD5573AF-957B-4649-B4DF-50137E4E4037}"/>
    <cellStyle name="style1545409215079" xfId="45264" xr:uid="{F85C72BA-DAFE-41E3-99CC-43FBB7B8178D}"/>
    <cellStyle name="style1545409215187" xfId="45269" xr:uid="{8925AA9B-12ED-41D2-8820-4E8C2EB58DC2}"/>
    <cellStyle name="style1545409215296" xfId="45270" xr:uid="{B342045C-13C4-485B-8394-6658944E7373}"/>
    <cellStyle name="style1545409215515" xfId="45266" xr:uid="{DB7E53A5-5D17-4AA9-A522-F9F678F08CAF}"/>
    <cellStyle name="style1545409215624" xfId="45267" xr:uid="{B86BEC0D-721F-4944-BE4F-575BC4F0C9C3}"/>
    <cellStyle name="style1545409215736" xfId="45265" xr:uid="{6A2412B7-0F97-4AAA-AE4E-3FDBC505FAFA}"/>
    <cellStyle name="style1545409215846" xfId="45268" xr:uid="{31D3D2C8-644D-4FCA-9AF8-E910F1B7D598}"/>
    <cellStyle name="style1545409216049" xfId="45271" xr:uid="{2887B4FA-5BCF-4EAA-94BF-81CDB9FD4013}"/>
    <cellStyle name="style1545409216143" xfId="45274" xr:uid="{E2D90243-A080-4B74-B0AC-610FC2E7EA36}"/>
    <cellStyle name="style1545409216254" xfId="45272" xr:uid="{6912CDD6-A538-4478-A780-5AF7874093BD}"/>
    <cellStyle name="style1545409216441" xfId="45273" xr:uid="{30CC00CD-478D-4774-ACD6-21C59231FE90}"/>
    <cellStyle name="style1545409216535" xfId="45275" xr:uid="{861C5F73-611F-4B62-AF67-9EE6A0C8BCA8}"/>
    <cellStyle name="style1545409216629" xfId="45276" xr:uid="{78E23E17-5571-40C6-A5A5-BE17DDEE603B}"/>
    <cellStyle name="style1545409216763" xfId="45282" xr:uid="{2FB48FE3-9512-4B01-84B3-7D72E1ECA24F}"/>
    <cellStyle name="style1545409216866" xfId="45277" xr:uid="{9C12A96C-4BB9-4A41-ACF3-51E032169F34}"/>
    <cellStyle name="style1545409216975" xfId="45283" xr:uid="{EF68AAE3-8D6C-44CE-A682-484BCF8E2CD5}"/>
    <cellStyle name="style1545409217085" xfId="45288" xr:uid="{B823795F-2E0D-499B-BF00-4A6E86B87DBC}"/>
    <cellStyle name="style1545409217194" xfId="45289" xr:uid="{3D3EE721-E696-4BCA-B7B4-F6CD425E13F3}"/>
    <cellStyle name="style1545409217304" xfId="45278" xr:uid="{3B140929-8F4D-48BB-B124-90390310D561}"/>
    <cellStyle name="style1545409217413" xfId="45279" xr:uid="{C72FD3CE-3CC0-4E53-A01F-1F91EFD1EC14}"/>
    <cellStyle name="style1545409217507" xfId="45280" xr:uid="{D9E5749E-8BD9-4AB5-AD85-E7BFF4B350EF}"/>
    <cellStyle name="style1545409217663" xfId="45281" xr:uid="{529FC7B5-0B1E-4139-B350-C54225C7D0E5}"/>
    <cellStyle name="style1545409217772" xfId="45284" xr:uid="{AB3336AE-46C3-4B08-B39E-CA71AEE34473}"/>
    <cellStyle name="style1545409217885" xfId="45285" xr:uid="{11777E7F-38B9-497C-935D-03D8AB27FA72}"/>
    <cellStyle name="style1545409217994" xfId="45286" xr:uid="{864F3077-8611-4CDE-B0F7-D975AA4B9A20}"/>
    <cellStyle name="style1545409218103" xfId="45287" xr:uid="{D47B819F-E0FC-4D8F-9B58-4CF14795B759}"/>
    <cellStyle name="style1545409218228" xfId="45290" xr:uid="{27FA6E93-C038-4EBB-89F5-8F09762828DC}"/>
    <cellStyle name="style1545409218345" xfId="45291" xr:uid="{F1E324BF-12ED-400E-A0B4-3A93D8CE6970}"/>
    <cellStyle name="style1545409218448" xfId="45292" xr:uid="{FFF74BF6-A19A-48A0-A568-0DC4C65C8B4A}"/>
    <cellStyle name="style1545409218557" xfId="45293" xr:uid="{9A42187A-20FB-401A-8299-9DB5F827D3F9}"/>
    <cellStyle name="style1545409220549" xfId="45294" xr:uid="{85614E17-F04D-49F1-A9BB-035B60F30D44}"/>
    <cellStyle name="style1545409220674" xfId="45295" xr:uid="{C9E5829A-3918-4A93-BC85-8ACA12DCFBF0}"/>
    <cellStyle name="style1545409220768" xfId="45300" xr:uid="{98CA53AB-875E-40BC-865C-B724BEE53BC4}"/>
    <cellStyle name="style1545409220877" xfId="45301" xr:uid="{260FB2A4-7D70-47B3-B8BD-43B0368D5EE9}"/>
    <cellStyle name="style1545409221083" xfId="45297" xr:uid="{7EA79C5C-31C5-40E2-914E-50BB7F10359C}"/>
    <cellStyle name="style1545409221192" xfId="45298" xr:uid="{C6A03009-E987-4F6C-9291-550E883D4FEC}"/>
    <cellStyle name="style1545409221302" xfId="45296" xr:uid="{0EBD8A14-44C0-415A-BC7E-F6E393DE473E}"/>
    <cellStyle name="style1545409221395" xfId="45299" xr:uid="{A911667A-10E2-4E8E-8588-00534CDB525E}"/>
    <cellStyle name="style1545409221616" xfId="45302" xr:uid="{16317093-256C-484D-9F91-E7E577569784}"/>
    <cellStyle name="style1545409221694" xfId="45305" xr:uid="{830D0F2D-1E8E-41EE-9458-09B9807212AB}"/>
    <cellStyle name="style1545409221803" xfId="45303" xr:uid="{A9B8B828-329D-4A26-BFAD-484610074E04}"/>
    <cellStyle name="style1545409222022" xfId="45304" xr:uid="{6D28A276-D297-4966-9660-DEB9DFDCC302}"/>
    <cellStyle name="style1545409222117" xfId="45306" xr:uid="{666DAB4D-6790-4580-9F42-09F629626861}"/>
    <cellStyle name="style1545409222227" xfId="45307" xr:uid="{6DB0D973-8C01-4040-AA9D-51B8DB473078}"/>
    <cellStyle name="style1545409222336" xfId="45313" xr:uid="{67119735-DCC8-4492-A17C-89F0F1074824}"/>
    <cellStyle name="style1545409222445" xfId="45308" xr:uid="{A074BB96-A37E-47F0-9883-C988A3F00719}"/>
    <cellStyle name="style1545409222555" xfId="45314" xr:uid="{08DB3EF8-D4C9-4F17-AC16-96345D74D455}"/>
    <cellStyle name="style1545409222681" xfId="45319" xr:uid="{1BD98C8D-7165-4214-B57C-31129ED18176}"/>
    <cellStyle name="style1545409222791" xfId="45320" xr:uid="{4084EDE7-0B05-4BDF-80FA-A318D9B6D4A3}"/>
    <cellStyle name="style1545409222900" xfId="45309" xr:uid="{17174745-EEC4-4882-96EA-99CE01365E6A}"/>
    <cellStyle name="style1545409223009" xfId="45310" xr:uid="{0CB9F06A-F3AE-4BAD-A68D-9012652BB349}"/>
    <cellStyle name="style1545409223134" xfId="45311" xr:uid="{ADC96E0C-F4C3-4599-ACD7-73E7317891A7}"/>
    <cellStyle name="style1545409223231" xfId="45312" xr:uid="{457FF01B-897D-40AD-A53F-DDFEC0EE91E8}"/>
    <cellStyle name="style1545409223340" xfId="45315" xr:uid="{E536AA35-22F9-4C8B-A4DB-25C2F3DC227F}"/>
    <cellStyle name="style1545409223465" xfId="45316" xr:uid="{8E3EB960-AC78-4640-B841-B172824AC704}"/>
    <cellStyle name="style1545409223590" xfId="45317" xr:uid="{29AD484D-C63E-490F-BD20-B1F19A5B4CD8}"/>
    <cellStyle name="style1545409223701" xfId="45318" xr:uid="{5B6DA721-2B61-44CD-BA6D-9FB3CB694FDE}"/>
    <cellStyle name="style1545409223842" xfId="45321" xr:uid="{BDE9F0FB-C417-4D28-A6C9-9CD4CD3B07E9}"/>
    <cellStyle name="style1545409223951" xfId="45322" xr:uid="{D615B23F-334E-48F1-B5B5-DF1F2EB2FED2}"/>
    <cellStyle name="style1545409224060" xfId="45323" xr:uid="{8E639B2A-FE68-4573-BEA1-D71D8BCD2C72}"/>
    <cellStyle name="style1545409224170" xfId="45324" xr:uid="{E4AD9821-B4D7-48A4-B92B-64E3C1585E9B}"/>
    <cellStyle name="style1545409224282" xfId="45325" xr:uid="{AD1CDBAD-5841-47F0-A5F2-351143E8FB50}"/>
    <cellStyle name="style1545409224376" xfId="45326" xr:uid="{63647712-423D-4149-B487-44E95593BF56}"/>
    <cellStyle name="style1545409224454" xfId="45327" xr:uid="{54DF388E-0C32-41AA-A3D0-2404DE58E539}"/>
    <cellStyle name="style1545409224548" xfId="45328" xr:uid="{A14C69EB-8CBF-4B6F-8FC9-165347230F16}"/>
    <cellStyle name="style1545409224641" xfId="45329" xr:uid="{F9A3B012-9BD4-427A-A968-2BDA3774F5B9}"/>
    <cellStyle name="style1545409224736" xfId="45330" xr:uid="{C64896C4-1D76-40EA-807D-21353F669D02}"/>
    <cellStyle name="style1545409224830" xfId="45331" xr:uid="{94A54008-4F73-4C0B-BFDA-C400AD6C4EBC}"/>
    <cellStyle name="style1545409224939" xfId="45332" xr:uid="{CA1F731A-9486-40B5-A0C3-C9163FFB01D2}"/>
    <cellStyle name="style1545409225064" xfId="45333" xr:uid="{C0D6328A-34F1-49BD-A22B-0718F7C24299}"/>
    <cellStyle name="style1545409225158" xfId="45334" xr:uid="{A6B261FF-B5BB-468E-B9D4-ED39FD547C28}"/>
    <cellStyle name="style1545409225253" xfId="45335" xr:uid="{A8126365-D493-4106-8AEB-0683584D77CA}"/>
    <cellStyle name="style1545409225347" xfId="45336" xr:uid="{3B349DDA-76F0-4C27-9FBE-1CEC5B3B605B}"/>
    <cellStyle name="style1545409227363" xfId="45337" xr:uid="{581ACE88-C757-4C5D-9CDD-DA4A6FD3E3E3}"/>
    <cellStyle name="style1545409227464" xfId="45338" xr:uid="{6927AB83-FA49-4870-8B22-09D531991E25}"/>
    <cellStyle name="style1545409227573" xfId="45343" xr:uid="{05699225-D041-4004-9019-3ADB38A68E06}"/>
    <cellStyle name="style1545409227683" xfId="45344" xr:uid="{9F8DF08B-29B7-44CC-83C8-99F3F42097C4}"/>
    <cellStyle name="style1545409227900" xfId="45340" xr:uid="{6C90C21E-05F6-48A5-8D6C-6FAA41EDE929}"/>
    <cellStyle name="style1545409227997" xfId="45341" xr:uid="{CB63E8C2-65D5-44AB-B007-FB5A3716B187}"/>
    <cellStyle name="style1545409228106" xfId="45339" xr:uid="{19475E45-EF4F-4EAB-8101-611A147D16ED}"/>
    <cellStyle name="style1545409228216" xfId="45342" xr:uid="{69DE1A9E-238E-4EF4-B625-97BEC36CBDF7}"/>
    <cellStyle name="style1545409228427" xfId="45345" xr:uid="{F24A646B-AD00-4DFA-9F15-B89A8457AF02}"/>
    <cellStyle name="style1545409228515" xfId="45348" xr:uid="{C4CF273D-27A1-416A-B50E-F6E069D06074}"/>
    <cellStyle name="style1545409228609" xfId="45346" xr:uid="{2BCF6229-1158-4B0C-AA3A-54C99BC66993}"/>
    <cellStyle name="style1545409228812" xfId="45347" xr:uid="{F6C9E0D8-1617-4266-BA38-EDC4EB66BFA2}"/>
    <cellStyle name="style1545409228906" xfId="45349" xr:uid="{C0BBE6BA-9670-4716-A58A-C25704F896F9}"/>
    <cellStyle name="style1545409229003" xfId="45350" xr:uid="{45E7D798-DB52-4E91-B05D-D27D308B8B0E}"/>
    <cellStyle name="style1545409229128" xfId="45356" xr:uid="{4B6C140E-C284-45B7-A335-F8CA8B066FD2}"/>
    <cellStyle name="style1545409229253" xfId="45362" xr:uid="{F2A51CCD-FF13-43CB-8F68-B212478272B8}"/>
    <cellStyle name="style1545409229346" xfId="45351" xr:uid="{E916BCC3-3582-4300-A192-44F0D6AF4CD7}"/>
    <cellStyle name="style1545409229456" xfId="45357" xr:uid="{2868BD91-417A-4A73-83A0-18B65B076277}"/>
    <cellStyle name="style1545409229566" xfId="45363" xr:uid="{7A41A4EB-47D3-4B00-9F6E-4A85FC957842}"/>
    <cellStyle name="style1545409229675" xfId="45352" xr:uid="{7AB6CE11-20AC-495B-9F87-FE4E3A7706F8}"/>
    <cellStyle name="style1545409229800" xfId="45353" xr:uid="{24E69C0A-92FF-49D7-A69A-C228091B8502}"/>
    <cellStyle name="style1545409229925" xfId="45354" xr:uid="{933C9173-02BB-4EDB-936F-F18815EC8B89}"/>
    <cellStyle name="style1545409230020" xfId="45355" xr:uid="{8588966F-D3B6-4002-8692-758B0947685C}"/>
    <cellStyle name="style1545409230129" xfId="45358" xr:uid="{D6B32008-70C5-448C-A4B0-2F96A8CBD7FF}"/>
    <cellStyle name="style1545409230270" xfId="45359" xr:uid="{6C848BCB-45BF-4E78-ABB1-FAB3A91B615E}"/>
    <cellStyle name="style1545409230395" xfId="45360" xr:uid="{2CA0CE02-0626-4A1E-86C5-FE60B0B2940C}"/>
    <cellStyle name="style1545409230488" xfId="45361" xr:uid="{97314C90-62A9-4C09-813E-F648143FF0B6}"/>
    <cellStyle name="style1545409230601" xfId="45364" xr:uid="{4D36C072-C05D-4B83-941A-AC87A1C5FBB6}"/>
    <cellStyle name="style1545409230710" xfId="45365" xr:uid="{B2102CD9-E8CD-4B4E-B270-E8825802CF43}"/>
    <cellStyle name="style1545409230804" xfId="45366" xr:uid="{33858B30-9517-4F5D-8715-CAD1AB3A86EC}"/>
    <cellStyle name="style1545409230913" xfId="45367" xr:uid="{9F427832-ACBA-4CFD-9372-E8005EB7CF2D}"/>
    <cellStyle name="style1545409231038" xfId="45368" xr:uid="{D1F67101-E244-487D-BDF0-484F2E3CDB9F}"/>
    <cellStyle name="style1545409231134" xfId="45369" xr:uid="{56CAA118-777A-4C3F-9A41-2ABD9D29C91F}"/>
    <cellStyle name="style1545409231212" xfId="45370" xr:uid="{A865468F-3409-48E8-9AD4-09184B090656}"/>
    <cellStyle name="style1545409231305" xfId="45371" xr:uid="{794A8FE4-4210-4F44-99D0-718664E83FD2}"/>
    <cellStyle name="style1545409231399" xfId="45372" xr:uid="{56A02279-566C-4CDB-B268-78905AC08017}"/>
    <cellStyle name="style1545409231493" xfId="45373" xr:uid="{A4F71927-44AA-4251-B112-3899EDEF8ADF}"/>
    <cellStyle name="style1545409231592" xfId="45374" xr:uid="{211C969C-7A3C-41B1-B857-3082540EAEFC}"/>
    <cellStyle name="style1545409231682" xfId="45375" xr:uid="{E8CB5BCC-A91A-44BC-9C6B-56205C426576}"/>
    <cellStyle name="style1545409231776" xfId="45376" xr:uid="{D21B546D-E032-46D1-B454-09CFFFB83573}"/>
    <cellStyle name="style1545409231854" xfId="45377" xr:uid="{6D2B4315-17B8-4F78-9EA4-AA2C5D3D9030}"/>
    <cellStyle name="style1545409231948" xfId="45378" xr:uid="{B4CD134A-A2BC-443A-8A5C-18701872CB96}"/>
    <cellStyle name="style1545409232041" xfId="45379" xr:uid="{437518AD-3E72-4B6E-98A3-975205F08D21}"/>
    <cellStyle name="style1545409234220" xfId="45381" xr:uid="{47EBA66F-FF5E-4C3D-8E5B-116ECCA938CB}"/>
    <cellStyle name="style1545409234333" xfId="45382" xr:uid="{B3EE12AC-BA1D-4076-8D09-4B59489E6389}"/>
    <cellStyle name="style1545409234442" xfId="45380" xr:uid="{886B3760-F920-4746-8592-C469C2ED73E1}"/>
    <cellStyle name="style1545409234567" xfId="45383" xr:uid="{93CFEA83-9B5C-4104-91D3-99F47EEDBFAB}"/>
    <cellStyle name="style1545409234676" xfId="45384" xr:uid="{8100BB35-3603-4EC6-B055-EA5DA1DD4AEC}"/>
    <cellStyle name="style1545409234803" xfId="45385" xr:uid="{DC5BF100-6217-4A7D-AA13-11329F189865}"/>
    <cellStyle name="style1545409234928" xfId="45386" xr:uid="{DC228613-6B0C-42B2-A754-20C73034F522}"/>
    <cellStyle name="style1545409235038" xfId="45387" xr:uid="{4C1E4A61-EEA8-4ED3-A77F-1F2344E262AF}"/>
    <cellStyle name="style1545409235147" xfId="45389" xr:uid="{46EB3EFD-B73F-4A8E-B89F-ACE96F36C323}"/>
    <cellStyle name="style1545409235256" xfId="45390" xr:uid="{1135FF9E-D9D0-4FDE-9529-20DE6E4FE031}"/>
    <cellStyle name="style1545409235366" xfId="45393" xr:uid="{C22CD866-739B-461B-9522-CAAE84CFBCEB}"/>
    <cellStyle name="style1545409235507" xfId="45392" xr:uid="{A8391AEA-46FD-4B55-8286-CC608AEAA5E4}"/>
    <cellStyle name="style1545409235601" xfId="45394" xr:uid="{8DC04943-A0AE-4119-81CC-149EF3EBCDED}"/>
    <cellStyle name="style1545409235726" xfId="45388" xr:uid="{3D8A271B-C850-4F7A-935C-B211C1A29591}"/>
    <cellStyle name="style1545409235855" xfId="45391" xr:uid="{25BF20ED-1B0A-424E-98AA-989087D65F17}"/>
    <cellStyle name="style1545409235980" xfId="45395" xr:uid="{A2FEEBE6-ECD1-409C-B37D-3A0E9CA25787}"/>
    <cellStyle name="style1545409236230" xfId="45397" xr:uid="{9F11771E-AEEF-4245-89A3-DE7FC8947EA4}"/>
    <cellStyle name="style1545409236339" xfId="45398" xr:uid="{DF0CC9C5-7937-4779-838F-09DCB66D3BE6}"/>
    <cellStyle name="style1545409236480" xfId="45396" xr:uid="{C76209E1-A7C6-48BE-A06F-1669440D81FD}"/>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2011</c:v>
                </c:pt>
              </c:numCache>
            </c:numRef>
          </c:xVal>
          <c:yVal>
            <c:numRef>
              <c:f>Water!$AB$105:$AB$116</c:f>
              <c:numCache>
                <c:formatCode>0.0</c:formatCode>
                <c:ptCount val="12"/>
                <c:pt idx="0">
                  <c:v>0.13559322033898305</c:v>
                </c:pt>
                <c:pt idx="1">
                  <c:v>0</c:v>
                </c:pt>
                <c:pt idx="2">
                  <c:v>9.1270161979590564E-2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2011</c:v>
                </c:pt>
              </c:numCache>
            </c:numRef>
          </c:xVal>
          <c:yVal>
            <c:numRef>
              <c:f>Water!$W$105:$W$116</c:f>
              <c:numCache>
                <c:formatCode>0.0</c:formatCode>
                <c:ptCount val="12"/>
                <c:pt idx="0">
                  <c:v>0.2364066193853428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2011</c:v>
                </c:pt>
              </c:numCache>
            </c:numRef>
          </c:xVal>
          <c:yVal>
            <c:numRef>
              <c:f>Water!$R$105:$R$116</c:f>
              <c:numCache>
                <c:formatCode>0.0</c:formatCode>
                <c:ptCount val="12"/>
                <c:pt idx="0">
                  <c:v>0.71695760598503744</c:v>
                </c:pt>
                <c:pt idx="1">
                  <c:v>0</c:v>
                </c:pt>
                <c:pt idx="2">
                  <c:v>3.185797946553881E-2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2011</c:v>
                </c:pt>
              </c:numCache>
            </c:numRef>
          </c:xVal>
          <c:yVal>
            <c:numRef>
              <c:f>Water!$M$105:$M$116</c:f>
              <c:numCache>
                <c:formatCode>0.0</c:formatCode>
                <c:ptCount val="12"/>
                <c:pt idx="0">
                  <c:v>1.6507098052162428</c:v>
                </c:pt>
                <c:pt idx="1">
                  <c:v>0</c:v>
                </c:pt>
                <c:pt idx="2">
                  <c:v>7.3984061691761499E-2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2011</c:v>
                </c:pt>
              </c:numCache>
            </c:numRef>
          </c:xVal>
          <c:yVal>
            <c:numRef>
              <c:f>Water!$H$105:$H$116</c:f>
              <c:numCache>
                <c:formatCode>0.0</c:formatCode>
                <c:ptCount val="12"/>
                <c:pt idx="0">
                  <c:v>1.9335142469470827</c:v>
                </c:pt>
                <c:pt idx="1">
                  <c:v>0.49776873252474513</c:v>
                </c:pt>
                <c:pt idx="2">
                  <c:v>0.28001408217187912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2011</c:v>
                </c:pt>
              </c:numCache>
            </c:numRef>
          </c:xVal>
          <c:yVal>
            <c:numRef>
              <c:f>Water!$X$105:$X$116</c:f>
              <c:numCache>
                <c:formatCode>0.0</c:formatCode>
                <c:ptCount val="12"/>
                <c:pt idx="0">
                  <c:v>98.813559322033896</c:v>
                </c:pt>
                <c:pt idx="1">
                  <c:v>99.80303017971751</c:v>
                </c:pt>
                <c:pt idx="2">
                  <c:v>99.817578593513971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2011</c:v>
                </c:pt>
              </c:numCache>
            </c:numRef>
          </c:xVal>
          <c:yVal>
            <c:numRef>
              <c:f>Water!$S$105:$S$116</c:f>
              <c:numCache>
                <c:formatCode>0.0</c:formatCode>
                <c:ptCount val="12"/>
                <c:pt idx="0">
                  <c:v>98.078219824679707</c:v>
                </c:pt>
                <c:pt idx="1">
                  <c:v>99.080293380524438</c:v>
                </c:pt>
                <c:pt idx="2">
                  <c:v>99.782170921356538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2011</c:v>
                </c:pt>
              </c:numCache>
            </c:numRef>
          </c:xVal>
          <c:yVal>
            <c:numRef>
              <c:f>Water!$N$105:$N$116</c:f>
              <c:numCache>
                <c:formatCode>0.0</c:formatCode>
                <c:ptCount val="12"/>
                <c:pt idx="0">
                  <c:v>95.389408099688481</c:v>
                </c:pt>
                <c:pt idx="1">
                  <c:v>98.38359588617611</c:v>
                </c:pt>
                <c:pt idx="2">
                  <c:v>99.223671222914973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2011</c:v>
                </c:pt>
              </c:numCache>
            </c:numRef>
          </c:xVal>
          <c:yVal>
            <c:numRef>
              <c:f>Water!$I$105:$I$116</c:f>
              <c:numCache>
                <c:formatCode>0.0</c:formatCode>
                <c:ptCount val="12"/>
                <c:pt idx="0">
                  <c:v>94.78375701551667</c:v>
                </c:pt>
                <c:pt idx="1">
                  <c:v>97.920444968028292</c:v>
                </c:pt>
                <c:pt idx="2">
                  <c:v>99.602948479888738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2011</c:v>
                </c:pt>
              </c:numCache>
            </c:numRef>
          </c:xVal>
          <c:yVal>
            <c:numRef>
              <c:f>Water!$D$105:$D$116</c:f>
              <c:numCache>
                <c:formatCode>0.0</c:formatCode>
                <c:ptCount val="12"/>
                <c:pt idx="0">
                  <c:v>90.976933514246952</c:v>
                </c:pt>
                <c:pt idx="1">
                  <c:v>95.243002704153099</c:v>
                </c:pt>
                <c:pt idx="2">
                  <c:v>98.417915886955811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89.340319957009029</c:v>
                </c:pt>
                <c:pt idx="1">
                  <c:v>97.984602668184976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1.6992747345103374</c:v>
                </c:pt>
                <c:pt idx="1">
                  <c:v>1.8636911057090773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7.1882152282916536</c:v>
                </c:pt>
                <c:pt idx="1">
                  <c:v>0.15170622610594364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1.7721900801889774</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94.42241506141491</c:v>
                </c:pt>
                <c:pt idx="1">
                  <c:v>99.45767362093757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0.51486994012905318</c:v>
                </c:pt>
                <c:pt idx="1">
                  <c:v>0.54232637906243042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3.6509462206088159</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1.4117687778472146</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95.049694838134158</c:v>
                </c:pt>
                <c:pt idx="1">
                  <c:v>99.359696218074546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0.61252883605985087</c:v>
                </c:pt>
                <c:pt idx="1">
                  <c:v>0.64030378192545356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3.7245532227527889</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0.61322310305320116</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97.872995648085748</c:v>
                </c:pt>
                <c:pt idx="1">
                  <c:v>99.768422893121041</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0.22717754291897663</c:v>
                </c:pt>
                <c:pt idx="1">
                  <c:v>0.23157710687895872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1.6958936263386875</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0.20393318265659133</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98.925373432069577</c:v>
                </c:pt>
                <c:pt idx="1">
                  <c:v>99.936508224092591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2.1704126382966954E-2</c:v>
                </c:pt>
                <c:pt idx="1">
                  <c:v>2.1925968328616544E-2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0.95099919575716285</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0.10192324579028877</c:v>
                </c:pt>
                <c:pt idx="1">
                  <c:v>4.1565807578793863E-2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2">
                  <c:v>2011</c:v>
                </c:pt>
              </c:numCache>
            </c:numRef>
          </c:xVal>
          <c:yVal>
            <c:numRef>
              <c:f>Water!$AB$205:$AB$216</c:f>
              <c:numCache>
                <c:formatCode>0.0</c:formatCode>
                <c:ptCount val="12"/>
                <c:pt idx="0">
                  <c:v>0</c:v>
                </c:pt>
                <c:pt idx="1">
                  <c:v>0</c:v>
                </c:pt>
                <c:pt idx="2">
                  <c:v>0.15931492070546685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2">
                  <c:v>2011</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2">
                  <c:v>2011</c:v>
                </c:pt>
              </c:numCache>
            </c:numRef>
          </c:xVal>
          <c:yVal>
            <c:numRef>
              <c:f>Water!$R$205:$R$216</c:f>
              <c:numCache>
                <c:formatCode>0.0</c:formatCode>
                <c:ptCount val="12"/>
                <c:pt idx="0">
                  <c:v>0</c:v>
                </c:pt>
                <c:pt idx="1">
                  <c:v>0</c:v>
                </c:pt>
                <c:pt idx="2">
                  <c:v>5.5352713258525033E-2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2">
                  <c:v>2011</c:v>
                </c:pt>
              </c:numCache>
            </c:numRef>
          </c:xVal>
          <c:yVal>
            <c:numRef>
              <c:f>Water!$M$205:$M$216</c:f>
              <c:numCache>
                <c:formatCode>0.0</c:formatCode>
                <c:ptCount val="12"/>
                <c:pt idx="0">
                  <c:v>0</c:v>
                </c:pt>
                <c:pt idx="1">
                  <c:v>0</c:v>
                </c:pt>
                <c:pt idx="2">
                  <c:v>0.12925917658334207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2">
                  <c:v>2011</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2">
                  <c:v>2011</c:v>
                </c:pt>
              </c:numCache>
            </c:numRef>
          </c:xVal>
          <c:yVal>
            <c:numRef>
              <c:f>Water!$X$205:$X$216</c:f>
              <c:numCache>
                <c:formatCode>0.0</c:formatCode>
                <c:ptCount val="12"/>
                <c:pt idx="0">
                  <c:v>0</c:v>
                </c:pt>
                <c:pt idx="1">
                  <c:v>0</c:v>
                </c:pt>
                <c:pt idx="2">
                  <c:v>99.681577732755613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2">
                  <c:v>2011</c:v>
                </c:pt>
              </c:numCache>
            </c:numRef>
          </c:xVal>
          <c:yVal>
            <c:numRef>
              <c:f>Water!$S$205:$S$216</c:f>
              <c:numCache>
                <c:formatCode>0.0</c:formatCode>
                <c:ptCount val="12"/>
                <c:pt idx="0">
                  <c:v>0</c:v>
                </c:pt>
                <c:pt idx="1">
                  <c:v>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2">
                  <c:v>2011</c:v>
                </c:pt>
              </c:numCache>
            </c:numRef>
          </c:xVal>
          <c:yVal>
            <c:numRef>
              <c:f>Water!$N$205:$N$216</c:f>
              <c:numCache>
                <c:formatCode>0.0</c:formatCode>
                <c:ptCount val="12"/>
                <c:pt idx="0">
                  <c:v>0</c:v>
                </c:pt>
                <c:pt idx="1">
                  <c:v>0</c:v>
                </c:pt>
                <c:pt idx="2">
                  <c:v>99.758815167412749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2">
                  <c:v>2011</c:v>
                </c:pt>
              </c:numCache>
            </c:numRef>
          </c:xVal>
          <c:yVal>
            <c:numRef>
              <c:f>Water!$I$205:$I$216</c:f>
              <c:numCache>
                <c:formatCode>0.0</c:formatCode>
                <c:ptCount val="12"/>
                <c:pt idx="0">
                  <c:v>0</c:v>
                </c:pt>
                <c:pt idx="1">
                  <c:v>0</c:v>
                </c:pt>
                <c:pt idx="2">
                  <c:v>98.839702344436347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2">
                  <c:v>2011</c:v>
                </c:pt>
              </c:numCache>
            </c:numRef>
          </c:xVal>
          <c:yVal>
            <c:numRef>
              <c:f>Water!$D$205:$D$216</c:f>
              <c:numCache>
                <c:formatCode>0.0</c:formatCode>
                <c:ptCount val="12"/>
                <c:pt idx="0">
                  <c:v>0</c:v>
                </c:pt>
                <c:pt idx="1">
                  <c:v>0</c:v>
                </c:pt>
                <c:pt idx="2">
                  <c:v>99.106364817350951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Water!$E$199:$E$200</c:f>
              <c:numCache>
                <c:formatCode>0.0</c:formatCode>
                <c:ptCount val="2"/>
                <c:pt idx="0">
                  <c:v>98.126027257321439</c:v>
                </c:pt>
                <c:pt idx="1">
                  <c:v>98.126027257321439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Water!$F$199:$F$200</c:f>
              <c:numCache>
                <c:formatCode>0.0</c:formatCode>
                <c:ptCount val="2"/>
                <c:pt idx="0">
                  <c:v>0.98033756002950279</c:v>
                </c:pt>
                <c:pt idx="1">
                  <c:v>0.98033756002950279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Water!$G$199:$G$200</c:f>
              <c:numCache>
                <c:formatCode>0.0</c:formatCode>
                <c:ptCount val="2"/>
                <c:pt idx="0">
                  <c:v>0.89363518264906361</c:v>
                </c:pt>
                <c:pt idx="1">
                  <c:v>0.89363518264906361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Water!$J$199:$J$200</c:f>
              <c:numCache>
                <c:formatCode>0.0</c:formatCode>
                <c:ptCount val="2"/>
                <c:pt idx="0">
                  <c:v>98.787991839922086</c:v>
                </c:pt>
                <c:pt idx="1">
                  <c:v>98.787991839922086</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Water!$K$199:$K$200</c:f>
              <c:numCache>
                <c:formatCode>0.0</c:formatCode>
                <c:ptCount val="2"/>
                <c:pt idx="0">
                  <c:v>5.1710504514250244E-2</c:v>
                </c:pt>
                <c:pt idx="1">
                  <c:v>5.1710504514250244E-2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Water!$L$199:$L$200</c:f>
              <c:numCache>
                <c:formatCode>0.0</c:formatCode>
                <c:ptCount val="2"/>
                <c:pt idx="0">
                  <c:v>1.0310384789803209</c:v>
                </c:pt>
                <c:pt idx="1">
                  <c:v>1.0310384789803209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Water!$M$199:$M$200</c:f>
              <c:numCache>
                <c:formatCode>0.0</c:formatCode>
                <c:ptCount val="2"/>
                <c:pt idx="0">
                  <c:v>0.12925917658334207</c:v>
                </c:pt>
                <c:pt idx="1">
                  <c:v>0.12925917658334207</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Water!$O$199:$O$200</c:f>
              <c:numCache>
                <c:formatCode>0.0</c:formatCode>
                <c:ptCount val="2"/>
                <c:pt idx="0">
                  <c:v>99.758815167412735</c:v>
                </c:pt>
                <c:pt idx="1">
                  <c:v>99.758815167412735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Water!$Q$199:$Q$200</c:f>
              <c:numCache>
                <c:formatCode>0.0</c:formatCode>
                <c:ptCount val="2"/>
                <c:pt idx="0">
                  <c:v>0.18583211932873667</c:v>
                </c:pt>
                <c:pt idx="1">
                  <c:v>0.18583211932873667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Water!$R$199:$R$200</c:f>
              <c:numCache>
                <c:formatCode>0.0</c:formatCode>
                <c:ptCount val="2"/>
                <c:pt idx="0">
                  <c:v>5.5352713258525033E-2</c:v>
                </c:pt>
                <c:pt idx="1">
                  <c:v>5.5352713258525033E-2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Water!$T$199:$T$200</c:f>
              <c:numCache>
                <c:formatCode>0.0</c:formatCode>
                <c:ptCount val="2"/>
                <c:pt idx="0">
                  <c:v>99.897052806390533</c:v>
                </c:pt>
                <c:pt idx="1">
                  <c:v>99.897052806390533</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Water!$U$199:$U$200</c:f>
              <c:numCache>
                <c:formatCode>0.0</c:formatCode>
                <c:ptCount val="2"/>
                <c:pt idx="0">
                  <c:v>0.10294719360946658</c:v>
                </c:pt>
                <c:pt idx="1">
                  <c:v>0.10294719360946658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Water!$Y$199:$Y$200</c:f>
              <c:numCache>
                <c:formatCode>0.0</c:formatCode>
                <c:ptCount val="2"/>
                <c:pt idx="0">
                  <c:v>99.681577732755613</c:v>
                </c:pt>
                <c:pt idx="1">
                  <c:v>99.681577732755613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Water!$AA$199:$AA$200</c:f>
              <c:numCache>
                <c:formatCode>0.0</c:formatCode>
                <c:ptCount val="2"/>
                <c:pt idx="0">
                  <c:v>0.15910734653891723</c:v>
                </c:pt>
                <c:pt idx="1">
                  <c:v>0.15910734653891723</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Water!$AB$199:$AB$200</c:f>
              <c:numCache>
                <c:formatCode>0.0</c:formatCode>
                <c:ptCount val="2"/>
                <c:pt idx="0">
                  <c:v>0.15931492070546685</c:v>
                </c:pt>
                <c:pt idx="1">
                  <c:v>0.15931492070546685</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2">
                  <c:v>2011</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2">
                  <c:v>2011</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2">
                  <c:v>2011</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2">
                  <c:v>2011</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2">
                  <c:v>2011</c:v>
                </c:pt>
              </c:numCache>
            </c:numRef>
          </c:xVal>
          <c:yVal>
            <c:numRef>
              <c:f>Water!$H$305:$H$316</c:f>
              <c:numCache>
                <c:formatCode>0.0</c:formatCode>
                <c:ptCount val="12"/>
                <c:pt idx="0">
                  <c:v>0</c:v>
                </c:pt>
                <c:pt idx="1">
                  <c:v>0</c:v>
                </c:pt>
                <c:pt idx="2">
                  <c:v>0.65107667509796807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2">
                  <c:v>2011</c:v>
                </c:pt>
              </c:numCache>
            </c:numRef>
          </c:xVal>
          <c:yVal>
            <c:numRef>
              <c:f>Water!$X$305:$X$316</c:f>
              <c:numCache>
                <c:formatCode>0.0</c:formatCode>
                <c:ptCount val="12"/>
                <c:pt idx="0">
                  <c:v>0</c:v>
                </c:pt>
                <c:pt idx="1">
                  <c:v>0</c:v>
                </c:pt>
                <c:pt idx="2">
                  <c:v>99.73589636159619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2">
                  <c:v>2011</c:v>
                </c:pt>
              </c:numCache>
            </c:numRef>
          </c:xVal>
          <c:yVal>
            <c:numRef>
              <c:f>Water!$S$305:$S$316</c:f>
              <c:numCache>
                <c:formatCode>0.0</c:formatCode>
                <c:ptCount val="12"/>
                <c:pt idx="0">
                  <c:v>0</c:v>
                </c:pt>
                <c:pt idx="1">
                  <c:v>0</c:v>
                </c:pt>
                <c:pt idx="2">
                  <c:v>99.730828370425726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2">
                  <c:v>2011</c:v>
                </c:pt>
              </c:numCache>
            </c:numRef>
          </c:xVal>
          <c:yVal>
            <c:numRef>
              <c:f>Water!$N$305:$N$316</c:f>
              <c:numCache>
                <c:formatCode>0.0</c:formatCode>
                <c:ptCount val="12"/>
                <c:pt idx="0">
                  <c:v>0</c:v>
                </c:pt>
                <c:pt idx="1">
                  <c:v>0</c:v>
                </c:pt>
                <c:pt idx="2">
                  <c:v>99.155681311186356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2">
                  <c:v>2011</c:v>
                </c:pt>
              </c:numCache>
            </c:numRef>
          </c:xVal>
          <c:yVal>
            <c:numRef>
              <c:f>Water!$I$305:$I$316</c:f>
              <c:numCache>
                <c:formatCode>0.0</c:formatCode>
                <c:ptCount val="12"/>
                <c:pt idx="0">
                  <c:v>0</c:v>
                </c:pt>
                <c:pt idx="1">
                  <c:v>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2">
                  <c:v>2011</c:v>
                </c:pt>
              </c:numCache>
            </c:numRef>
          </c:xVal>
          <c:yVal>
            <c:numRef>
              <c:f>Water!$D$305:$D$316</c:f>
              <c:numCache>
                <c:formatCode>0.0</c:formatCode>
                <c:ptCount val="12"/>
                <c:pt idx="0">
                  <c:v>0</c:v>
                </c:pt>
                <c:pt idx="1">
                  <c:v>0</c:v>
                </c:pt>
                <c:pt idx="2">
                  <c:v>97.490658605398721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Water!$E$299:$E$300</c:f>
              <c:numCache>
                <c:formatCode>0.0</c:formatCode>
                <c:ptCount val="2"/>
                <c:pt idx="0">
                  <c:v>97.466816439379159</c:v>
                </c:pt>
                <c:pt idx="1">
                  <c:v>97.466816439379159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Water!$F$299:$F$300</c:f>
              <c:numCache>
                <c:formatCode>0.0</c:formatCode>
                <c:ptCount val="2"/>
                <c:pt idx="0">
                  <c:v>2.3842166019561874E-2</c:v>
                </c:pt>
                <c:pt idx="1">
                  <c:v>2.3842166019561874E-2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Water!$G$299:$G$300</c:f>
              <c:numCache>
                <c:formatCode>0.0</c:formatCode>
                <c:ptCount val="2"/>
                <c:pt idx="0">
                  <c:v>1.8582647195033104</c:v>
                </c:pt>
                <c:pt idx="1">
                  <c:v>1.8582647195033104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Water!$H$299:$H$300</c:f>
              <c:numCache>
                <c:formatCode>0.0</c:formatCode>
                <c:ptCount val="2"/>
                <c:pt idx="0">
                  <c:v>0.65107667509796807</c:v>
                </c:pt>
                <c:pt idx="1">
                  <c:v>0.65107667509796807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Water!$J$299:$J$300</c:f>
              <c:numCache>
                <c:formatCode>0.0</c:formatCode>
                <c:ptCount val="2"/>
                <c:pt idx="0">
                  <c:v>100</c:v>
                </c:pt>
                <c:pt idx="1">
                  <c:v>100</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Water!$O$299:$O$300</c:f>
              <c:numCache>
                <c:formatCode>0.0</c:formatCode>
                <c:ptCount val="2"/>
                <c:pt idx="0">
                  <c:v>99.155681311186356</c:v>
                </c:pt>
                <c:pt idx="1">
                  <c:v>99.155681311186356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Water!$Q$299:$Q$300</c:f>
              <c:numCache>
                <c:formatCode>0.0</c:formatCode>
                <c:ptCount val="2"/>
                <c:pt idx="0">
                  <c:v>0.8443186888136438</c:v>
                </c:pt>
                <c:pt idx="1">
                  <c:v>0.8443186888136438</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Water!$T$299:$T$300</c:f>
              <c:numCache>
                <c:formatCode>0.0</c:formatCode>
                <c:ptCount val="2"/>
                <c:pt idx="0">
                  <c:v>99.465531128894511</c:v>
                </c:pt>
                <c:pt idx="1">
                  <c:v>99.465531128894511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Water!$U$299:$U$300</c:f>
              <c:numCache>
                <c:formatCode>0.0</c:formatCode>
                <c:ptCount val="2"/>
                <c:pt idx="0">
                  <c:v>0.26529724153120871</c:v>
                </c:pt>
                <c:pt idx="1">
                  <c:v>0.26529724153120871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Water!$V$299:$V$300</c:f>
              <c:numCache>
                <c:formatCode>0.0</c:formatCode>
                <c:ptCount val="2"/>
                <c:pt idx="0">
                  <c:v>0.26917162957427365</c:v>
                </c:pt>
                <c:pt idx="1">
                  <c:v>0.26917162957427365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Water!$Y$299:$Y$300</c:f>
              <c:numCache>
                <c:formatCode>0.0</c:formatCode>
                <c:ptCount val="2"/>
                <c:pt idx="0">
                  <c:v>99.458522558506957</c:v>
                </c:pt>
                <c:pt idx="1">
                  <c:v>99.458522558506957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Water!$Z$299:$Z$300</c:f>
              <c:numCache>
                <c:formatCode>0.0</c:formatCode>
                <c:ptCount val="2"/>
                <c:pt idx="0">
                  <c:v>0.2773738030892331</c:v>
                </c:pt>
                <c:pt idx="1">
                  <c:v>0.2773738030892331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Water!$AA$299:$AA$300</c:f>
              <c:numCache>
                <c:formatCode>0.0</c:formatCode>
                <c:ptCount val="2"/>
                <c:pt idx="0">
                  <c:v>0.26410363840381024</c:v>
                </c:pt>
                <c:pt idx="1">
                  <c:v>0.26410363840381024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Water!$E$299:$E$300</c:f>
              <c:numCache>
                <c:formatCode>0.0</c:formatCode>
                <c:ptCount val="2"/>
                <c:pt idx="0">
                  <c:v>97.466816439379159</c:v>
                </c:pt>
                <c:pt idx="1">
                  <c:v>97.466816439379159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Water!$F$299:$F$300</c:f>
              <c:numCache>
                <c:formatCode>0.0</c:formatCode>
                <c:ptCount val="2"/>
                <c:pt idx="0">
                  <c:v>2.3842166019561874E-2</c:v>
                </c:pt>
                <c:pt idx="1">
                  <c:v>2.3842166019561874E-2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Water!$G$299:$G$300</c:f>
              <c:numCache>
                <c:formatCode>0.0</c:formatCode>
                <c:ptCount val="2"/>
                <c:pt idx="0">
                  <c:v>1.8582647195033104</c:v>
                </c:pt>
                <c:pt idx="1">
                  <c:v>1.8582647195033104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Water!$H$299:$H$300</c:f>
              <c:numCache>
                <c:formatCode>0.0</c:formatCode>
                <c:ptCount val="2"/>
                <c:pt idx="0">
                  <c:v>0.65107667509796807</c:v>
                </c:pt>
                <c:pt idx="1">
                  <c:v>0.65107667509796807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Water!$J$299:$J$300</c:f>
              <c:numCache>
                <c:formatCode>0.0</c:formatCode>
                <c:ptCount val="2"/>
                <c:pt idx="0">
                  <c:v>100</c:v>
                </c:pt>
                <c:pt idx="1">
                  <c:v>100</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Water!$O$299:$O$300</c:f>
              <c:numCache>
                <c:formatCode>0.0</c:formatCode>
                <c:ptCount val="2"/>
                <c:pt idx="0">
                  <c:v>99.155681311186356</c:v>
                </c:pt>
                <c:pt idx="1">
                  <c:v>99.155681311186356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Water!$Q$299:$Q$300</c:f>
              <c:numCache>
                <c:formatCode>0.0</c:formatCode>
                <c:ptCount val="2"/>
                <c:pt idx="0">
                  <c:v>0.8443186888136438</c:v>
                </c:pt>
                <c:pt idx="1">
                  <c:v>0.8443186888136438</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Water!$T$299:$T$300</c:f>
              <c:numCache>
                <c:formatCode>0.0</c:formatCode>
                <c:ptCount val="2"/>
                <c:pt idx="0">
                  <c:v>99.465531128894511</c:v>
                </c:pt>
                <c:pt idx="1">
                  <c:v>99.465531128894511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Water!$U$299:$U$300</c:f>
              <c:numCache>
                <c:formatCode>0.0</c:formatCode>
                <c:ptCount val="2"/>
                <c:pt idx="0">
                  <c:v>0.26529724153120871</c:v>
                </c:pt>
                <c:pt idx="1">
                  <c:v>0.26529724153120871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Water!$V$299:$V$300</c:f>
              <c:numCache>
                <c:formatCode>0.0</c:formatCode>
                <c:ptCount val="2"/>
                <c:pt idx="0">
                  <c:v>0.26917162957427365</c:v>
                </c:pt>
                <c:pt idx="1">
                  <c:v>0.26917162957427365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2007</c:v>
                </c:pt>
                <c:pt idx="1">
                  <c:v>2015</c:v>
                </c:pt>
              </c:numCache>
            </c:numRef>
          </c:cat>
          <c:val>
            <c:numRef>
              <c:f>Water!$Y$299:$Y$300</c:f>
              <c:numCache>
                <c:formatCode>0.0</c:formatCode>
                <c:ptCount val="2"/>
                <c:pt idx="0">
                  <c:v>99.458522558506957</c:v>
                </c:pt>
                <c:pt idx="1">
                  <c:v>99.458522558506957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2007</c:v>
                </c:pt>
                <c:pt idx="1">
                  <c:v>2015</c:v>
                </c:pt>
              </c:numCache>
            </c:numRef>
          </c:cat>
          <c:val>
            <c:numRef>
              <c:f>Water!$Z$299:$Z$300</c:f>
              <c:numCache>
                <c:formatCode>0.0</c:formatCode>
                <c:ptCount val="2"/>
                <c:pt idx="0">
                  <c:v>0.2773738030892331</c:v>
                </c:pt>
                <c:pt idx="1">
                  <c:v>0.2773738030892331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2007</c:v>
                </c:pt>
                <c:pt idx="1">
                  <c:v>2015</c:v>
                </c:pt>
              </c:numCache>
            </c:numRef>
          </c:cat>
          <c:val>
            <c:numRef>
              <c:f>Water!$AA$299:$AA$300</c:f>
              <c:numCache>
                <c:formatCode>0.0</c:formatCode>
                <c:ptCount val="2"/>
                <c:pt idx="0">
                  <c:v>0.26410363840381024</c:v>
                </c:pt>
                <c:pt idx="1">
                  <c:v>0.26410363840381024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2007</c:v>
                </c:pt>
                <c:pt idx="1">
                  <c:v>2015</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89.340319957009029</c:v>
                </c:pt>
                <c:pt idx="1">
                  <c:v>97.984602668184976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1.6992747345103374</c:v>
                </c:pt>
                <c:pt idx="1">
                  <c:v>1.8636911057090773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7.1882152282916536</c:v>
                </c:pt>
                <c:pt idx="1">
                  <c:v>0.15170622610594364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1.7721900801889774</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94.42241506141491</c:v>
                </c:pt>
                <c:pt idx="1">
                  <c:v>99.45767362093757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0.51486994012905318</c:v>
                </c:pt>
                <c:pt idx="1">
                  <c:v>0.54232637906243042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3.6509462206088159</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1.4117687778472146</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95.049694838134158</c:v>
                </c:pt>
                <c:pt idx="1">
                  <c:v>99.359696218074546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0.61252883605985087</c:v>
                </c:pt>
                <c:pt idx="1">
                  <c:v>0.64030378192545356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3.7245532227527889</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0.61322310305320116</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97.872995648085748</c:v>
                </c:pt>
                <c:pt idx="1">
                  <c:v>99.768422893121041</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0.22717754291897663</c:v>
                </c:pt>
                <c:pt idx="1">
                  <c:v>0.23157710687895872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1.6958936263386875</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0.20393318265659133</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98.925373432069577</c:v>
                </c:pt>
                <c:pt idx="1">
                  <c:v>99.936508224092591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2.1704126382966954E-2</c:v>
                </c:pt>
                <c:pt idx="1">
                  <c:v>2.1925968328616544E-2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0.95099919575716285</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0.10192324579028877</c:v>
                </c:pt>
                <c:pt idx="1">
                  <c:v>4.1565807578793863E-2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Water!$E$199:$E$200</c:f>
              <c:numCache>
                <c:formatCode>0.0</c:formatCode>
                <c:ptCount val="2"/>
                <c:pt idx="0">
                  <c:v>98.126027257321439</c:v>
                </c:pt>
                <c:pt idx="1">
                  <c:v>98.126027257321439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Water!$F$199:$F$200</c:f>
              <c:numCache>
                <c:formatCode>0.0</c:formatCode>
                <c:ptCount val="2"/>
                <c:pt idx="0">
                  <c:v>0.98033756002950279</c:v>
                </c:pt>
                <c:pt idx="1">
                  <c:v>0.98033756002950279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Water!$G$199:$G$200</c:f>
              <c:numCache>
                <c:formatCode>0.0</c:formatCode>
                <c:ptCount val="2"/>
                <c:pt idx="0">
                  <c:v>0.89363518264906361</c:v>
                </c:pt>
                <c:pt idx="1">
                  <c:v>0.89363518264906361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Water!$J$199:$J$200</c:f>
              <c:numCache>
                <c:formatCode>0.0</c:formatCode>
                <c:ptCount val="2"/>
                <c:pt idx="0">
                  <c:v>98.787991839922086</c:v>
                </c:pt>
                <c:pt idx="1">
                  <c:v>98.787991839922086</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Water!$K$199:$K$200</c:f>
              <c:numCache>
                <c:formatCode>0.0</c:formatCode>
                <c:ptCount val="2"/>
                <c:pt idx="0">
                  <c:v>5.1710504514250244E-2</c:v>
                </c:pt>
                <c:pt idx="1">
                  <c:v>5.1710504514250244E-2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Water!$L$199:$L$200</c:f>
              <c:numCache>
                <c:formatCode>0.0</c:formatCode>
                <c:ptCount val="2"/>
                <c:pt idx="0">
                  <c:v>1.0310384789803209</c:v>
                </c:pt>
                <c:pt idx="1">
                  <c:v>1.0310384789803209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Water!$M$199:$M$200</c:f>
              <c:numCache>
                <c:formatCode>0.0</c:formatCode>
                <c:ptCount val="2"/>
                <c:pt idx="0">
                  <c:v>0.12925917658334207</c:v>
                </c:pt>
                <c:pt idx="1">
                  <c:v>0.12925917658334207</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Water!$O$199:$O$200</c:f>
              <c:numCache>
                <c:formatCode>0.0</c:formatCode>
                <c:ptCount val="2"/>
                <c:pt idx="0">
                  <c:v>99.758815167412735</c:v>
                </c:pt>
                <c:pt idx="1">
                  <c:v>99.758815167412735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Water!$Q$199:$Q$200</c:f>
              <c:numCache>
                <c:formatCode>0.0</c:formatCode>
                <c:ptCount val="2"/>
                <c:pt idx="0">
                  <c:v>0.18583211932873667</c:v>
                </c:pt>
                <c:pt idx="1">
                  <c:v>0.18583211932873667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Water!$R$199:$R$200</c:f>
              <c:numCache>
                <c:formatCode>0.0</c:formatCode>
                <c:ptCount val="2"/>
                <c:pt idx="0">
                  <c:v>5.5352713258525033E-2</c:v>
                </c:pt>
                <c:pt idx="1">
                  <c:v>5.5352713258525033E-2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Water!$T$199:$T$200</c:f>
              <c:numCache>
                <c:formatCode>0.0</c:formatCode>
                <c:ptCount val="2"/>
                <c:pt idx="0">
                  <c:v>99.897052806390533</c:v>
                </c:pt>
                <c:pt idx="1">
                  <c:v>99.897052806390533</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Water!$U$199:$U$200</c:f>
              <c:numCache>
                <c:formatCode>0.0</c:formatCode>
                <c:ptCount val="2"/>
                <c:pt idx="0">
                  <c:v>0.10294719360946658</c:v>
                </c:pt>
                <c:pt idx="1">
                  <c:v>0.10294719360946658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2007</c:v>
                </c:pt>
                <c:pt idx="1">
                  <c:v>2015</c:v>
                </c:pt>
              </c:numCache>
            </c:numRef>
          </c:cat>
          <c:val>
            <c:numRef>
              <c:f>Water!$Y$199:$Y$200</c:f>
              <c:numCache>
                <c:formatCode>0.0</c:formatCode>
                <c:ptCount val="2"/>
                <c:pt idx="0">
                  <c:v>99.681577732755613</c:v>
                </c:pt>
                <c:pt idx="1">
                  <c:v>99.681577732755613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2007</c:v>
                </c:pt>
                <c:pt idx="1">
                  <c:v>2015</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2007</c:v>
                </c:pt>
                <c:pt idx="1">
                  <c:v>2015</c:v>
                </c:pt>
              </c:numCache>
            </c:numRef>
          </c:cat>
          <c:val>
            <c:numRef>
              <c:f>Water!$AA$199:$AA$200</c:f>
              <c:numCache>
                <c:formatCode>0.0</c:formatCode>
                <c:ptCount val="2"/>
                <c:pt idx="0">
                  <c:v>0.15910734653891723</c:v>
                </c:pt>
                <c:pt idx="1">
                  <c:v>0.15910734653891723</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2007</c:v>
                </c:pt>
                <c:pt idx="1">
                  <c:v>2015</c:v>
                </c:pt>
              </c:numCache>
            </c:numRef>
          </c:cat>
          <c:val>
            <c:numRef>
              <c:f>Water!$AB$199:$AB$200</c:f>
              <c:numCache>
                <c:formatCode>0.0</c:formatCode>
                <c:ptCount val="2"/>
                <c:pt idx="0">
                  <c:v>0.15931492070546685</c:v>
                </c:pt>
                <c:pt idx="1">
                  <c:v>0.15931492070546685</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2011</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2011</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2011</c:v>
                </c:pt>
              </c:numCache>
            </c:numRef>
          </c:xVal>
          <c:yVal>
            <c:numRef>
              <c:f>Sanitation!$R$105:$R$116</c:f>
              <c:numCache>
                <c:formatCode>0.0</c:formatCode>
                <c:ptCount val="12"/>
                <c:pt idx="0">
                  <c:v>0</c:v>
                </c:pt>
                <c:pt idx="1">
                  <c:v>0.13352842125556769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2011</c:v>
                </c:pt>
              </c:numCache>
            </c:numRef>
          </c:xVal>
          <c:yVal>
            <c:numRef>
              <c:f>Sanitation!$M$105:$M$116</c:f>
              <c:numCache>
                <c:formatCode>0.0</c:formatCode>
                <c:ptCount val="12"/>
                <c:pt idx="0">
                  <c:v>0.16507098052162431</c:v>
                </c:pt>
                <c:pt idx="1">
                  <c:v>5.7946802288259422E-2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2011</c:v>
                </c:pt>
              </c:numCache>
            </c:numRef>
          </c:xVal>
          <c:yVal>
            <c:numRef>
              <c:f>Sanitation!$H$105:$H$116</c:f>
              <c:numCache>
                <c:formatCode>0.0</c:formatCode>
                <c:ptCount val="12"/>
                <c:pt idx="0">
                  <c:v>0.23744911804613297</c:v>
                </c:pt>
                <c:pt idx="1">
                  <c:v>0.47011062584642205</c:v>
                </c:pt>
                <c:pt idx="2">
                  <c:v>0.2764535736253948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2011</c:v>
                </c:pt>
              </c:numCache>
            </c:numRef>
          </c:xVal>
          <c:yVal>
            <c:numRef>
              <c:f>Sanitation!$X$105:$X$116</c:f>
              <c:numCache>
                <c:formatCode>0.0</c:formatCode>
                <c:ptCount val="12"/>
                <c:pt idx="0">
                  <c:v>99.830508474576277</c:v>
                </c:pt>
                <c:pt idx="1">
                  <c:v>99.778466532192695</c:v>
                </c:pt>
                <c:pt idx="2">
                  <c:v>99.889623814636082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2011</c:v>
                </c:pt>
              </c:numCache>
            </c:numRef>
          </c:xVal>
          <c:yVal>
            <c:numRef>
              <c:f>Sanitation!$S$105:$S$116</c:f>
              <c:numCache>
                <c:formatCode>0.0</c:formatCode>
                <c:ptCount val="12"/>
                <c:pt idx="0">
                  <c:v>99.696561024949432</c:v>
                </c:pt>
                <c:pt idx="1">
                  <c:v>99.744520144521758</c:v>
                </c:pt>
                <c:pt idx="2">
                  <c:v>99.473704800744542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2011</c:v>
                </c:pt>
              </c:numCache>
            </c:numRef>
          </c:xVal>
          <c:yVal>
            <c:numRef>
              <c:f>Sanitation!$N$105:$N$116</c:f>
              <c:numCache>
                <c:formatCode>0.0</c:formatCode>
                <c:ptCount val="12"/>
                <c:pt idx="0">
                  <c:v>97.903577517923296</c:v>
                </c:pt>
                <c:pt idx="1">
                  <c:v>99.404360407261066</c:v>
                </c:pt>
                <c:pt idx="2">
                  <c:v>99.823596285238096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2011</c:v>
                </c:pt>
              </c:numCache>
            </c:numRef>
          </c:xVal>
          <c:yVal>
            <c:numRef>
              <c:f>Sanitation!$I$105:$I$116</c:f>
              <c:numCache>
                <c:formatCode>0.0</c:formatCode>
                <c:ptCount val="12"/>
                <c:pt idx="0">
                  <c:v>98.078445153140592</c:v>
                </c:pt>
                <c:pt idx="1">
                  <c:v>99.150450209389987</c:v>
                </c:pt>
                <c:pt idx="2">
                  <c:v>99.203866719016659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2011</c:v>
                </c:pt>
              </c:numCache>
            </c:numRef>
          </c:xVal>
          <c:yVal>
            <c:numRef>
              <c:f>Sanitation!$D$105:$D$116</c:f>
              <c:numCache>
                <c:formatCode>0.0</c:formatCode>
                <c:ptCount val="12"/>
                <c:pt idx="0">
                  <c:v>93.639613018909898</c:v>
                </c:pt>
                <c:pt idx="1">
                  <c:v>95.326011400543848</c:v>
                </c:pt>
                <c:pt idx="2">
                  <c:v>96.010591414771227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81.384130362536624</c:v>
                </c:pt>
                <c:pt idx="1">
                  <c:v>83.840752667785566</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12.374287926230558</c:v>
                </c:pt>
                <c:pt idx="1">
                  <c:v>12.747812243511266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5.9402521027381141</c:v>
                </c:pt>
                <c:pt idx="1">
                  <c:v>3.0489102804178714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0.3013296084946937</c:v>
                </c:pt>
                <c:pt idx="1">
                  <c:v>0.36252480828529876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90.243466465311684</c:v>
                </c:pt>
                <c:pt idx="1">
                  <c:v>91.495602340559756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7.9734272104521722</c:v>
                </c:pt>
                <c:pt idx="1">
                  <c:v>8.0840592002231322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1.6231985326550955</c:v>
                </c:pt>
                <c:pt idx="1">
                  <c:v>0.42033845921710622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0.15990779158104118</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92.809651629628547</c:v>
                </c:pt>
                <c:pt idx="1">
                  <c:v>94.617280319044056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5.2309725690317279</c:v>
                </c:pt>
                <c:pt idx="1">
                  <c:v>5.3328548185962621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1.9190238059053399</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4.0351995434374732E-2</c:v>
                </c:pt>
                <c:pt idx="1">
                  <c:v>4.986486235968466E-2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96.601188957860955</c:v>
                </c:pt>
                <c:pt idx="1">
                  <c:v>96.357848145120457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3.1465997500699325</c:v>
                </c:pt>
                <c:pt idx="1">
                  <c:v>3.138673386545721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0.25221129206910575</c:v>
                </c:pt>
                <c:pt idx="1">
                  <c:v>0.50347846833382448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98.792055148907892</c:v>
                </c:pt>
                <c:pt idx="1">
                  <c:v>98.855250273391562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1.0129820782349195</c:v>
                </c:pt>
                <c:pt idx="1">
                  <c:v>1.013630060792194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0.19496277285719543</c:v>
                </c:pt>
                <c:pt idx="1">
                  <c:v>0.13111966581624301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2">
                  <c:v>2011</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2">
                  <c:v>2011</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2">
                  <c:v>2011</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2">
                  <c:v>2011</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2">
                  <c:v>2011</c:v>
                </c:pt>
              </c:numCache>
            </c:numRef>
          </c:xVal>
          <c:yVal>
            <c:numRef>
              <c:f>Sanitation!$H$205:$H$216</c:f>
              <c:numCache>
                <c:formatCode>0.0</c:formatCode>
                <c:ptCount val="12"/>
                <c:pt idx="0">
                  <c:v>0</c:v>
                </c:pt>
                <c:pt idx="1">
                  <c:v>0</c:v>
                </c:pt>
                <c:pt idx="2">
                  <c:v>0.31962622962661524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2">
                  <c:v>2011</c:v>
                </c:pt>
              </c:numCache>
            </c:numRef>
          </c:xVal>
          <c:yVal>
            <c:numRef>
              <c:f>Sanitation!$X$205:$X$216</c:f>
              <c:numCache>
                <c:formatCode>0.0</c:formatCode>
                <c:ptCount val="12"/>
                <c:pt idx="0">
                  <c:v>0</c:v>
                </c:pt>
                <c:pt idx="1">
                  <c:v>0</c:v>
                </c:pt>
                <c:pt idx="2">
                  <c:v>99.840892653461083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2">
                  <c:v>2011</c:v>
                </c:pt>
              </c:numCache>
            </c:numRef>
          </c:xVal>
          <c:yVal>
            <c:numRef>
              <c:f>Sanitation!$S$205:$S$216</c:f>
              <c:numCache>
                <c:formatCode>0.0</c:formatCode>
                <c:ptCount val="12"/>
                <c:pt idx="0">
                  <c:v>0</c:v>
                </c:pt>
                <c:pt idx="1">
                  <c:v>0</c:v>
                </c:pt>
                <c:pt idx="2">
                  <c:v>99.656756279201915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2">
                  <c:v>2011</c:v>
                </c:pt>
              </c:numCache>
            </c:numRef>
          </c:xVal>
          <c:yVal>
            <c:numRef>
              <c:f>Sanitation!$N$205:$N$216</c:f>
              <c:numCache>
                <c:formatCode>0.0</c:formatCode>
                <c:ptCount val="12"/>
                <c:pt idx="0">
                  <c:v>0</c:v>
                </c:pt>
                <c:pt idx="1">
                  <c:v>0</c:v>
                </c:pt>
                <c:pt idx="2">
                  <c:v>99.426760561260934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2">
                  <c:v>2011</c:v>
                </c:pt>
              </c:numCache>
            </c:numRef>
          </c:xVal>
          <c:yVal>
            <c:numRef>
              <c:f>Sanitation!$I$205:$I$216</c:f>
              <c:numCache>
                <c:formatCode>0.0</c:formatCode>
                <c:ptCount val="12"/>
                <c:pt idx="0">
                  <c:v>0</c:v>
                </c:pt>
                <c:pt idx="1">
                  <c:v>0</c:v>
                </c:pt>
                <c:pt idx="2">
                  <c:v>99.051806429156159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2">
                  <c:v>2011</c:v>
                </c:pt>
              </c:numCache>
            </c:numRef>
          </c:xVal>
          <c:yVal>
            <c:numRef>
              <c:f>Sanitation!$D$205:$D$216</c:f>
              <c:numCache>
                <c:formatCode>0.0</c:formatCode>
                <c:ptCount val="12"/>
                <c:pt idx="0">
                  <c:v>0</c:v>
                </c:pt>
                <c:pt idx="1">
                  <c:v>0</c:v>
                </c:pt>
                <c:pt idx="2">
                  <c:v>94.26656361903737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Sanitation!$E$199:$E$200</c:f>
              <c:numCache>
                <c:formatCode>0.0</c:formatCode>
                <c:ptCount val="2"/>
                <c:pt idx="0">
                  <c:v>81.478300597888577</c:v>
                </c:pt>
                <c:pt idx="1">
                  <c:v>81.478300597888577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Sanitation!$F$199:$F$200</c:f>
              <c:numCache>
                <c:formatCode>0.0</c:formatCode>
                <c:ptCount val="2"/>
                <c:pt idx="0">
                  <c:v>12.788263021148785</c:v>
                </c:pt>
                <c:pt idx="1">
                  <c:v>12.788263021148785</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Sanitation!$G$199:$G$200</c:f>
              <c:numCache>
                <c:formatCode>0.0</c:formatCode>
                <c:ptCount val="2"/>
                <c:pt idx="0">
                  <c:v>5.4138101513360226</c:v>
                </c:pt>
                <c:pt idx="1">
                  <c:v>5.4138101513360226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Sanitation!$H$199:$H$200</c:f>
              <c:numCache>
                <c:formatCode>0.0</c:formatCode>
                <c:ptCount val="2"/>
                <c:pt idx="0">
                  <c:v>0.31962622962661524</c:v>
                </c:pt>
                <c:pt idx="1">
                  <c:v>0.31962622962661524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Sanitation!$J$199:$J$200</c:f>
              <c:numCache>
                <c:formatCode>0.0</c:formatCode>
                <c:ptCount val="2"/>
                <c:pt idx="0">
                  <c:v>93.412638029802025</c:v>
                </c:pt>
                <c:pt idx="1">
                  <c:v>93.412638029802025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Sanitation!$K$199:$K$200</c:f>
              <c:numCache>
                <c:formatCode>0.0</c:formatCode>
                <c:ptCount val="2"/>
                <c:pt idx="0">
                  <c:v>5.6391683993541326</c:v>
                </c:pt>
                <c:pt idx="1">
                  <c:v>5.6391683993541326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Sanitation!$L$199:$L$200</c:f>
              <c:numCache>
                <c:formatCode>0.0</c:formatCode>
                <c:ptCount val="2"/>
                <c:pt idx="0">
                  <c:v>0.94819357084384137</c:v>
                </c:pt>
                <c:pt idx="1">
                  <c:v>0.94819357084384137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Sanitation!$O$199:$O$200</c:f>
              <c:numCache>
                <c:formatCode>0.0</c:formatCode>
                <c:ptCount val="2"/>
                <c:pt idx="0">
                  <c:v>93.512109936092372</c:v>
                </c:pt>
                <c:pt idx="1">
                  <c:v>93.512109936092372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Sanitation!$P$199:$P$200</c:f>
              <c:numCache>
                <c:formatCode>0.0</c:formatCode>
                <c:ptCount val="2"/>
                <c:pt idx="0">
                  <c:v>5.914650625168564</c:v>
                </c:pt>
                <c:pt idx="1">
                  <c:v>5.914650625168564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Sanitation!$Q$199:$Q$200</c:f>
              <c:numCache>
                <c:formatCode>0.0</c:formatCode>
                <c:ptCount val="2"/>
                <c:pt idx="0">
                  <c:v>0.57323943873906558</c:v>
                </c:pt>
                <c:pt idx="1">
                  <c:v>0.57323943873906558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Sanitation!$T$199:$T$200</c:f>
              <c:numCache>
                <c:formatCode>0.0</c:formatCode>
                <c:ptCount val="2"/>
                <c:pt idx="0">
                  <c:v>98.260182352604389</c:v>
                </c:pt>
                <c:pt idx="1">
                  <c:v>98.260182352604389</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Sanitation!$U$199:$U$200</c:f>
              <c:numCache>
                <c:formatCode>0.0</c:formatCode>
                <c:ptCount val="2"/>
                <c:pt idx="0">
                  <c:v>1.3965739265975226</c:v>
                </c:pt>
                <c:pt idx="1">
                  <c:v>1.3965739265975226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Sanitation!$V$199:$V$200</c:f>
              <c:numCache>
                <c:formatCode>0.0</c:formatCode>
                <c:ptCount val="2"/>
                <c:pt idx="0">
                  <c:v>0.34324372079808541</c:v>
                </c:pt>
                <c:pt idx="1">
                  <c:v>0.34324372079808541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Sanitation!$Y$199:$Y$200</c:f>
              <c:numCache>
                <c:formatCode>0.0</c:formatCode>
                <c:ptCount val="2"/>
                <c:pt idx="0">
                  <c:v>99.249657650253013</c:v>
                </c:pt>
                <c:pt idx="1">
                  <c:v>99.249657650253013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Sanitation!$Z$199:$Z$200</c:f>
              <c:numCache>
                <c:formatCode>0.0</c:formatCode>
                <c:ptCount val="2"/>
                <c:pt idx="0">
                  <c:v>0.59123500320807043</c:v>
                </c:pt>
                <c:pt idx="1">
                  <c:v>0.59123500320807043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Sanitation!$AA$199:$AA$200</c:f>
              <c:numCache>
                <c:formatCode>0.0</c:formatCode>
                <c:ptCount val="2"/>
                <c:pt idx="0">
                  <c:v>0.15910734653891723</c:v>
                </c:pt>
                <c:pt idx="1">
                  <c:v>0.15910734653891723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2">
                  <c:v>2011</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2">
                  <c:v>2011</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2">
                  <c:v>2011</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2">
                  <c:v>2011</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2">
                  <c:v>2011</c:v>
                </c:pt>
              </c:numCache>
            </c:numRef>
          </c:xVal>
          <c:yVal>
            <c:numRef>
              <c:f>Sanitation!$H$305:$H$316</c:f>
              <c:numCache>
                <c:formatCode>0.0</c:formatCode>
                <c:ptCount val="12"/>
                <c:pt idx="0">
                  <c:v>0</c:v>
                </c:pt>
                <c:pt idx="1">
                  <c:v>0</c:v>
                </c:pt>
                <c:pt idx="2">
                  <c:v>0.21802256881154092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2">
                  <c:v>2011</c:v>
                </c:pt>
              </c:numCache>
            </c:numRef>
          </c:xVal>
          <c:yVal>
            <c:numRef>
              <c:f>Sanitation!$X$305:$X$316</c:f>
              <c:numCache>
                <c:formatCode>0.0</c:formatCode>
                <c:ptCount val="12"/>
                <c:pt idx="0">
                  <c:v>0</c:v>
                </c:pt>
                <c:pt idx="1">
                  <c:v>0</c:v>
                </c:pt>
                <c:pt idx="2">
                  <c:v>99.954854078905328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2">
                  <c:v>2011</c:v>
                </c:pt>
              </c:numCache>
            </c:numRef>
          </c:xVal>
          <c:yVal>
            <c:numRef>
              <c:f>Sanitation!$S$305:$S$316</c:f>
              <c:numCache>
                <c:formatCode>0.0</c:formatCode>
                <c:ptCount val="12"/>
                <c:pt idx="0">
                  <c:v>0</c:v>
                </c:pt>
                <c:pt idx="1">
                  <c:v>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2">
                  <c:v>2011</c:v>
                </c:pt>
              </c:numCache>
            </c:numRef>
          </c:xVal>
          <c:yVal>
            <c:numRef>
              <c:f>Sanitation!$N$305:$N$316</c:f>
              <c:numCache>
                <c:formatCode>0.0</c:formatCode>
                <c:ptCount val="12"/>
                <c:pt idx="0">
                  <c:v>0</c:v>
                </c:pt>
                <c:pt idx="1">
                  <c:v>0</c:v>
                </c:pt>
                <c:pt idx="2">
                  <c:v>99.586609365647064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2">
                  <c:v>2011</c:v>
                </c:pt>
              </c:numCache>
            </c:numRef>
          </c:xVal>
          <c:yVal>
            <c:numRef>
              <c:f>Sanitation!$I$305:$I$316</c:f>
              <c:numCache>
                <c:formatCode>0.0</c:formatCode>
                <c:ptCount val="12"/>
                <c:pt idx="0">
                  <c:v>0</c:v>
                </c:pt>
                <c:pt idx="1">
                  <c:v>0</c:v>
                </c:pt>
                <c:pt idx="2">
                  <c:v>99.703337352170863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2">
                  <c:v>2011</c:v>
                </c:pt>
              </c:numCache>
            </c:numRef>
          </c:xVal>
          <c:yVal>
            <c:numRef>
              <c:f>Sanitation!$D$305:$D$316</c:f>
              <c:numCache>
                <c:formatCode>0.0</c:formatCode>
                <c:ptCount val="12"/>
                <c:pt idx="0">
                  <c:v>0</c:v>
                </c:pt>
                <c:pt idx="1">
                  <c:v>0</c:v>
                </c:pt>
                <c:pt idx="2">
                  <c:v>98.066255161415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Sanitation!$E$299:$E$300</c:f>
              <c:numCache>
                <c:formatCode>0.0</c:formatCode>
                <c:ptCount val="2"/>
                <c:pt idx="0">
                  <c:v>91.81591398401288</c:v>
                </c:pt>
                <c:pt idx="1">
                  <c:v>91.81591398401288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Sanitation!$F$299:$F$300</c:f>
              <c:numCache>
                <c:formatCode>0.0</c:formatCode>
                <c:ptCount val="2"/>
                <c:pt idx="0">
                  <c:v>6.2503411774021309</c:v>
                </c:pt>
                <c:pt idx="1">
                  <c:v>6.2503411774021309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Sanitation!$G$299:$G$300</c:f>
              <c:numCache>
                <c:formatCode>0.0</c:formatCode>
                <c:ptCount val="2"/>
                <c:pt idx="0">
                  <c:v>1.7157222697734511</c:v>
                </c:pt>
                <c:pt idx="1">
                  <c:v>1.7157222697734511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Sanitation!$H$299:$H$300</c:f>
              <c:numCache>
                <c:formatCode>0.0</c:formatCode>
                <c:ptCount val="2"/>
                <c:pt idx="0">
                  <c:v>0.21802256881154092</c:v>
                </c:pt>
                <c:pt idx="1">
                  <c:v>0.21802256881154092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Sanitation!$J$299:$J$300</c:f>
              <c:numCache>
                <c:formatCode>0.0</c:formatCode>
                <c:ptCount val="2"/>
                <c:pt idx="0">
                  <c:v>95.013262951914768</c:v>
                </c:pt>
                <c:pt idx="1">
                  <c:v>95.013262951914768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Sanitation!$K$299:$K$300</c:f>
              <c:numCache>
                <c:formatCode>0.0</c:formatCode>
                <c:ptCount val="2"/>
                <c:pt idx="0">
                  <c:v>4.690074400256095</c:v>
                </c:pt>
                <c:pt idx="1">
                  <c:v>4.690074400256095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Sanitation!$L$299:$L$300</c:f>
              <c:numCache>
                <c:formatCode>0.0</c:formatCode>
                <c:ptCount val="2"/>
                <c:pt idx="0">
                  <c:v>0.29666264782913743</c:v>
                </c:pt>
                <c:pt idx="1">
                  <c:v>0.29666264782913743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Sanitation!$O$299:$O$300</c:f>
              <c:numCache>
                <c:formatCode>0.0</c:formatCode>
                <c:ptCount val="2"/>
                <c:pt idx="0">
                  <c:v>94.46598936758042</c:v>
                </c:pt>
                <c:pt idx="1">
                  <c:v>94.46598936758042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Sanitation!$P$299:$P$300</c:f>
              <c:numCache>
                <c:formatCode>0.0</c:formatCode>
                <c:ptCount val="2"/>
                <c:pt idx="0">
                  <c:v>5.120619998066636</c:v>
                </c:pt>
                <c:pt idx="1">
                  <c:v>5.120619998066636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Sanitation!$Q$299:$Q$300</c:f>
              <c:numCache>
                <c:formatCode>0.0</c:formatCode>
                <c:ptCount val="2"/>
                <c:pt idx="0">
                  <c:v>0.41339063435295031</c:v>
                </c:pt>
                <c:pt idx="1">
                  <c:v>0.41339063435295031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Sanitation!$T$299:$T$300</c:f>
              <c:numCache>
                <c:formatCode>0.0</c:formatCode>
                <c:ptCount val="2"/>
                <c:pt idx="0">
                  <c:v>97.513915690100333</c:v>
                </c:pt>
                <c:pt idx="1">
                  <c:v>97.513915690100333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Sanitation!$U$299:$U$300</c:f>
              <c:numCache>
                <c:formatCode>0.0</c:formatCode>
                <c:ptCount val="2"/>
                <c:pt idx="0">
                  <c:v>2.4860843098996668</c:v>
                </c:pt>
                <c:pt idx="1">
                  <c:v>2.4860843098996668</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Sanitation!$Y$299:$Y$300</c:f>
              <c:numCache>
                <c:formatCode>0.0</c:formatCode>
                <c:ptCount val="2"/>
                <c:pt idx="0">
                  <c:v>98.782316372237844</c:v>
                </c:pt>
                <c:pt idx="1">
                  <c:v>98.782316372237844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Sanitation!$Z$299:$Z$300</c:f>
              <c:numCache>
                <c:formatCode>0.0</c:formatCode>
                <c:ptCount val="2"/>
                <c:pt idx="0">
                  <c:v>1.1725377066674918</c:v>
                </c:pt>
                <c:pt idx="1">
                  <c:v>1.1725377066674918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Sanitation!$AA$299:$AA$300</c:f>
              <c:numCache>
                <c:formatCode>0.0</c:formatCode>
                <c:ptCount val="2"/>
                <c:pt idx="0">
                  <c:v>4.5145921094658092E-2</c:v>
                </c:pt>
                <c:pt idx="1">
                  <c:v>4.5145921094658092E-2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Sanitation!$E$299:$E$300</c:f>
              <c:numCache>
                <c:formatCode>0.0</c:formatCode>
                <c:ptCount val="2"/>
                <c:pt idx="0">
                  <c:v>91.81591398401288</c:v>
                </c:pt>
                <c:pt idx="1">
                  <c:v>91.81591398401288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Sanitation!$F$299:$F$300</c:f>
              <c:numCache>
                <c:formatCode>0.0</c:formatCode>
                <c:ptCount val="2"/>
                <c:pt idx="0">
                  <c:v>6.2503411774021309</c:v>
                </c:pt>
                <c:pt idx="1">
                  <c:v>6.2503411774021309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Sanitation!$G$299:$G$300</c:f>
              <c:numCache>
                <c:formatCode>0.0</c:formatCode>
                <c:ptCount val="2"/>
                <c:pt idx="0">
                  <c:v>1.7157222697734511</c:v>
                </c:pt>
                <c:pt idx="1">
                  <c:v>1.7157222697734511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Sanitation!$H$299:$H$300</c:f>
              <c:numCache>
                <c:formatCode>0.0</c:formatCode>
                <c:ptCount val="2"/>
                <c:pt idx="0">
                  <c:v>0.21802256881154092</c:v>
                </c:pt>
                <c:pt idx="1">
                  <c:v>0.21802256881154092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Sanitation!$J$299:$J$300</c:f>
              <c:numCache>
                <c:formatCode>0.0</c:formatCode>
                <c:ptCount val="2"/>
                <c:pt idx="0">
                  <c:v>95.013262951914768</c:v>
                </c:pt>
                <c:pt idx="1">
                  <c:v>95.013262951914768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Sanitation!$K$299:$K$300</c:f>
              <c:numCache>
                <c:formatCode>0.0</c:formatCode>
                <c:ptCount val="2"/>
                <c:pt idx="0">
                  <c:v>4.690074400256095</c:v>
                </c:pt>
                <c:pt idx="1">
                  <c:v>4.690074400256095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Sanitation!$L$299:$L$300</c:f>
              <c:numCache>
                <c:formatCode>0.0</c:formatCode>
                <c:ptCount val="2"/>
                <c:pt idx="0">
                  <c:v>0.29666264782913743</c:v>
                </c:pt>
                <c:pt idx="1">
                  <c:v>0.29666264782913743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Sanitation!$O$299:$O$300</c:f>
              <c:numCache>
                <c:formatCode>0.0</c:formatCode>
                <c:ptCount val="2"/>
                <c:pt idx="0">
                  <c:v>94.46598936758042</c:v>
                </c:pt>
                <c:pt idx="1">
                  <c:v>94.46598936758042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Sanitation!$P$299:$P$300</c:f>
              <c:numCache>
                <c:formatCode>0.0</c:formatCode>
                <c:ptCount val="2"/>
                <c:pt idx="0">
                  <c:v>5.120619998066636</c:v>
                </c:pt>
                <c:pt idx="1">
                  <c:v>5.120619998066636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Sanitation!$Q$299:$Q$300</c:f>
              <c:numCache>
                <c:formatCode>0.0</c:formatCode>
                <c:ptCount val="2"/>
                <c:pt idx="0">
                  <c:v>0.41339063435295031</c:v>
                </c:pt>
                <c:pt idx="1">
                  <c:v>0.41339063435295031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Sanitation!$T$299:$T$300</c:f>
              <c:numCache>
                <c:formatCode>0.0</c:formatCode>
                <c:ptCount val="2"/>
                <c:pt idx="0">
                  <c:v>97.513915690100333</c:v>
                </c:pt>
                <c:pt idx="1">
                  <c:v>97.513915690100333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Sanitation!$U$299:$U$300</c:f>
              <c:numCache>
                <c:formatCode>0.0</c:formatCode>
                <c:ptCount val="2"/>
                <c:pt idx="0">
                  <c:v>2.4860843098996668</c:v>
                </c:pt>
                <c:pt idx="1">
                  <c:v>2.4860843098996668</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2007</c:v>
                </c:pt>
                <c:pt idx="1">
                  <c:v>2015</c:v>
                </c:pt>
              </c:numCache>
            </c:numRef>
          </c:cat>
          <c:val>
            <c:numRef>
              <c:f>Sanitation!$Y$299:$Y$300</c:f>
              <c:numCache>
                <c:formatCode>0.0</c:formatCode>
                <c:ptCount val="2"/>
                <c:pt idx="0">
                  <c:v>98.782316372237844</c:v>
                </c:pt>
                <c:pt idx="1">
                  <c:v>98.782316372237844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2007</c:v>
                </c:pt>
                <c:pt idx="1">
                  <c:v>2015</c:v>
                </c:pt>
              </c:numCache>
            </c:numRef>
          </c:cat>
          <c:val>
            <c:numRef>
              <c:f>Sanitation!$Z$299:$Z$300</c:f>
              <c:numCache>
                <c:formatCode>0.0</c:formatCode>
                <c:ptCount val="2"/>
                <c:pt idx="0">
                  <c:v>1.1725377066674918</c:v>
                </c:pt>
                <c:pt idx="1">
                  <c:v>1.1725377066674918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2007</c:v>
                </c:pt>
                <c:pt idx="1">
                  <c:v>2015</c:v>
                </c:pt>
              </c:numCache>
            </c:numRef>
          </c:cat>
          <c:val>
            <c:numRef>
              <c:f>Sanitation!$AA$299:$AA$300</c:f>
              <c:numCache>
                <c:formatCode>0.0</c:formatCode>
                <c:ptCount val="2"/>
                <c:pt idx="0">
                  <c:v>4.5145921094658092E-2</c:v>
                </c:pt>
                <c:pt idx="1">
                  <c:v>4.5145921094658092E-2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2007</c:v>
                </c:pt>
                <c:pt idx="1">
                  <c:v>2015</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81.384130362536624</c:v>
                </c:pt>
                <c:pt idx="1">
                  <c:v>83.840752667785566</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12.374287926230558</c:v>
                </c:pt>
                <c:pt idx="1">
                  <c:v>12.747812243511266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5.9402521027381141</c:v>
                </c:pt>
                <c:pt idx="1">
                  <c:v>3.0489102804178714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0.3013296084946937</c:v>
                </c:pt>
                <c:pt idx="1">
                  <c:v>0.36252480828529876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90.243466465311684</c:v>
                </c:pt>
                <c:pt idx="1">
                  <c:v>91.495602340559756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7.9734272104521722</c:v>
                </c:pt>
                <c:pt idx="1">
                  <c:v>8.0840592002231322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1.6231985326550955</c:v>
                </c:pt>
                <c:pt idx="1">
                  <c:v>0.42033845921710622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0.15990779158104118</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92.809651629628547</c:v>
                </c:pt>
                <c:pt idx="1">
                  <c:v>94.617280319044056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5.2309725690317279</c:v>
                </c:pt>
                <c:pt idx="1">
                  <c:v>5.3328548185962621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1.9190238059053399</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4.0351995434374732E-2</c:v>
                </c:pt>
                <c:pt idx="1">
                  <c:v>4.986486235968466E-2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96.601188957860955</c:v>
                </c:pt>
                <c:pt idx="1">
                  <c:v>96.357848145120457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3.1465997500699325</c:v>
                </c:pt>
                <c:pt idx="1">
                  <c:v>3.138673386545721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0.25221129206910575</c:v>
                </c:pt>
                <c:pt idx="1">
                  <c:v>0.50347846833382448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98.792055148907892</c:v>
                </c:pt>
                <c:pt idx="1">
                  <c:v>98.855250273391562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1.0129820782349195</c:v>
                </c:pt>
                <c:pt idx="1">
                  <c:v>1.013630060792194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0.19496277285719543</c:v>
                </c:pt>
                <c:pt idx="1">
                  <c:v>0.13111966581624301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Sanitation!$E$199:$E$200</c:f>
              <c:numCache>
                <c:formatCode>0.0</c:formatCode>
                <c:ptCount val="2"/>
                <c:pt idx="0">
                  <c:v>81.478300597888577</c:v>
                </c:pt>
                <c:pt idx="1">
                  <c:v>81.478300597888577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Sanitation!$F$199:$F$200</c:f>
              <c:numCache>
                <c:formatCode>0.0</c:formatCode>
                <c:ptCount val="2"/>
                <c:pt idx="0">
                  <c:v>12.788263021148785</c:v>
                </c:pt>
                <c:pt idx="1">
                  <c:v>12.788263021148785</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Sanitation!$G$199:$G$200</c:f>
              <c:numCache>
                <c:formatCode>0.0</c:formatCode>
                <c:ptCount val="2"/>
                <c:pt idx="0">
                  <c:v>5.4138101513360226</c:v>
                </c:pt>
                <c:pt idx="1">
                  <c:v>5.4138101513360226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Sanitation!$H$199:$H$200</c:f>
              <c:numCache>
                <c:formatCode>0.0</c:formatCode>
                <c:ptCount val="2"/>
                <c:pt idx="0">
                  <c:v>0.31962622962661524</c:v>
                </c:pt>
                <c:pt idx="1">
                  <c:v>0.31962622962661524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Sanitation!$J$199:$J$200</c:f>
              <c:numCache>
                <c:formatCode>0.0</c:formatCode>
                <c:ptCount val="2"/>
                <c:pt idx="0">
                  <c:v>93.412638029802025</c:v>
                </c:pt>
                <c:pt idx="1">
                  <c:v>93.412638029802025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Sanitation!$K$199:$K$200</c:f>
              <c:numCache>
                <c:formatCode>0.0</c:formatCode>
                <c:ptCount val="2"/>
                <c:pt idx="0">
                  <c:v>5.6391683993541326</c:v>
                </c:pt>
                <c:pt idx="1">
                  <c:v>5.6391683993541326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Sanitation!$L$199:$L$200</c:f>
              <c:numCache>
                <c:formatCode>0.0</c:formatCode>
                <c:ptCount val="2"/>
                <c:pt idx="0">
                  <c:v>0.94819357084384137</c:v>
                </c:pt>
                <c:pt idx="1">
                  <c:v>0.94819357084384137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Sanitation!$O$199:$O$200</c:f>
              <c:numCache>
                <c:formatCode>0.0</c:formatCode>
                <c:ptCount val="2"/>
                <c:pt idx="0">
                  <c:v>93.512109936092372</c:v>
                </c:pt>
                <c:pt idx="1">
                  <c:v>93.512109936092372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Sanitation!$P$199:$P$200</c:f>
              <c:numCache>
                <c:formatCode>0.0</c:formatCode>
                <c:ptCount val="2"/>
                <c:pt idx="0">
                  <c:v>5.914650625168564</c:v>
                </c:pt>
                <c:pt idx="1">
                  <c:v>5.914650625168564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Sanitation!$Q$199:$Q$200</c:f>
              <c:numCache>
                <c:formatCode>0.0</c:formatCode>
                <c:ptCount val="2"/>
                <c:pt idx="0">
                  <c:v>0.57323943873906558</c:v>
                </c:pt>
                <c:pt idx="1">
                  <c:v>0.57323943873906558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Sanitation!$T$199:$T$200</c:f>
              <c:numCache>
                <c:formatCode>0.0</c:formatCode>
                <c:ptCount val="2"/>
                <c:pt idx="0">
                  <c:v>98.260182352604389</c:v>
                </c:pt>
                <c:pt idx="1">
                  <c:v>98.260182352604389</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Sanitation!$U$199:$U$200</c:f>
              <c:numCache>
                <c:formatCode>0.0</c:formatCode>
                <c:ptCount val="2"/>
                <c:pt idx="0">
                  <c:v>1.3965739265975226</c:v>
                </c:pt>
                <c:pt idx="1">
                  <c:v>1.3965739265975226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Sanitation!$V$199:$V$200</c:f>
              <c:numCache>
                <c:formatCode>0.0</c:formatCode>
                <c:ptCount val="2"/>
                <c:pt idx="0">
                  <c:v>0.34324372079808541</c:v>
                </c:pt>
                <c:pt idx="1">
                  <c:v>0.34324372079808541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2007</c:v>
                </c:pt>
                <c:pt idx="1">
                  <c:v>2015</c:v>
                </c:pt>
              </c:numCache>
            </c:numRef>
          </c:cat>
          <c:val>
            <c:numRef>
              <c:f>Sanitation!$Y$199:$Y$200</c:f>
              <c:numCache>
                <c:formatCode>0.0</c:formatCode>
                <c:ptCount val="2"/>
                <c:pt idx="0">
                  <c:v>99.249657650253013</c:v>
                </c:pt>
                <c:pt idx="1">
                  <c:v>99.249657650253013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2007</c:v>
                </c:pt>
                <c:pt idx="1">
                  <c:v>2015</c:v>
                </c:pt>
              </c:numCache>
            </c:numRef>
          </c:cat>
          <c:val>
            <c:numRef>
              <c:f>Sanitation!$Z$199:$Z$200</c:f>
              <c:numCache>
                <c:formatCode>0.0</c:formatCode>
                <c:ptCount val="2"/>
                <c:pt idx="0">
                  <c:v>0.59123500320807043</c:v>
                </c:pt>
                <c:pt idx="1">
                  <c:v>0.59123500320807043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2007</c:v>
                </c:pt>
                <c:pt idx="1">
                  <c:v>2015</c:v>
                </c:pt>
              </c:numCache>
            </c:numRef>
          </c:cat>
          <c:val>
            <c:numRef>
              <c:f>Sanitation!$AA$199:$AA$200</c:f>
              <c:numCache>
                <c:formatCode>0.0</c:formatCode>
                <c:ptCount val="2"/>
                <c:pt idx="0">
                  <c:v>0.15910734653891723</c:v>
                </c:pt>
                <c:pt idx="1">
                  <c:v>0.15910734653891723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2007</c:v>
                </c:pt>
                <c:pt idx="1">
                  <c:v>2015</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75.938867809032345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10.009887481117476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14.051244709850309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89.613810220297978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5.1591614055769819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5.2270283741250809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95.415535866308133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2.5715075155465672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2.0129566181452918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94.618154772590572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1.7958695335113275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3.5859756938981238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92.508555959241647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2.4743939160449471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5.0170501247133616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77.017666870655518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11.247985455494334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11.734347673849697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89.983926532022977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5.7380503382846211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4.2780231296923903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93.275319222739995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2.9522461455519613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3.7724346317080117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92.850506714727572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2.3538545423914869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4.7956387428809952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94.160781086983732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1.1485049381599695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4.6907139748562949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78.119211348526647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12.501669396220219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9.3791192552531637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89.416186096928058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5.4928140348513228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5.0909998682206457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91.590480086532651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3.2503687223796187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5.1591511910877994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93.447721588221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2.3118913472934279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4.2403870644855912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94.394888396911696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0.73580308665254168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4.869308516435793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MICS00!$M$15:$Q$15</c:f>
              <c:numCache>
                <c:formatCode>General</c:formatCode>
                <c:ptCount val="5"/>
              </c:numCache>
            </c:numRef>
          </c:cat>
          <c:val>
            <c:numRef>
              <c:f>MICS00!$M$18:$Q$18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F0B-41C0-8DE4-426F13BD11FF}"/>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MICS00!$M$15:$Q$15</c:f>
              <c:numCache>
                <c:formatCode>General</c:formatCode>
                <c:ptCount val="5"/>
              </c:numCache>
            </c:numRef>
          </c:cat>
          <c:val>
            <c:numRef>
              <c:f>MICS00!$M$19:$Q$19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F0B-41C0-8DE4-426F13BD11FF}"/>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MICS00!$M$15:$Q$15</c:f>
              <c:numCache>
                <c:formatCode>General</c:formatCode>
                <c:ptCount val="5"/>
              </c:numCache>
            </c:numRef>
          </c:cat>
          <c:val>
            <c:numRef>
              <c:f>MICS00!$M$20:$Q$20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F0B-41C0-8DE4-426F13BD11FF}"/>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MICS00!$M$15:$Q$15</c:f>
              <c:numCache>
                <c:formatCode>General</c:formatCode>
                <c:ptCount val="5"/>
              </c:numCache>
            </c:numRef>
          </c:cat>
          <c:val>
            <c:numRef>
              <c:f>MICS00!$M$21:$Q$21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F0B-41C0-8DE4-426F13BD11FF}"/>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MICS00!$R$15:$AF$15</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MICS00!$R$18:$AF$18</c:f>
              <c:numCache>
                <c:formatCode>###0.0</c:formatCode>
                <c:ptCount val="15"/>
                <c:pt idx="0">
                  <c:v>95.356037151702793</c:v>
                </c:pt>
                <c:pt idx="1">
                  <c:v>91.885441527446304</c:v>
                </c:pt>
                <c:pt idx="2">
                  <c:v>93.360433604336052</c:v>
                </c:pt>
                <c:pt idx="3">
                  <c:v>93.75</c:v>
                </c:pt>
                <c:pt idx="4">
                  <c:v>99.043062200956939</c:v>
                </c:pt>
                <c:pt idx="5">
                  <c:v>97.856049004594183</c:v>
                </c:pt>
                <c:pt idx="6">
                  <c:v>93.7759336099585</c:v>
                </c:pt>
                <c:pt idx="7">
                  <c:v>90.353697749196144</c:v>
                </c:pt>
                <c:pt idx="8">
                  <c:v>97.87556904400607</c:v>
                </c:pt>
                <c:pt idx="9">
                  <c:v>94.69072164948453</c:v>
                </c:pt>
                <c:pt idx="10">
                  <c:v>94.236311239193085</c:v>
                </c:pt>
                <c:pt idx="11">
                  <c:v>96.865003198976325</c:v>
                </c:pt>
                <c:pt idx="12">
                  <c:v>96.664486592544137</c:v>
                </c:pt>
                <c:pt idx="13">
                  <c:v>94.29590017825312</c:v>
                </c:pt>
                <c:pt idx="14">
                  <c:v>91.57123224919836</c:v>
                </c:pt>
              </c:numCache>
            </c:numRef>
          </c:val>
          <c:extLst>
            <c:ext xmlns:c16="http://schemas.microsoft.com/office/drawing/2014/chart" uri="{C3380CC4-5D6E-409C-BE32-E72D297353CC}">
              <c16:uniqueId val="{00000000-ACEA-44F5-B9E4-A2EA26C849A0}"/>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MICS00!$R$15:$AF$15</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MICS00!$R$19:$AF$19</c:f>
              <c:numCache>
                <c:formatCode>###0.0</c:formatCode>
                <c:ptCount val="15"/>
                <c:pt idx="0">
                  <c:v>0</c:v>
                </c:pt>
                <c:pt idx="1">
                  <c:v>0</c:v>
                </c:pt>
                <c:pt idx="2">
                  <c:v>0.54200542005420049</c:v>
                </c:pt>
                <c:pt idx="3">
                  <c:v>1.9290123456790123</c:v>
                </c:pt>
                <c:pt idx="4">
                  <c:v>0</c:v>
                </c:pt>
                <c:pt idx="5">
                  <c:v>1.5313935681470139</c:v>
                </c:pt>
                <c:pt idx="6">
                  <c:v>4.9792531120331951</c:v>
                </c:pt>
                <c:pt idx="7">
                  <c:v>0</c:v>
                </c:pt>
                <c:pt idx="8">
                  <c:v>0</c:v>
                </c:pt>
                <c:pt idx="9">
                  <c:v>0.82474226804123718</c:v>
                </c:pt>
                <c:pt idx="10">
                  <c:v>2.1613832853025938</c:v>
                </c:pt>
                <c:pt idx="11">
                  <c:v>6.3979526551503518E-2</c:v>
                </c:pt>
                <c:pt idx="12">
                  <c:v>0.78482668410725964</c:v>
                </c:pt>
                <c:pt idx="13">
                  <c:v>0.53475935828876997</c:v>
                </c:pt>
                <c:pt idx="14">
                  <c:v>3.8937242327072838</c:v>
                </c:pt>
              </c:numCache>
            </c:numRef>
          </c:val>
          <c:extLst>
            <c:ext xmlns:c16="http://schemas.microsoft.com/office/drawing/2014/chart" uri="{C3380CC4-5D6E-409C-BE32-E72D297353CC}">
              <c16:uniqueId val="{00000001-ACEA-44F5-B9E4-A2EA26C849A0}"/>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MICS00!$R$15:$AF$15</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MICS00!$R$20:$AF$20</c:f>
              <c:numCache>
                <c:formatCode>###0.0</c:formatCode>
                <c:ptCount val="15"/>
                <c:pt idx="0">
                  <c:v>4.643962848297214</c:v>
                </c:pt>
                <c:pt idx="1">
                  <c:v>8.1145584725536999</c:v>
                </c:pt>
                <c:pt idx="2">
                  <c:v>6.0975609756097562</c:v>
                </c:pt>
                <c:pt idx="3">
                  <c:v>0.69444444444444442</c:v>
                </c:pt>
                <c:pt idx="4">
                  <c:v>0</c:v>
                </c:pt>
                <c:pt idx="5">
                  <c:v>0.61255742725880558</c:v>
                </c:pt>
                <c:pt idx="6">
                  <c:v>1.2448132780082988</c:v>
                </c:pt>
                <c:pt idx="7">
                  <c:v>9.6463022508038581</c:v>
                </c:pt>
                <c:pt idx="8">
                  <c:v>2.1244309559939301</c:v>
                </c:pt>
                <c:pt idx="9">
                  <c:v>1.7525773195876289</c:v>
                </c:pt>
                <c:pt idx="10">
                  <c:v>1.5850144092219021</c:v>
                </c:pt>
                <c:pt idx="11">
                  <c:v>2.5591810620601407</c:v>
                </c:pt>
                <c:pt idx="12">
                  <c:v>1.5696533682145193</c:v>
                </c:pt>
                <c:pt idx="13">
                  <c:v>5.169340463458111</c:v>
                </c:pt>
                <c:pt idx="14">
                  <c:v>4.5350435180943656</c:v>
                </c:pt>
              </c:numCache>
            </c:numRef>
          </c:val>
          <c:extLst>
            <c:ext xmlns:c16="http://schemas.microsoft.com/office/drawing/2014/chart" uri="{C3380CC4-5D6E-409C-BE32-E72D297353CC}">
              <c16:uniqueId val="{00000002-ACEA-44F5-B9E4-A2EA26C849A0}"/>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MICS00!$R$15:$AF$15</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MICS00!$R$21:$AF$21</c:f>
              <c:numCache>
                <c:formatCode>###0.0</c:formatCode>
                <c:ptCount val="15"/>
                <c:pt idx="0">
                  <c:v>0</c:v>
                </c:pt>
                <c:pt idx="1">
                  <c:v>0</c:v>
                </c:pt>
                <c:pt idx="2">
                  <c:v>0</c:v>
                </c:pt>
                <c:pt idx="3">
                  <c:v>3.6265432098765435</c:v>
                </c:pt>
                <c:pt idx="4">
                  <c:v>0.9569377990430622</c:v>
                </c:pt>
                <c:pt idx="5">
                  <c:v>0</c:v>
                </c:pt>
                <c:pt idx="6">
                  <c:v>0</c:v>
                </c:pt>
                <c:pt idx="7">
                  <c:v>0</c:v>
                </c:pt>
                <c:pt idx="8">
                  <c:v>0</c:v>
                </c:pt>
                <c:pt idx="9">
                  <c:v>2.731958762886598</c:v>
                </c:pt>
                <c:pt idx="10">
                  <c:v>2.0172910662824206</c:v>
                </c:pt>
                <c:pt idx="11">
                  <c:v>0.51183621241202815</c:v>
                </c:pt>
                <c:pt idx="12">
                  <c:v>0.98103335513407453</c:v>
                </c:pt>
                <c:pt idx="13">
                  <c:v>0</c:v>
                </c:pt>
                <c:pt idx="14">
                  <c:v>0</c:v>
                </c:pt>
              </c:numCache>
            </c:numRef>
          </c:val>
          <c:extLst>
            <c:ext xmlns:c16="http://schemas.microsoft.com/office/drawing/2014/chart" uri="{C3380CC4-5D6E-409C-BE32-E72D297353CC}">
              <c16:uniqueId val="{00000003-ACEA-44F5-B9E4-A2EA26C849A0}"/>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87.68656716417911</c:v>
                </c:pt>
                <c:pt idx="1">
                  <c:v>93.859359524595575</c:v>
                </c:pt>
                <c:pt idx="2">
                  <c:v>93.890274314214466</c:v>
                </c:pt>
                <c:pt idx="3">
                  <c:v>97.737250928740295</c:v>
                </c:pt>
                <c:pt idx="4">
                  <c:v>98.813559322033896</c:v>
                </c:pt>
              </c:numCache>
            </c:numRef>
          </c:val>
          <c:extLst>
            <c:ext xmlns:c16="http://schemas.microsoft.com/office/drawing/2014/chart" uri="{C3380CC4-5D6E-409C-BE32-E72D297353CC}">
              <c16:uniqueId val="{00000000-0E58-4C60-BE80-EC04700EE12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3.2903663500678428</c:v>
                </c:pt>
                <c:pt idx="1">
                  <c:v>0.92439749092109602</c:v>
                </c:pt>
                <c:pt idx="2">
                  <c:v>1.4962593516209477</c:v>
                </c:pt>
                <c:pt idx="3">
                  <c:v>0.33772374197906113</c:v>
                </c:pt>
                <c:pt idx="4">
                  <c:v>0</c:v>
                </c:pt>
              </c:numCache>
            </c:numRef>
          </c:val>
          <c:extLst>
            <c:ext xmlns:c16="http://schemas.microsoft.com/office/drawing/2014/chart" uri="{C3380CC4-5D6E-409C-BE32-E72D297353CC}">
              <c16:uniqueId val="{00000001-0E58-4C60-BE80-EC04700EE12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7.08955223880597</c:v>
                </c:pt>
                <c:pt idx="1">
                  <c:v>3.565533179267085</c:v>
                </c:pt>
                <c:pt idx="2">
                  <c:v>3.8965087281795512</c:v>
                </c:pt>
                <c:pt idx="3">
                  <c:v>1.6886187098953058</c:v>
                </c:pt>
                <c:pt idx="4">
                  <c:v>1.0508474576271187</c:v>
                </c:pt>
              </c:numCache>
            </c:numRef>
          </c:val>
          <c:extLst>
            <c:ext xmlns:c16="http://schemas.microsoft.com/office/drawing/2014/chart" uri="{C3380CC4-5D6E-409C-BE32-E72D297353CC}">
              <c16:uniqueId val="{00000002-0E58-4C60-BE80-EC04700EE12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1.9335142469470827</c:v>
                </c:pt>
                <c:pt idx="1">
                  <c:v>1.6507098052162428</c:v>
                </c:pt>
                <c:pt idx="2">
                  <c:v>0.71695760598503744</c:v>
                </c:pt>
                <c:pt idx="3">
                  <c:v>0.2364066193853428</c:v>
                </c:pt>
                <c:pt idx="4">
                  <c:v>0.13559322033898305</c:v>
                </c:pt>
              </c:numCache>
            </c:numRef>
          </c:val>
          <c:extLst>
            <c:ext xmlns:c16="http://schemas.microsoft.com/office/drawing/2014/chart" uri="{C3380CC4-5D6E-409C-BE32-E72D297353CC}">
              <c16:uniqueId val="{00000003-0E58-4C60-BE80-EC04700EE124}"/>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MICS00!$R$121:$AF$121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MICS00!$R$124:$AF$124</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7534-4E7D-B218-32609A81102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MICS00!$R$121:$AF$121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MICS00!$R$125:$AF$125</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7534-4E7D-B218-32609A81102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MICS00!$R$121:$AF$121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MICS00!$R$126:$AF$126</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7534-4E7D-B218-32609A81102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MICS00!$R$121:$AF$121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MICS00!$R$127:$AF$127</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3-7534-4E7D-B218-32609A81102C}"/>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MICS00!$M$221:$Q$221</c:f>
              <c:numCache>
                <c:formatCode>General</c:formatCode>
                <c:ptCount val="5"/>
              </c:numCache>
            </c:num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E07-4D70-8E7A-CF593574B01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MICS00!$M$221:$Q$221</c:f>
              <c:numCache>
                <c:formatCode>General</c:formatCode>
                <c:ptCount val="5"/>
              </c:numCache>
            </c:num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E07-4D70-8E7A-CF593574B01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MICS00!$M$221:$Q$221</c:f>
              <c:numCache>
                <c:formatCode>General</c:formatCode>
                <c:ptCount val="5"/>
              </c:numCache>
            </c:num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E07-4D70-8E7A-CF593574B013}"/>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MICS00!$R$221:$AF$221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MICS00!$R$222:$AF$222</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20A-4522-9BC1-7D9B39EB70F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MICS00!$R$221:$AF$221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MICS00!$R$223:$AF$223</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20A-4522-9BC1-7D9B39EB70F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MICS00!$R$221:$AF$221</c:f>
              <c:strCache>
                <c:ptCount val="15"/>
                <c:pt idx="0">
                  <c:v>arima borough</c:v>
                </c:pt>
                <c:pt idx="1">
                  <c:v>caroni</c:v>
                </c:pt>
                <c:pt idx="2">
                  <c:v>chaguanas borough</c:v>
                </c:pt>
                <c:pt idx="3">
                  <c:v>diego martin</c:v>
                </c:pt>
                <c:pt idx="4">
                  <c:v>nariva/mayaro</c:v>
                </c:pt>
                <c:pt idx="5">
                  <c:v>port of spain</c:v>
                </c:pt>
                <c:pt idx="6">
                  <c:v>pt. fortin borough</c:v>
                </c:pt>
                <c:pt idx="7">
                  <c:v>rest of st. george</c:v>
                </c:pt>
                <c:pt idx="8">
                  <c:v>san fernando</c:v>
                </c:pt>
                <c:pt idx="9">
                  <c:v>st anns</c:v>
                </c:pt>
                <c:pt idx="10">
                  <c:v>st. andrew/st. david</c:v>
                </c:pt>
                <c:pt idx="11">
                  <c:v>st. patrick</c:v>
                </c:pt>
                <c:pt idx="12">
                  <c:v>tacarigua</c:v>
                </c:pt>
                <c:pt idx="13">
                  <c:v>tobago</c:v>
                </c:pt>
                <c:pt idx="14">
                  <c:v>victoria</c:v>
                </c:pt>
              </c:strCache>
            </c:strRef>
          </c:cat>
          <c:val>
            <c:numRef>
              <c:f>MICS00!$R$224:$AF$224</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920A-4522-9BC1-7D9B39EB70F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670-49FA-97A5-8A86346DE6C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670-49FA-97A5-8A86346DE6C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670-49FA-97A5-8A86346DE6C3}"/>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MICS00!$H$15:$L$15</c:f>
              <c:numCache>
                <c:formatCode>General</c:formatCode>
                <c:ptCount val="5"/>
              </c:numCache>
            </c:numRef>
          </c:cat>
          <c:val>
            <c:numRef>
              <c:f>MICS00!$H$18:$L$18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B56-41CB-8CAC-9BF8936D4563}"/>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MICS00!$H$15:$L$15</c:f>
              <c:numCache>
                <c:formatCode>General</c:formatCode>
                <c:ptCount val="5"/>
              </c:numCache>
            </c:numRef>
          </c:cat>
          <c:val>
            <c:numRef>
              <c:f>MICS00!$H$19:$L$19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B56-41CB-8CAC-9BF8936D4563}"/>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MICS00!$H$15:$L$15</c:f>
              <c:numCache>
                <c:formatCode>General</c:formatCode>
                <c:ptCount val="5"/>
              </c:numCache>
            </c:numRef>
          </c:cat>
          <c:val>
            <c:numRef>
              <c:f>MICS00!$H$20:$L$20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B56-41CB-8CAC-9BF8936D4563}"/>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MICS00!$H$15:$L$15</c:f>
              <c:numCache>
                <c:formatCode>General</c:formatCode>
                <c:ptCount val="5"/>
              </c:numCache>
            </c:numRef>
          </c:cat>
          <c:val>
            <c:numRef>
              <c:f>MICS00!$H$21:$L$21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B56-41CB-8CAC-9BF8936D4563}"/>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MICS00!$H$121:$L$121</c:f>
              <c:numCache>
                <c:formatCode>General</c:formatCode>
                <c:ptCount val="5"/>
              </c:numCache>
            </c:numRef>
          </c:cat>
          <c:val>
            <c:numRef>
              <c:f>MICS00!$H$124:$L$124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75D-485A-96AC-EC7E8D702A4D}"/>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MICS00!$H$121:$L$121</c:f>
              <c:numCache>
                <c:formatCode>General</c:formatCode>
                <c:ptCount val="5"/>
              </c:numCache>
            </c:numRef>
          </c:cat>
          <c:val>
            <c:numRef>
              <c:f>MICS00!$H$125:$L$125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75D-485A-96AC-EC7E8D702A4D}"/>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MICS00!$H$121:$L$121</c:f>
              <c:numCache>
                <c:formatCode>General</c:formatCode>
                <c:ptCount val="5"/>
              </c:numCache>
            </c:numRef>
          </c:cat>
          <c:val>
            <c:numRef>
              <c:f>MICS00!$H$126:$L$126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75D-485A-96AC-EC7E8D702A4D}"/>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MICS00!$H$121:$L$121</c:f>
              <c:numCache>
                <c:formatCode>General</c:formatCode>
                <c:ptCount val="5"/>
              </c:numCache>
            </c:numRef>
          </c:cat>
          <c:val>
            <c:numRef>
              <c:f>MICS00!$H$127:$L$127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75D-485A-96AC-EC7E8D702A4D}"/>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MICS00!$H$221:$L$221</c:f>
              <c:numCache>
                <c:formatCode>General</c:formatCode>
                <c:ptCount val="5"/>
              </c:numCache>
            </c:num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72E-425B-8B58-B9B0FEE08A6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MICS00!$H$221:$L$221</c:f>
              <c:numCache>
                <c:formatCode>General</c:formatCode>
                <c:ptCount val="5"/>
              </c:numCache>
            </c:num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72E-425B-8B58-B9B0FEE08A6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MICS00!$H$221:$L$221</c:f>
              <c:numCache>
                <c:formatCode>General</c:formatCode>
                <c:ptCount val="5"/>
              </c:numCache>
            </c:num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72E-425B-8B58-B9B0FEE08A66}"/>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78.634908053740261</c:v>
                </c:pt>
                <c:pt idx="1">
                  <c:v>87.897253044409894</c:v>
                </c:pt>
                <c:pt idx="2">
                  <c:v>91.398111104717259</c:v>
                </c:pt>
                <c:pt idx="3">
                  <c:v>96.239191663476433</c:v>
                </c:pt>
                <c:pt idx="4">
                  <c:v>98.714413456916063</c:v>
                </c:pt>
              </c:numCache>
            </c:numRef>
          </c:val>
          <c:extLst>
            <c:ext xmlns:c16="http://schemas.microsoft.com/office/drawing/2014/chart" uri="{C3380CC4-5D6E-409C-BE32-E72D297353CC}">
              <c16:uniqueId val="{00000000-5C3F-41E6-81B1-C7C7691D3FB1}"/>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15.004704965169903</c:v>
                </c:pt>
                <c:pt idx="1">
                  <c:v>10.181192108730695</c:v>
                </c:pt>
                <c:pt idx="2">
                  <c:v>6.5054664132060402</c:v>
                </c:pt>
                <c:pt idx="3">
                  <c:v>3.4573693614730687</c:v>
                </c:pt>
                <c:pt idx="4">
                  <c:v>1.1160950176601552</c:v>
                </c:pt>
              </c:numCache>
            </c:numRef>
          </c:val>
          <c:extLst>
            <c:ext xmlns:c16="http://schemas.microsoft.com/office/drawing/2014/chart" uri="{C3380CC4-5D6E-409C-BE32-E72D297353CC}">
              <c16:uniqueId val="{00000001-5C3F-41E6-81B1-C7C7691D3FB1}"/>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6.1229378630437026</c:v>
                </c:pt>
                <c:pt idx="1">
                  <c:v>1.7564838663377884</c:v>
                </c:pt>
                <c:pt idx="2">
                  <c:v>2.0964224820767043</c:v>
                </c:pt>
                <c:pt idx="3">
                  <c:v>0.30343897505049711</c:v>
                </c:pt>
                <c:pt idx="4">
                  <c:v>0.16949152542377988</c:v>
                </c:pt>
              </c:numCache>
            </c:numRef>
          </c:val>
          <c:extLst>
            <c:ext xmlns:c16="http://schemas.microsoft.com/office/drawing/2014/chart" uri="{C3380CC4-5D6E-409C-BE32-E72D297353CC}">
              <c16:uniqueId val="{00000002-5C3F-41E6-81B1-C7C7691D3FB1}"/>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0.23744911804613297</c:v>
                </c:pt>
                <c:pt idx="1">
                  <c:v>0.16507098052162431</c:v>
                </c:pt>
                <c:pt idx="2">
                  <c:v>0</c:v>
                </c:pt>
                <c:pt idx="3">
                  <c:v>0</c:v>
                </c:pt>
                <c:pt idx="4">
                  <c:v>0</c:v>
                </c:pt>
              </c:numCache>
            </c:numRef>
          </c:val>
          <c:extLst>
            <c:ext xmlns:c16="http://schemas.microsoft.com/office/drawing/2014/chart" uri="{C3380CC4-5D6E-409C-BE32-E72D297353CC}">
              <c16:uniqueId val="{00000003-5C3F-41E6-81B1-C7C7691D3FB1}"/>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MICS00!$M$121:$Q$121</c:f>
              <c:numCache>
                <c:formatCode>General</c:formatCode>
                <c:ptCount val="5"/>
              </c:numCache>
            </c:numRef>
          </c:cat>
          <c:val>
            <c:numRef>
              <c:f>MICS00!$M$124:$Q$124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A22-4699-B22D-776F95ED73C2}"/>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MICS00!$M$121:$Q$121</c:f>
              <c:numCache>
                <c:formatCode>General</c:formatCode>
                <c:ptCount val="5"/>
              </c:numCache>
            </c:numRef>
          </c:cat>
          <c:val>
            <c:numRef>
              <c:f>MICS00!$M$125:$Q$125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A22-4699-B22D-776F95ED73C2}"/>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MICS00!$M$121:$Q$121</c:f>
              <c:numCache>
                <c:formatCode>General</c:formatCode>
                <c:ptCount val="5"/>
              </c:numCache>
            </c:numRef>
          </c:cat>
          <c:val>
            <c:numRef>
              <c:f>MICS00!$M$126:$Q$126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A22-4699-B22D-776F95ED73C2}"/>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MICS00!$M$121:$Q$121</c:f>
              <c:numCache>
                <c:formatCode>General</c:formatCode>
                <c:ptCount val="5"/>
              </c:numCache>
            </c:numRef>
          </c:cat>
          <c:val>
            <c:numRef>
              <c:f>MICS00!$M$127:$Q$127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A22-4699-B22D-776F95ED73C2}"/>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MICS06!$M$15:$Q$15</c:f>
              <c:numCache>
                <c:formatCode>General</c:formatCode>
                <c:ptCount val="5"/>
              </c:numCache>
            </c:numRef>
          </c:cat>
          <c:val>
            <c:numRef>
              <c:f>MICS06!$M$18:$Q$18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0AA-4F1C-B501-B6B78B3E9B8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MICS06!$M$15:$Q$15</c:f>
              <c:numCache>
                <c:formatCode>General</c:formatCode>
                <c:ptCount val="5"/>
              </c:numCache>
            </c:numRef>
          </c:cat>
          <c:val>
            <c:numRef>
              <c:f>MICS06!$M$19:$Q$19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0AA-4F1C-B501-B6B78B3E9B8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MICS06!$M$15:$Q$15</c:f>
              <c:numCache>
                <c:formatCode>General</c:formatCode>
                <c:ptCount val="5"/>
              </c:numCache>
            </c:numRef>
          </c:cat>
          <c:val>
            <c:numRef>
              <c:f>MICS06!$M$20:$Q$20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0AA-4F1C-B501-B6B78B3E9B8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MICS06!$M$15:$Q$15</c:f>
              <c:numCache>
                <c:formatCode>General</c:formatCode>
                <c:ptCount val="5"/>
              </c:numCache>
            </c:numRef>
          </c:cat>
          <c:val>
            <c:numRef>
              <c:f>MICS06!$M$21:$Q$21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0AA-4F1C-B501-B6B78B3E9B82}"/>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MICS06!$R$15:$AF$15</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MICS06!$R$18:$AF$18</c:f>
              <c:numCache>
                <c:formatCode>###0.0</c:formatCode>
                <c:ptCount val="15"/>
                <c:pt idx="0">
                  <c:v>99.805825242718456</c:v>
                </c:pt>
                <c:pt idx="1">
                  <c:v>99.718309859154928</c:v>
                </c:pt>
                <c:pt idx="2">
                  <c:v>98.044478527607325</c:v>
                </c:pt>
                <c:pt idx="3">
                  <c:v>97.239057239057232</c:v>
                </c:pt>
                <c:pt idx="4">
                  <c:v>100</c:v>
                </c:pt>
                <c:pt idx="5">
                  <c:v>98.618572524942408</c:v>
                </c:pt>
                <c:pt idx="6">
                  <c:v>97.652582159624401</c:v>
                </c:pt>
                <c:pt idx="7">
                  <c:v>99.188311688311671</c:v>
                </c:pt>
                <c:pt idx="8">
                  <c:v>98.146828225231644</c:v>
                </c:pt>
                <c:pt idx="9">
                  <c:v>100</c:v>
                </c:pt>
                <c:pt idx="10">
                  <c:v>94.741454864154335</c:v>
                </c:pt>
                <c:pt idx="11">
                  <c:v>93.956043956043956</c:v>
                </c:pt>
                <c:pt idx="12">
                  <c:v>97.775876817793034</c:v>
                </c:pt>
                <c:pt idx="13">
                  <c:v>98.682284040995626</c:v>
                </c:pt>
                <c:pt idx="14">
                  <c:v>98.717527129233801</c:v>
                </c:pt>
              </c:numCache>
            </c:numRef>
          </c:val>
          <c:extLst>
            <c:ext xmlns:c16="http://schemas.microsoft.com/office/drawing/2014/chart" uri="{C3380CC4-5D6E-409C-BE32-E72D297353CC}">
              <c16:uniqueId val="{00000000-EC12-4BB1-B9E8-1BFA4E77467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MICS06!$R$15:$AF$15</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MICS06!$R$19:$AF$19</c:f>
              <c:numCache>
                <c:formatCode>###0.0</c:formatCode>
                <c:ptCount val="15"/>
                <c:pt idx="0">
                  <c:v>0</c:v>
                </c:pt>
                <c:pt idx="1">
                  <c:v>0</c:v>
                </c:pt>
                <c:pt idx="2">
                  <c:v>0.30674846625766983</c:v>
                </c:pt>
                <c:pt idx="3">
                  <c:v>0.80808080808080751</c:v>
                </c:pt>
                <c:pt idx="4">
                  <c:v>0</c:v>
                </c:pt>
                <c:pt idx="5">
                  <c:v>1.0744435917114292</c:v>
                </c:pt>
                <c:pt idx="6">
                  <c:v>2.3474178403755857</c:v>
                </c:pt>
                <c:pt idx="7">
                  <c:v>0</c:v>
                </c:pt>
                <c:pt idx="8">
                  <c:v>0.78403421240199733</c:v>
                </c:pt>
                <c:pt idx="9">
                  <c:v>0</c:v>
                </c:pt>
                <c:pt idx="10">
                  <c:v>0.56967572304995717</c:v>
                </c:pt>
                <c:pt idx="11">
                  <c:v>0</c:v>
                </c:pt>
                <c:pt idx="12">
                  <c:v>1.3686911890504683</c:v>
                </c:pt>
                <c:pt idx="13">
                  <c:v>0.14641288433382177</c:v>
                </c:pt>
                <c:pt idx="14">
                  <c:v>0</c:v>
                </c:pt>
              </c:numCache>
            </c:numRef>
          </c:val>
          <c:extLst>
            <c:ext xmlns:c16="http://schemas.microsoft.com/office/drawing/2014/chart" uri="{C3380CC4-5D6E-409C-BE32-E72D297353CC}">
              <c16:uniqueId val="{00000001-EC12-4BB1-B9E8-1BFA4E77467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MICS06!$R$15:$AF$15</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MICS06!$R$20:$AF$20</c:f>
              <c:numCache>
                <c:formatCode>###0.0</c:formatCode>
                <c:ptCount val="15"/>
                <c:pt idx="0">
                  <c:v>0.19417475728155312</c:v>
                </c:pt>
                <c:pt idx="1">
                  <c:v>0.28169014084507121</c:v>
                </c:pt>
                <c:pt idx="2">
                  <c:v>1.6487730061349755</c:v>
                </c:pt>
                <c:pt idx="3">
                  <c:v>1.9528619528619517</c:v>
                </c:pt>
                <c:pt idx="4">
                  <c:v>0</c:v>
                </c:pt>
                <c:pt idx="5">
                  <c:v>0.3069838833461227</c:v>
                </c:pt>
                <c:pt idx="6">
                  <c:v>0</c:v>
                </c:pt>
                <c:pt idx="7">
                  <c:v>0.81168831168831113</c:v>
                </c:pt>
                <c:pt idx="8">
                  <c:v>1.0691375623663602</c:v>
                </c:pt>
                <c:pt idx="9">
                  <c:v>0</c:v>
                </c:pt>
                <c:pt idx="10">
                  <c:v>4.6888694127958015</c:v>
                </c:pt>
                <c:pt idx="11">
                  <c:v>5.1648351648351598</c:v>
                </c:pt>
                <c:pt idx="12">
                  <c:v>0.85543199315654261</c:v>
                </c:pt>
                <c:pt idx="13">
                  <c:v>0.29282576866764354</c:v>
                </c:pt>
                <c:pt idx="14">
                  <c:v>1.2824728707661925</c:v>
                </c:pt>
              </c:numCache>
            </c:numRef>
          </c:val>
          <c:extLst>
            <c:ext xmlns:c16="http://schemas.microsoft.com/office/drawing/2014/chart" uri="{C3380CC4-5D6E-409C-BE32-E72D297353CC}">
              <c16:uniqueId val="{00000002-EC12-4BB1-B9E8-1BFA4E77467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MICS06!$R$15:$AF$15</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MICS06!$R$21:$AF$21</c:f>
              <c:numCache>
                <c:formatCode>###0.0</c:formatCode>
                <c:ptCount val="15"/>
                <c:pt idx="0">
                  <c:v>0</c:v>
                </c:pt>
                <c:pt idx="1">
                  <c:v>0</c:v>
                </c:pt>
                <c:pt idx="2">
                  <c:v>0</c:v>
                </c:pt>
                <c:pt idx="3">
                  <c:v>0</c:v>
                </c:pt>
                <c:pt idx="4">
                  <c:v>0</c:v>
                </c:pt>
                <c:pt idx="5">
                  <c:v>0</c:v>
                </c:pt>
                <c:pt idx="6">
                  <c:v>0</c:v>
                </c:pt>
                <c:pt idx="7">
                  <c:v>0</c:v>
                </c:pt>
                <c:pt idx="8">
                  <c:v>0</c:v>
                </c:pt>
                <c:pt idx="9">
                  <c:v>0</c:v>
                </c:pt>
                <c:pt idx="10">
                  <c:v>0</c:v>
                </c:pt>
                <c:pt idx="11">
                  <c:v>0.87912087912087811</c:v>
                </c:pt>
                <c:pt idx="12">
                  <c:v>0</c:v>
                </c:pt>
                <c:pt idx="13">
                  <c:v>0.8784773060029305</c:v>
                </c:pt>
                <c:pt idx="14">
                  <c:v>0</c:v>
                </c:pt>
              </c:numCache>
            </c:numRef>
          </c:val>
          <c:extLst>
            <c:ext xmlns:c16="http://schemas.microsoft.com/office/drawing/2014/chart" uri="{C3380CC4-5D6E-409C-BE32-E72D297353CC}">
              <c16:uniqueId val="{00000003-EC12-4BB1-B9E8-1BFA4E774672}"/>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93.906186087379524</c:v>
                </c:pt>
                <c:pt idx="1">
                  <c:v>97.311383235091057</c:v>
                </c:pt>
                <c:pt idx="2">
                  <c:v>98.075502830556445</c:v>
                </c:pt>
                <c:pt idx="3">
                  <c:v>98.917970593457227</c:v>
                </c:pt>
                <c:pt idx="4">
                  <c:v>99.80303017971751</c:v>
                </c:pt>
              </c:numCache>
            </c:numRef>
          </c:val>
          <c:extLst>
            <c:ext xmlns:c16="http://schemas.microsoft.com/office/drawing/2014/chart" uri="{C3380CC4-5D6E-409C-BE32-E72D297353CC}">
              <c16:uniqueId val="{00000000-6F8E-4002-B63B-01F72C1B927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1.3368166167736273</c:v>
                </c:pt>
                <c:pt idx="1">
                  <c:v>0.60906173293723809</c:v>
                </c:pt>
                <c:pt idx="2">
                  <c:v>0.30809305561967992</c:v>
                </c:pt>
                <c:pt idx="3">
                  <c:v>0.16232278706723585</c:v>
                </c:pt>
                <c:pt idx="4">
                  <c:v>0</c:v>
                </c:pt>
              </c:numCache>
            </c:numRef>
          </c:val>
          <c:extLst>
            <c:ext xmlns:c16="http://schemas.microsoft.com/office/drawing/2014/chart" uri="{C3380CC4-5D6E-409C-BE32-E72D297353CC}">
              <c16:uniqueId val="{00000001-6F8E-4002-B63B-01F72C1B927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4.2592285633222078</c:v>
                </c:pt>
                <c:pt idx="1">
                  <c:v>2.079555031971708</c:v>
                </c:pt>
                <c:pt idx="2">
                  <c:v>1.616404113823855</c:v>
                </c:pt>
                <c:pt idx="3">
                  <c:v>0.91970661947559562</c:v>
                </c:pt>
                <c:pt idx="4">
                  <c:v>0.19696982028248453</c:v>
                </c:pt>
              </c:numCache>
            </c:numRef>
          </c:val>
          <c:extLst>
            <c:ext xmlns:c16="http://schemas.microsoft.com/office/drawing/2014/chart" uri="{C3380CC4-5D6E-409C-BE32-E72D297353CC}">
              <c16:uniqueId val="{00000002-6F8E-4002-B63B-01F72C1B927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0.49776873252474513</c:v>
                </c:pt>
                <c:pt idx="1">
                  <c:v>0</c:v>
                </c:pt>
                <c:pt idx="2">
                  <c:v>0</c:v>
                </c:pt>
                <c:pt idx="3">
                  <c:v>0</c:v>
                </c:pt>
                <c:pt idx="4">
                  <c:v>0</c:v>
                </c:pt>
              </c:numCache>
            </c:numRef>
          </c:val>
          <c:extLst>
            <c:ext xmlns:c16="http://schemas.microsoft.com/office/drawing/2014/chart" uri="{C3380CC4-5D6E-409C-BE32-E72D297353CC}">
              <c16:uniqueId val="{00000003-6F8E-4002-B63B-01F72C1B927C}"/>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MICS06!$R$121:$AF$121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MICS06!$R$124:$AF$124</c:f>
              <c:numCache>
                <c:formatCode>###0.0</c:formatCode>
                <c:ptCount val="15"/>
                <c:pt idx="0">
                  <c:v>93.786407766990294</c:v>
                </c:pt>
                <c:pt idx="1">
                  <c:v>92.676056338028175</c:v>
                </c:pt>
                <c:pt idx="2">
                  <c:v>92.523006134969208</c:v>
                </c:pt>
                <c:pt idx="3">
                  <c:v>91.111111111111114</c:v>
                </c:pt>
                <c:pt idx="4">
                  <c:v>95.580110497237598</c:v>
                </c:pt>
                <c:pt idx="5">
                  <c:v>96.085955487336861</c:v>
                </c:pt>
                <c:pt idx="6">
                  <c:v>92.488262910798127</c:v>
                </c:pt>
                <c:pt idx="7">
                  <c:v>91.233766233766218</c:v>
                </c:pt>
                <c:pt idx="8">
                  <c:v>93.941553813257272</c:v>
                </c:pt>
                <c:pt idx="9">
                  <c:v>97.511848341232238</c:v>
                </c:pt>
                <c:pt idx="10">
                  <c:v>86.722173531989753</c:v>
                </c:pt>
                <c:pt idx="11">
                  <c:v>94.39560439560438</c:v>
                </c:pt>
                <c:pt idx="12">
                  <c:v>93.071000855432089</c:v>
                </c:pt>
                <c:pt idx="13">
                  <c:v>87.554904831625223</c:v>
                </c:pt>
                <c:pt idx="14">
                  <c:v>91.943439658007236</c:v>
                </c:pt>
              </c:numCache>
            </c:numRef>
          </c:val>
          <c:extLst>
            <c:ext xmlns:c16="http://schemas.microsoft.com/office/drawing/2014/chart" uri="{C3380CC4-5D6E-409C-BE32-E72D297353CC}">
              <c16:uniqueId val="{00000000-998B-48E7-A4CC-7E5681B29F6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MICS06!$R$121:$AF$121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MICS06!$R$125:$AF$125</c:f>
              <c:numCache>
                <c:formatCode>###0.0</c:formatCode>
                <c:ptCount val="15"/>
                <c:pt idx="0">
                  <c:v>4.0776699029126151</c:v>
                </c:pt>
                <c:pt idx="1">
                  <c:v>6.9483568075117548</c:v>
                </c:pt>
                <c:pt idx="2">
                  <c:v>5.5981595092024747</c:v>
                </c:pt>
                <c:pt idx="3">
                  <c:v>6.1952861952861928</c:v>
                </c:pt>
                <c:pt idx="4">
                  <c:v>4.4198895027624392</c:v>
                </c:pt>
                <c:pt idx="5">
                  <c:v>3.6838066001534711</c:v>
                </c:pt>
                <c:pt idx="6">
                  <c:v>0</c:v>
                </c:pt>
                <c:pt idx="7">
                  <c:v>5.0324675324675292</c:v>
                </c:pt>
                <c:pt idx="8">
                  <c:v>3.6350677120456241</c:v>
                </c:pt>
                <c:pt idx="9">
                  <c:v>1.4218009478673026</c:v>
                </c:pt>
                <c:pt idx="10">
                  <c:v>13.190184049079805</c:v>
                </c:pt>
                <c:pt idx="11">
                  <c:v>5.164835164835158</c:v>
                </c:pt>
                <c:pt idx="12">
                  <c:v>6.9289991445679959</c:v>
                </c:pt>
                <c:pt idx="13">
                  <c:v>12.005856515373381</c:v>
                </c:pt>
                <c:pt idx="14">
                  <c:v>7.7606050641236228</c:v>
                </c:pt>
              </c:numCache>
            </c:numRef>
          </c:val>
          <c:extLst>
            <c:ext xmlns:c16="http://schemas.microsoft.com/office/drawing/2014/chart" uri="{C3380CC4-5D6E-409C-BE32-E72D297353CC}">
              <c16:uniqueId val="{00000001-998B-48E7-A4CC-7E5681B29F6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MICS06!$R$121:$AF$121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MICS06!$R$126:$AF$126</c:f>
              <c:numCache>
                <c:formatCode>###0.0</c:formatCode>
                <c:ptCount val="15"/>
                <c:pt idx="0">
                  <c:v>2.1359223300970842</c:v>
                </c:pt>
                <c:pt idx="1">
                  <c:v>0.28169014084507121</c:v>
                </c:pt>
                <c:pt idx="2">
                  <c:v>1.8788343558282277</c:v>
                </c:pt>
                <c:pt idx="3">
                  <c:v>2.693602693602692</c:v>
                </c:pt>
                <c:pt idx="4">
                  <c:v>0</c:v>
                </c:pt>
                <c:pt idx="5">
                  <c:v>0.230237912509592</c:v>
                </c:pt>
                <c:pt idx="6">
                  <c:v>7.5117370892018753</c:v>
                </c:pt>
                <c:pt idx="7">
                  <c:v>1.1363636363636356</c:v>
                </c:pt>
                <c:pt idx="8">
                  <c:v>2.3521026372059923</c:v>
                </c:pt>
                <c:pt idx="9">
                  <c:v>1.0663507109004771</c:v>
                </c:pt>
                <c:pt idx="10">
                  <c:v>8.7642418930762647E-2</c:v>
                </c:pt>
                <c:pt idx="11">
                  <c:v>0.43956043956043905</c:v>
                </c:pt>
                <c:pt idx="12">
                  <c:v>0</c:v>
                </c:pt>
                <c:pt idx="13">
                  <c:v>0.43923865300146525</c:v>
                </c:pt>
                <c:pt idx="14">
                  <c:v>0.2301874383426499</c:v>
                </c:pt>
              </c:numCache>
            </c:numRef>
          </c:val>
          <c:extLst>
            <c:ext xmlns:c16="http://schemas.microsoft.com/office/drawing/2014/chart" uri="{C3380CC4-5D6E-409C-BE32-E72D297353CC}">
              <c16:uniqueId val="{00000002-998B-48E7-A4CC-7E5681B29F6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MICS06!$R$121:$AF$121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MICS06!$R$127:$AF$127</c:f>
              <c:numCache>
                <c:formatCode>###0.0</c:formatCode>
                <c:ptCount val="15"/>
                <c:pt idx="0">
                  <c:v>0</c:v>
                </c:pt>
                <c:pt idx="1">
                  <c:v>9.3896713615023733E-2</c:v>
                </c:pt>
                <c:pt idx="2">
                  <c:v>0</c:v>
                </c:pt>
                <c:pt idx="3">
                  <c:v>0</c:v>
                </c:pt>
                <c:pt idx="4">
                  <c:v>0</c:v>
                </c:pt>
                <c:pt idx="5">
                  <c:v>0</c:v>
                </c:pt>
                <c:pt idx="6">
                  <c:v>0</c:v>
                </c:pt>
                <c:pt idx="7">
                  <c:v>2.597402597402596</c:v>
                </c:pt>
                <c:pt idx="8">
                  <c:v>7.1275837491090663E-2</c:v>
                </c:pt>
                <c:pt idx="9">
                  <c:v>0</c:v>
                </c:pt>
                <c:pt idx="10">
                  <c:v>0</c:v>
                </c:pt>
                <c:pt idx="11">
                  <c:v>0</c:v>
                </c:pt>
                <c:pt idx="12">
                  <c:v>0</c:v>
                </c:pt>
                <c:pt idx="13">
                  <c:v>0</c:v>
                </c:pt>
                <c:pt idx="14">
                  <c:v>6.5767839526471389E-2</c:v>
                </c:pt>
              </c:numCache>
            </c:numRef>
          </c:val>
          <c:extLst>
            <c:ext xmlns:c16="http://schemas.microsoft.com/office/drawing/2014/chart" uri="{C3380CC4-5D6E-409C-BE32-E72D297353CC}">
              <c16:uniqueId val="{00000003-998B-48E7-A4CC-7E5681B29F6D}"/>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MICS06!$M$221:$Q$221</c:f>
              <c:numCache>
                <c:formatCode>General</c:formatCode>
                <c:ptCount val="5"/>
              </c:numCache>
            </c:num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457-4A92-8597-9005BC445E26}"/>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MICS06!$M$221:$Q$221</c:f>
              <c:numCache>
                <c:formatCode>General</c:formatCode>
                <c:ptCount val="5"/>
              </c:numCache>
            </c:num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457-4A92-8597-9005BC445E26}"/>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MICS06!$M$221:$Q$221</c:f>
              <c:numCache>
                <c:formatCode>General</c:formatCode>
                <c:ptCount val="5"/>
              </c:numCache>
            </c:num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457-4A92-8597-9005BC445E2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MICS06!$R$221:$AF$221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MICS06!$R$222:$AF$222</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1E6-45B7-B79A-6B0EAF0BC2F1}"/>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MICS06!$R$221:$AF$221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MICS06!$R$223:$AF$223</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1E6-45B7-B79A-6B0EAF0BC2F1}"/>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MICS06!$R$221:$AF$221</c:f>
              <c:strCache>
                <c:ptCount val="15"/>
                <c:pt idx="0">
                  <c:v>Arima</c:v>
                </c:pt>
                <c:pt idx="1">
                  <c:v>Chaguanas</c:v>
                </c:pt>
                <c:pt idx="2">
                  <c:v>Couva/Tabaquite/Talparo</c:v>
                </c:pt>
                <c:pt idx="3">
                  <c:v>Diego Martin</c:v>
                </c:pt>
                <c:pt idx="4">
                  <c:v>Mayaro/Rio Claro</c:v>
                </c:pt>
                <c:pt idx="5">
                  <c:v>Penal/Debe</c:v>
                </c:pt>
                <c:pt idx="6">
                  <c:v>Point Fortin</c:v>
                </c:pt>
                <c:pt idx="7">
                  <c:v>Port of Spain</c:v>
                </c:pt>
                <c:pt idx="8">
                  <c:v>Princes Town</c:v>
                </c:pt>
                <c:pt idx="9">
                  <c:v>San Fernando</c:v>
                </c:pt>
                <c:pt idx="10">
                  <c:v>San Juan/Laventille</c:v>
                </c:pt>
                <c:pt idx="11">
                  <c:v>Sangre Grande</c:v>
                </c:pt>
                <c:pt idx="12">
                  <c:v>Siparia</c:v>
                </c:pt>
                <c:pt idx="13">
                  <c:v>Tobago</c:v>
                </c:pt>
                <c:pt idx="14">
                  <c:v>Tunapuna/Piarco</c:v>
                </c:pt>
              </c:strCache>
            </c:strRef>
          </c:cat>
          <c:val>
            <c:numRef>
              <c:f>MICS06!$R$224:$AF$224</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61E6-45B7-B79A-6B0EAF0BC2F1}"/>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0A3-4A4C-94AD-DBB7063874C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0A3-4A4C-94AD-DBB7063874C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0A3-4A4C-94AD-DBB7063874C3}"/>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MICS06!$H$15:$L$15</c:f>
              <c:numCache>
                <c:formatCode>General</c:formatCode>
                <c:ptCount val="5"/>
              </c:numCache>
            </c:numRef>
          </c:cat>
          <c:val>
            <c:numRef>
              <c:f>MICS06!$H$18:$L$18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69C-4EEE-8D8D-50D8188EDB66}"/>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MICS06!$H$15:$L$15</c:f>
              <c:numCache>
                <c:formatCode>General</c:formatCode>
                <c:ptCount val="5"/>
              </c:numCache>
            </c:numRef>
          </c:cat>
          <c:val>
            <c:numRef>
              <c:f>MICS06!$H$19:$L$19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69C-4EEE-8D8D-50D8188EDB66}"/>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MICS06!$H$15:$L$15</c:f>
              <c:numCache>
                <c:formatCode>General</c:formatCode>
                <c:ptCount val="5"/>
              </c:numCache>
            </c:numRef>
          </c:cat>
          <c:val>
            <c:numRef>
              <c:f>MICS06!$H$20:$L$20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69C-4EEE-8D8D-50D8188EDB66}"/>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MICS06!$H$15:$L$15</c:f>
              <c:numCache>
                <c:formatCode>General</c:formatCode>
                <c:ptCount val="5"/>
              </c:numCache>
            </c:num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69C-4EEE-8D8D-50D8188EDB66}"/>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MICS06!$H$121:$L$121</c:f>
              <c:numCache>
                <c:formatCode>General</c:formatCode>
                <c:ptCount val="5"/>
              </c:numCache>
            </c:numRef>
          </c:cat>
          <c:val>
            <c:numRef>
              <c:f>MICS06!$H$124:$L$124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9A2-45B9-9328-383FE5BA9EC8}"/>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MICS06!$H$121:$L$121</c:f>
              <c:numCache>
                <c:formatCode>General</c:formatCode>
                <c:ptCount val="5"/>
              </c:numCache>
            </c:numRef>
          </c:cat>
          <c:val>
            <c:numRef>
              <c:f>MICS06!$H$125:$L$125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9A2-45B9-9328-383FE5BA9EC8}"/>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MICS06!$H$121:$L$121</c:f>
              <c:numCache>
                <c:formatCode>General</c:formatCode>
                <c:ptCount val="5"/>
              </c:numCache>
            </c:numRef>
          </c:cat>
          <c:val>
            <c:numRef>
              <c:f>MICS06!$H$126:$L$126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9A2-45B9-9328-383FE5BA9EC8}"/>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MICS06!$H$121:$L$121</c:f>
              <c:numCache>
                <c:formatCode>General</c:formatCode>
                <c:ptCount val="5"/>
              </c:numCache>
            </c:numRef>
          </c:cat>
          <c:val>
            <c:numRef>
              <c:f>MICS06!$H$127:$L$127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9A2-45B9-9328-383FE5BA9EC8}"/>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MICS06!$H$221:$L$221</c:f>
              <c:numCache>
                <c:formatCode>General</c:formatCode>
                <c:ptCount val="5"/>
              </c:numCache>
            </c:num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04C-4439-8B01-2E5E98CCA53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MICS06!$H$221:$L$221</c:f>
              <c:numCache>
                <c:formatCode>General</c:formatCode>
                <c:ptCount val="5"/>
              </c:numCache>
            </c:num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04C-4439-8B01-2E5E98CCA53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MICS06!$H$221:$L$221</c:f>
              <c:numCache>
                <c:formatCode>General</c:formatCode>
                <c:ptCount val="5"/>
              </c:numCache>
            </c:num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04C-4439-8B01-2E5E98CCA53E}"/>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80.051079878958959</c:v>
                </c:pt>
                <c:pt idx="1">
                  <c:v>88.857976876714901</c:v>
                </c:pt>
                <c:pt idx="2">
                  <c:v>92.799170440252155</c:v>
                </c:pt>
                <c:pt idx="3">
                  <c:v>96.285487612434778</c:v>
                </c:pt>
                <c:pt idx="4">
                  <c:v>98.662953338200339</c:v>
                </c:pt>
              </c:numCache>
            </c:numRef>
          </c:val>
          <c:extLst>
            <c:ext xmlns:c16="http://schemas.microsoft.com/office/drawing/2014/chart" uri="{C3380CC4-5D6E-409C-BE32-E72D297353CC}">
              <c16:uniqueId val="{00000000-A566-4296-BDFC-F9FA42E5709C}"/>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15.274931521585161</c:v>
                </c:pt>
                <c:pt idx="1">
                  <c:v>10.292473332675099</c:v>
                </c:pt>
                <c:pt idx="2">
                  <c:v>6.6051899670089007</c:v>
                </c:pt>
                <c:pt idx="3">
                  <c:v>3.4590325320870594</c:v>
                </c:pt>
                <c:pt idx="4">
                  <c:v>1.1155131939923084</c:v>
                </c:pt>
              </c:numCache>
            </c:numRef>
          </c:val>
          <c:extLst>
            <c:ext xmlns:c16="http://schemas.microsoft.com/office/drawing/2014/chart" uri="{C3380CC4-5D6E-409C-BE32-E72D297353CC}">
              <c16:uniqueId val="{00000001-A566-4296-BDFC-F9FA42E5709C}"/>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4.2038779736097363</c:v>
                </c:pt>
                <c:pt idx="1">
                  <c:v>0.79160298832174958</c:v>
                </c:pt>
                <c:pt idx="2">
                  <c:v>0.46211117148337111</c:v>
                </c:pt>
                <c:pt idx="3">
                  <c:v>0.25547985547824875</c:v>
                </c:pt>
                <c:pt idx="4">
                  <c:v>0.22153346780732922</c:v>
                </c:pt>
              </c:numCache>
            </c:numRef>
          </c:val>
          <c:extLst>
            <c:ext xmlns:c16="http://schemas.microsoft.com/office/drawing/2014/chart" uri="{C3380CC4-5D6E-409C-BE32-E72D297353CC}">
              <c16:uniqueId val="{00000002-A566-4296-BDFC-F9FA42E5709C}"/>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0.47011062584642205</c:v>
                </c:pt>
                <c:pt idx="1">
                  <c:v>5.7946802288259422E-2</c:v>
                </c:pt>
                <c:pt idx="2">
                  <c:v>0.13352842125556769</c:v>
                </c:pt>
                <c:pt idx="3">
                  <c:v>0</c:v>
                </c:pt>
                <c:pt idx="4">
                  <c:v>0</c:v>
                </c:pt>
              </c:numCache>
            </c:numRef>
          </c:val>
          <c:extLst>
            <c:ext xmlns:c16="http://schemas.microsoft.com/office/drawing/2014/chart" uri="{C3380CC4-5D6E-409C-BE32-E72D297353CC}">
              <c16:uniqueId val="{00000003-A566-4296-BDFC-F9FA42E5709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MICS06!$M$121:$Q$121</c:f>
              <c:numCache>
                <c:formatCode>General</c:formatCode>
                <c:ptCount val="5"/>
              </c:numCache>
            </c:numRef>
          </c:cat>
          <c:val>
            <c:numRef>
              <c:f>MICS06!$M$124:$Q$124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037-4E22-9901-81037FBFCEE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MICS06!$M$121:$Q$121</c:f>
              <c:numCache>
                <c:formatCode>General</c:formatCode>
                <c:ptCount val="5"/>
              </c:numCache>
            </c:numRef>
          </c:cat>
          <c:val>
            <c:numRef>
              <c:f>MICS06!$M$125:$Q$125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037-4E22-9901-81037FBFCEE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MICS06!$M$121:$Q$121</c:f>
              <c:numCache>
                <c:formatCode>General</c:formatCode>
                <c:ptCount val="5"/>
              </c:numCache>
            </c:numRef>
          </c:cat>
          <c:val>
            <c:numRef>
              <c:f>MICS06!$M$126:$Q$126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037-4E22-9901-81037FBFCEE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MICS06!$M$121:$Q$121</c:f>
              <c:numCache>
                <c:formatCode>General</c:formatCode>
                <c:ptCount val="5"/>
              </c:numCache>
            </c:numRef>
          </c:cat>
          <c:val>
            <c:numRef>
              <c:f>MICS06!$M$127:$Q$127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037-4E22-9901-81037FBFCEE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97.330270830222958</c:v>
                </c:pt>
                <c:pt idx="1">
                  <c:v>100</c:v>
                </c:pt>
                <c:pt idx="2">
                  <c:v>99.152774813908295</c:v>
                </c:pt>
                <c:pt idx="3">
                  <c:v>99.464096084450475</c:v>
                </c:pt>
                <c:pt idx="4">
                  <c:v>99.458522558506971</c:v>
                </c:pt>
              </c:numCache>
            </c:numRef>
          </c:val>
          <c:extLst>
            <c:ext xmlns:c16="http://schemas.microsoft.com/office/drawing/2014/chart" uri="{C3380CC4-5D6E-409C-BE32-E72D297353CC}">
              <c16:uniqueId val="{00000000-AE23-4618-9126-CC9A41971F7E}"/>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2.3808764466076257E-2</c:v>
                </c:pt>
                <c:pt idx="1">
                  <c:v>0</c:v>
                </c:pt>
                <c:pt idx="2">
                  <c:v>0</c:v>
                </c:pt>
                <c:pt idx="3">
                  <c:v>0.26529341394059441</c:v>
                </c:pt>
                <c:pt idx="4">
                  <c:v>0.27737380308921933</c:v>
                </c:pt>
              </c:numCache>
            </c:numRef>
          </c:val>
          <c:extLst>
            <c:ext xmlns:c16="http://schemas.microsoft.com/office/drawing/2014/chart" uri="{C3380CC4-5D6E-409C-BE32-E72D297353CC}">
              <c16:uniqueId val="{00000001-AE23-4618-9126-CC9A41971F7E}"/>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1.9948437302130255</c:v>
                </c:pt>
                <c:pt idx="1">
                  <c:v>0</c:v>
                </c:pt>
                <c:pt idx="2">
                  <c:v>0.84722518609168451</c:v>
                </c:pt>
                <c:pt idx="3">
                  <c:v>0.27061050160892824</c:v>
                </c:pt>
                <c:pt idx="4">
                  <c:v>0.2641036384038164</c:v>
                </c:pt>
              </c:numCache>
            </c:numRef>
          </c:val>
          <c:extLst>
            <c:ext xmlns:c16="http://schemas.microsoft.com/office/drawing/2014/chart" uri="{C3380CC4-5D6E-409C-BE32-E72D297353CC}">
              <c16:uniqueId val="{00000002-AE23-4618-9126-CC9A41971F7E}"/>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0.65107667509796807</c:v>
                </c:pt>
                <c:pt idx="1">
                  <c:v>0</c:v>
                </c:pt>
                <c:pt idx="2">
                  <c:v>0</c:v>
                </c:pt>
                <c:pt idx="3">
                  <c:v>0</c:v>
                </c:pt>
                <c:pt idx="4">
                  <c:v>0</c:v>
                </c:pt>
              </c:numCache>
            </c:numRef>
          </c:val>
          <c:extLst>
            <c:ext xmlns:c16="http://schemas.microsoft.com/office/drawing/2014/chart" uri="{C3380CC4-5D6E-409C-BE32-E72D297353CC}">
              <c16:uniqueId val="{00000003-AE23-4618-9126-CC9A41971F7E}"/>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MICS11!$R$15:$V$15</c:f>
              <c:strCache>
                <c:ptCount val="5"/>
                <c:pt idx="0">
                  <c:v>Central</c:v>
                </c:pt>
                <c:pt idx="1">
                  <c:v>East</c:v>
                </c:pt>
                <c:pt idx="2">
                  <c:v>North West</c:v>
                </c:pt>
                <c:pt idx="3">
                  <c:v>South West</c:v>
                </c:pt>
                <c:pt idx="4">
                  <c:v>Tobago</c:v>
                </c:pt>
              </c:strCache>
            </c:strRef>
          </c:cat>
          <c:val>
            <c:numRef>
              <c:f>MICS11!$R$18:$V$18</c:f>
              <c:numCache>
                <c:formatCode>###0.0</c:formatCode>
                <c:ptCount val="5"/>
                <c:pt idx="0">
                  <c:v>99.72371902731922</c:v>
                </c:pt>
                <c:pt idx="1">
                  <c:v>99.687328099502636</c:v>
                </c:pt>
                <c:pt idx="2">
                  <c:v>97.659445398741966</c:v>
                </c:pt>
                <c:pt idx="3">
                  <c:v>99.710646358103105</c:v>
                </c:pt>
                <c:pt idx="4">
                  <c:v>98.443229194581974</c:v>
                </c:pt>
              </c:numCache>
            </c:numRef>
          </c:val>
          <c:extLst>
            <c:ext xmlns:c16="http://schemas.microsoft.com/office/drawing/2014/chart" uri="{C3380CC4-5D6E-409C-BE32-E72D297353CC}">
              <c16:uniqueId val="{00000000-F0EC-41B5-9C6E-ADAAECE5C674}"/>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MICS11!$R$15:$V$15</c:f>
              <c:strCache>
                <c:ptCount val="5"/>
                <c:pt idx="0">
                  <c:v>Central</c:v>
                </c:pt>
                <c:pt idx="1">
                  <c:v>East</c:v>
                </c:pt>
                <c:pt idx="2">
                  <c:v>North West</c:v>
                </c:pt>
                <c:pt idx="3">
                  <c:v>South West</c:v>
                </c:pt>
                <c:pt idx="4">
                  <c:v>Tobago</c:v>
                </c:pt>
              </c:strCache>
            </c:strRef>
          </c:cat>
          <c:val>
            <c:numRef>
              <c:f>MICS11!$R$19:$V$19</c:f>
              <c:numCache>
                <c:formatCode>###0.0</c:formatCode>
                <c:ptCount val="5"/>
                <c:pt idx="0">
                  <c:v>3.9022912110197205E-2</c:v>
                </c:pt>
                <c:pt idx="1">
                  <c:v>0</c:v>
                </c:pt>
                <c:pt idx="2">
                  <c:v>0.53716340736234869</c:v>
                </c:pt>
                <c:pt idx="3">
                  <c:v>0</c:v>
                </c:pt>
                <c:pt idx="4">
                  <c:v>0.80751150550137629</c:v>
                </c:pt>
              </c:numCache>
            </c:numRef>
          </c:val>
          <c:extLst>
            <c:ext xmlns:c16="http://schemas.microsoft.com/office/drawing/2014/chart" uri="{C3380CC4-5D6E-409C-BE32-E72D297353CC}">
              <c16:uniqueId val="{00000001-F0EC-41B5-9C6E-ADAAECE5C674}"/>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MICS11!$R$15:$V$15</c:f>
              <c:strCache>
                <c:ptCount val="5"/>
                <c:pt idx="0">
                  <c:v>Central</c:v>
                </c:pt>
                <c:pt idx="1">
                  <c:v>East</c:v>
                </c:pt>
                <c:pt idx="2">
                  <c:v>North West</c:v>
                </c:pt>
                <c:pt idx="3">
                  <c:v>South West</c:v>
                </c:pt>
                <c:pt idx="4">
                  <c:v>Tobago</c:v>
                </c:pt>
              </c:strCache>
            </c:strRef>
          </c:cat>
          <c:val>
            <c:numRef>
              <c:f>MICS11!$R$20:$V$20</c:f>
              <c:numCache>
                <c:formatCode>###0.0</c:formatCode>
                <c:ptCount val="5"/>
                <c:pt idx="0">
                  <c:v>0.10506168645053095</c:v>
                </c:pt>
                <c:pt idx="1">
                  <c:v>0.24684623723477198</c:v>
                </c:pt>
                <c:pt idx="2">
                  <c:v>1.6424875431082422</c:v>
                </c:pt>
                <c:pt idx="3">
                  <c:v>0.28935364189690044</c:v>
                </c:pt>
                <c:pt idx="4">
                  <c:v>0.74925929991665385</c:v>
                </c:pt>
              </c:numCache>
            </c:numRef>
          </c:val>
          <c:extLst>
            <c:ext xmlns:c16="http://schemas.microsoft.com/office/drawing/2014/chart" uri="{C3380CC4-5D6E-409C-BE32-E72D297353CC}">
              <c16:uniqueId val="{00000002-F0EC-41B5-9C6E-ADAAECE5C674}"/>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MICS11!$R$15:$V$15</c:f>
              <c:strCache>
                <c:ptCount val="5"/>
                <c:pt idx="0">
                  <c:v>Central</c:v>
                </c:pt>
                <c:pt idx="1">
                  <c:v>East</c:v>
                </c:pt>
                <c:pt idx="2">
                  <c:v>North West</c:v>
                </c:pt>
                <c:pt idx="3">
                  <c:v>South West</c:v>
                </c:pt>
                <c:pt idx="4">
                  <c:v>Tobago</c:v>
                </c:pt>
              </c:strCache>
            </c:strRef>
          </c:cat>
          <c:val>
            <c:numRef>
              <c:f>MICS11!$R$21:$V$21</c:f>
              <c:numCache>
                <c:formatCode>###0.0</c:formatCode>
                <c:ptCount val="5"/>
                <c:pt idx="0">
                  <c:v>0.13219637412005572</c:v>
                </c:pt>
                <c:pt idx="1">
                  <c:v>6.582566326260586E-2</c:v>
                </c:pt>
                <c:pt idx="2">
                  <c:v>0.16090365078744542</c:v>
                </c:pt>
                <c:pt idx="3">
                  <c:v>0</c:v>
                </c:pt>
                <c:pt idx="4">
                  <c:v>0</c:v>
                </c:pt>
              </c:numCache>
            </c:numRef>
          </c:val>
          <c:extLst>
            <c:ext xmlns:c16="http://schemas.microsoft.com/office/drawing/2014/chart" uri="{C3380CC4-5D6E-409C-BE32-E72D297353CC}">
              <c16:uniqueId val="{00000003-F0EC-41B5-9C6E-ADAAECE5C674}"/>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97.74643859619583</c:v>
                </c:pt>
                <c:pt idx="1">
                  <c:v>99.569636955080298</c:v>
                </c:pt>
                <c:pt idx="2">
                  <c:v>99.177432503951124</c:v>
                </c:pt>
                <c:pt idx="3">
                  <c:v>99.594990517954656</c:v>
                </c:pt>
                <c:pt idx="4">
                  <c:v>99.751893378917629</c:v>
                </c:pt>
              </c:numCache>
            </c:numRef>
          </c:val>
          <c:extLst>
            <c:ext xmlns:c16="http://schemas.microsoft.com/office/drawing/2014/chart" uri="{C3380CC4-5D6E-409C-BE32-E72D297353CC}">
              <c16:uniqueId val="{00000000-A5CB-4443-9C9B-A9113BFADF50}"/>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0.56952385719921772</c:v>
                </c:pt>
                <c:pt idx="1">
                  <c:v>2.9593624676704598E-2</c:v>
                </c:pt>
                <c:pt idx="2">
                  <c:v>3.8822318843987721E-2</c:v>
                </c:pt>
                <c:pt idx="3">
                  <c:v>0.18614086780938963</c:v>
                </c:pt>
                <c:pt idx="4">
                  <c:v>6.5685214596350835E-2</c:v>
                </c:pt>
              </c:numCache>
            </c:numRef>
          </c:val>
          <c:extLst>
            <c:ext xmlns:c16="http://schemas.microsoft.com/office/drawing/2014/chart" uri="{C3380CC4-5D6E-409C-BE32-E72D297353CC}">
              <c16:uniqueId val="{00000001-A5CB-4443-9C9B-A9113BFADF50}"/>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1.4040234644329357</c:v>
                </c:pt>
                <c:pt idx="1">
                  <c:v>0.32678535855124713</c:v>
                </c:pt>
                <c:pt idx="2">
                  <c:v>0.75188719773934876</c:v>
                </c:pt>
                <c:pt idx="3">
                  <c:v>0.21886861423594137</c:v>
                </c:pt>
                <c:pt idx="4">
                  <c:v>9.1151244506442033E-2</c:v>
                </c:pt>
              </c:numCache>
            </c:numRef>
          </c:val>
          <c:extLst>
            <c:ext xmlns:c16="http://schemas.microsoft.com/office/drawing/2014/chart" uri="{C3380CC4-5D6E-409C-BE32-E72D297353CC}">
              <c16:uniqueId val="{00000002-A5CB-4443-9C9B-A9113BFADF50}"/>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0.28001408217187912</c:v>
                </c:pt>
                <c:pt idx="1">
                  <c:v>7.3984061691761499E-2</c:v>
                </c:pt>
                <c:pt idx="2">
                  <c:v>3.185797946553881E-2</c:v>
                </c:pt>
                <c:pt idx="3">
                  <c:v>0</c:v>
                </c:pt>
                <c:pt idx="4">
                  <c:v>9.1270161979590564E-2</c:v>
                </c:pt>
              </c:numCache>
            </c:numRef>
          </c:val>
          <c:extLst>
            <c:ext xmlns:c16="http://schemas.microsoft.com/office/drawing/2014/chart" uri="{C3380CC4-5D6E-409C-BE32-E72D297353CC}">
              <c16:uniqueId val="{00000003-A5CB-4443-9C9B-A9113BFADF50}"/>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MICS11!$R$121:$V$121</c:f>
              <c:strCache>
                <c:ptCount val="5"/>
                <c:pt idx="0">
                  <c:v>Central</c:v>
                </c:pt>
                <c:pt idx="1">
                  <c:v>East</c:v>
                </c:pt>
                <c:pt idx="2">
                  <c:v>North West</c:v>
                </c:pt>
                <c:pt idx="3">
                  <c:v>South West</c:v>
                </c:pt>
                <c:pt idx="4">
                  <c:v>Tobago</c:v>
                </c:pt>
              </c:strCache>
            </c:strRef>
          </c:cat>
          <c:val>
            <c:numRef>
              <c:f>MICS11!$R$124:$V$124</c:f>
              <c:numCache>
                <c:formatCode>###0.0</c:formatCode>
                <c:ptCount val="5"/>
                <c:pt idx="0">
                  <c:v>94.166205015238901</c:v>
                </c:pt>
                <c:pt idx="1">
                  <c:v>97.081518794374816</c:v>
                </c:pt>
                <c:pt idx="2">
                  <c:v>91.630405740156135</c:v>
                </c:pt>
                <c:pt idx="3">
                  <c:v>95.53192029137692</c:v>
                </c:pt>
                <c:pt idx="4">
                  <c:v>94.728608814864643</c:v>
                </c:pt>
              </c:numCache>
            </c:numRef>
          </c:val>
          <c:extLst>
            <c:ext xmlns:c16="http://schemas.microsoft.com/office/drawing/2014/chart" uri="{C3380CC4-5D6E-409C-BE32-E72D297353CC}">
              <c16:uniqueId val="{00000000-97E7-428C-8CCA-A080B21CBF11}"/>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MICS11!$R$121:$V$121</c:f>
              <c:strCache>
                <c:ptCount val="5"/>
                <c:pt idx="0">
                  <c:v>Central</c:v>
                </c:pt>
                <c:pt idx="1">
                  <c:v>East</c:v>
                </c:pt>
                <c:pt idx="2">
                  <c:v>North West</c:v>
                </c:pt>
                <c:pt idx="3">
                  <c:v>South West</c:v>
                </c:pt>
                <c:pt idx="4">
                  <c:v>Tobago</c:v>
                </c:pt>
              </c:strCache>
            </c:strRef>
          </c:cat>
          <c:val>
            <c:numRef>
              <c:f>MICS11!$R$125:$V$125</c:f>
              <c:numCache>
                <c:formatCode>###0.0</c:formatCode>
                <c:ptCount val="5"/>
                <c:pt idx="0">
                  <c:v>5.323570236758723</c:v>
                </c:pt>
                <c:pt idx="1">
                  <c:v>2.684875287765486</c:v>
                </c:pt>
                <c:pt idx="2">
                  <c:v>5.2119508235435941</c:v>
                </c:pt>
                <c:pt idx="3">
                  <c:v>3.8718777924333549</c:v>
                </c:pt>
                <c:pt idx="4">
                  <c:v>5.0851829995785556</c:v>
                </c:pt>
              </c:numCache>
            </c:numRef>
          </c:val>
          <c:extLst>
            <c:ext xmlns:c16="http://schemas.microsoft.com/office/drawing/2014/chart" uri="{C3380CC4-5D6E-409C-BE32-E72D297353CC}">
              <c16:uniqueId val="{00000001-97E7-428C-8CCA-A080B21CBF11}"/>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MICS11!$R$121:$V$121</c:f>
              <c:strCache>
                <c:ptCount val="5"/>
                <c:pt idx="0">
                  <c:v>Central</c:v>
                </c:pt>
                <c:pt idx="1">
                  <c:v>East</c:v>
                </c:pt>
                <c:pt idx="2">
                  <c:v>North West</c:v>
                </c:pt>
                <c:pt idx="3">
                  <c:v>South West</c:v>
                </c:pt>
                <c:pt idx="4">
                  <c:v>Tobago</c:v>
                </c:pt>
              </c:strCache>
            </c:strRef>
          </c:cat>
          <c:val>
            <c:numRef>
              <c:f>MICS11!$R$126:$V$126</c:f>
              <c:numCache>
                <c:formatCode>###0.0</c:formatCode>
                <c:ptCount val="5"/>
                <c:pt idx="0">
                  <c:v>0.51022474800226425</c:v>
                </c:pt>
                <c:pt idx="1">
                  <c:v>0.23360591785976148</c:v>
                </c:pt>
                <c:pt idx="2">
                  <c:v>3.0014746827625354</c:v>
                </c:pt>
                <c:pt idx="3">
                  <c:v>0.54102873181678923</c:v>
                </c:pt>
                <c:pt idx="4">
                  <c:v>9.3104092778404909E-2</c:v>
                </c:pt>
              </c:numCache>
            </c:numRef>
          </c:val>
          <c:extLst>
            <c:ext xmlns:c16="http://schemas.microsoft.com/office/drawing/2014/chart" uri="{C3380CC4-5D6E-409C-BE32-E72D297353CC}">
              <c16:uniqueId val="{00000002-97E7-428C-8CCA-A080B21CBF11}"/>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MICS11!$R$121:$V$121</c:f>
              <c:strCache>
                <c:ptCount val="5"/>
                <c:pt idx="0">
                  <c:v>Central</c:v>
                </c:pt>
                <c:pt idx="1">
                  <c:v>East</c:v>
                </c:pt>
                <c:pt idx="2">
                  <c:v>North West</c:v>
                </c:pt>
                <c:pt idx="3">
                  <c:v>South West</c:v>
                </c:pt>
                <c:pt idx="4">
                  <c:v>Tobago</c:v>
                </c:pt>
              </c:strCache>
            </c:strRef>
          </c:cat>
          <c:val>
            <c:numRef>
              <c:f>MICS11!$R$127:$V$127</c:f>
              <c:numCache>
                <c:formatCode>###0.0</c:formatCode>
                <c:ptCount val="5"/>
                <c:pt idx="0">
                  <c:v>0</c:v>
                </c:pt>
                <c:pt idx="1">
                  <c:v>0</c:v>
                </c:pt>
                <c:pt idx="2">
                  <c:v>0.15616875353765755</c:v>
                </c:pt>
                <c:pt idx="3">
                  <c:v>5.5173184372959601E-2</c:v>
                </c:pt>
                <c:pt idx="4">
                  <c:v>9.3104092778404909E-2</c:v>
                </c:pt>
              </c:numCache>
            </c:numRef>
          </c:val>
          <c:extLst>
            <c:ext xmlns:c16="http://schemas.microsoft.com/office/drawing/2014/chart" uri="{C3380CC4-5D6E-409C-BE32-E72D297353CC}">
              <c16:uniqueId val="{00000003-97E7-428C-8CCA-A080B21CBF11}"/>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75.938867809032345</c:v>
                </c:pt>
                <c:pt idx="1">
                  <c:v>89.613810220297978</c:v>
                </c:pt>
                <c:pt idx="2">
                  <c:v>95.415535866308133</c:v>
                </c:pt>
                <c:pt idx="3">
                  <c:v>94.618154772590572</c:v>
                </c:pt>
                <c:pt idx="4">
                  <c:v>92.508555959241647</c:v>
                </c:pt>
              </c:numCache>
            </c:numRef>
          </c:val>
          <c:extLst>
            <c:ext xmlns:c16="http://schemas.microsoft.com/office/drawing/2014/chart" uri="{C3380CC4-5D6E-409C-BE32-E72D297353CC}">
              <c16:uniqueId val="{00000000-01FB-428F-A0C7-BB462C52AD42}"/>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10.009887481117476</c:v>
                </c:pt>
                <c:pt idx="1">
                  <c:v>5.1591614055769819</c:v>
                </c:pt>
                <c:pt idx="2">
                  <c:v>2.5715075155465672</c:v>
                </c:pt>
                <c:pt idx="3">
                  <c:v>1.7958695335113275</c:v>
                </c:pt>
                <c:pt idx="4">
                  <c:v>2.4743939160449471</c:v>
                </c:pt>
              </c:numCache>
            </c:numRef>
          </c:val>
          <c:extLst>
            <c:ext xmlns:c16="http://schemas.microsoft.com/office/drawing/2014/chart" uri="{C3380CC4-5D6E-409C-BE32-E72D297353CC}">
              <c16:uniqueId val="{00000001-01FB-428F-A0C7-BB462C52AD42}"/>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14.051244709850309</c:v>
                </c:pt>
                <c:pt idx="1">
                  <c:v>5.2270283741250809</c:v>
                </c:pt>
                <c:pt idx="2">
                  <c:v>2.0129566181452918</c:v>
                </c:pt>
                <c:pt idx="3">
                  <c:v>3.5859756938981238</c:v>
                </c:pt>
                <c:pt idx="4">
                  <c:v>5.0170501247133616</c:v>
                </c:pt>
              </c:numCache>
            </c:numRef>
          </c:val>
          <c:extLst>
            <c:ext xmlns:c16="http://schemas.microsoft.com/office/drawing/2014/chart" uri="{C3380CC4-5D6E-409C-BE32-E72D297353CC}">
              <c16:uniqueId val="{00000002-01FB-428F-A0C7-BB462C52AD42}"/>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MICS11!$R$221:$V$221</c:f>
              <c:strCache>
                <c:ptCount val="5"/>
                <c:pt idx="0">
                  <c:v>Central</c:v>
                </c:pt>
                <c:pt idx="1">
                  <c:v>East</c:v>
                </c:pt>
                <c:pt idx="2">
                  <c:v>North West</c:v>
                </c:pt>
                <c:pt idx="3">
                  <c:v>South West</c:v>
                </c:pt>
                <c:pt idx="4">
                  <c:v>Tobago</c:v>
                </c:pt>
              </c:strCache>
            </c:strRef>
          </c:cat>
          <c:val>
            <c:numRef>
              <c:f>MICS11!$R$222:$V$222</c:f>
              <c:numCache>
                <c:formatCode>###0.0</c:formatCode>
                <c:ptCount val="5"/>
                <c:pt idx="0">
                  <c:v>89.42592029990233</c:v>
                </c:pt>
                <c:pt idx="1">
                  <c:v>82.620031938744262</c:v>
                </c:pt>
                <c:pt idx="2">
                  <c:v>85.243964905805669</c:v>
                </c:pt>
                <c:pt idx="3">
                  <c:v>96.089112861545573</c:v>
                </c:pt>
                <c:pt idx="4">
                  <c:v>77.44340131217659</c:v>
                </c:pt>
              </c:numCache>
            </c:numRef>
          </c:val>
          <c:extLst>
            <c:ext xmlns:c16="http://schemas.microsoft.com/office/drawing/2014/chart" uri="{C3380CC4-5D6E-409C-BE32-E72D297353CC}">
              <c16:uniqueId val="{00000000-E7A6-45DA-B90E-5851B833DFB1}"/>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MICS11!$R$221:$V$221</c:f>
              <c:strCache>
                <c:ptCount val="5"/>
                <c:pt idx="0">
                  <c:v>Central</c:v>
                </c:pt>
                <c:pt idx="1">
                  <c:v>East</c:v>
                </c:pt>
                <c:pt idx="2">
                  <c:v>North West</c:v>
                </c:pt>
                <c:pt idx="3">
                  <c:v>South West</c:v>
                </c:pt>
                <c:pt idx="4">
                  <c:v>Tobago</c:v>
                </c:pt>
              </c:strCache>
            </c:strRef>
          </c:cat>
          <c:val>
            <c:numRef>
              <c:f>MICS11!$R$223:$V$223</c:f>
              <c:numCache>
                <c:formatCode>###0.0</c:formatCode>
                <c:ptCount val="5"/>
                <c:pt idx="0">
                  <c:v>4.8550186265147417</c:v>
                </c:pt>
                <c:pt idx="1">
                  <c:v>4.5431902089615619</c:v>
                </c:pt>
                <c:pt idx="2">
                  <c:v>7.6246854246910871</c:v>
                </c:pt>
                <c:pt idx="3">
                  <c:v>2.0513382974409935</c:v>
                </c:pt>
                <c:pt idx="4">
                  <c:v>4.2551312435621966</c:v>
                </c:pt>
              </c:numCache>
            </c:numRef>
          </c:val>
          <c:extLst>
            <c:ext xmlns:c16="http://schemas.microsoft.com/office/drawing/2014/chart" uri="{C3380CC4-5D6E-409C-BE32-E72D297353CC}">
              <c16:uniqueId val="{00000001-E7A6-45DA-B90E-5851B833DFB1}"/>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MICS11!$R$221:$V$221</c:f>
              <c:strCache>
                <c:ptCount val="5"/>
                <c:pt idx="0">
                  <c:v>Central</c:v>
                </c:pt>
                <c:pt idx="1">
                  <c:v>East</c:v>
                </c:pt>
                <c:pt idx="2">
                  <c:v>North West</c:v>
                </c:pt>
                <c:pt idx="3">
                  <c:v>South West</c:v>
                </c:pt>
                <c:pt idx="4">
                  <c:v>Tobago</c:v>
                </c:pt>
              </c:strCache>
            </c:strRef>
          </c:cat>
          <c:val>
            <c:numRef>
              <c:f>MICS11!$R$224:$V$224</c:f>
              <c:numCache>
                <c:formatCode>###0.0</c:formatCode>
                <c:ptCount val="5"/>
                <c:pt idx="0">
                  <c:v>5.7190610735825587</c:v>
                </c:pt>
                <c:pt idx="1">
                  <c:v>12.83677785229437</c:v>
                </c:pt>
                <c:pt idx="2">
                  <c:v>7.1313496695032823</c:v>
                </c:pt>
                <c:pt idx="3">
                  <c:v>1.8595488410133767</c:v>
                </c:pt>
                <c:pt idx="4">
                  <c:v>18.301467444261206</c:v>
                </c:pt>
              </c:numCache>
            </c:numRef>
          </c:val>
          <c:extLst>
            <c:ext xmlns:c16="http://schemas.microsoft.com/office/drawing/2014/chart" uri="{C3380CC4-5D6E-409C-BE32-E72D297353CC}">
              <c16:uniqueId val="{00000002-E7A6-45DA-B90E-5851B833DFB1}"/>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77.017666870655518</c:v>
                </c:pt>
                <c:pt idx="1">
                  <c:v>89.983926532022977</c:v>
                </c:pt>
                <c:pt idx="2">
                  <c:v>93.275319222739995</c:v>
                </c:pt>
                <c:pt idx="3">
                  <c:v>92.850506714727572</c:v>
                </c:pt>
                <c:pt idx="4">
                  <c:v>94.160781086983732</c:v>
                </c:pt>
              </c:numCache>
            </c:numRef>
          </c:val>
          <c:extLst>
            <c:ext xmlns:c16="http://schemas.microsoft.com/office/drawing/2014/chart" uri="{C3380CC4-5D6E-409C-BE32-E72D297353CC}">
              <c16:uniqueId val="{00000000-A149-4675-8A35-467933D49080}"/>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11.247985455494334</c:v>
                </c:pt>
                <c:pt idx="1">
                  <c:v>5.7380503382846211</c:v>
                </c:pt>
                <c:pt idx="2">
                  <c:v>2.9522461455519613</c:v>
                </c:pt>
                <c:pt idx="3">
                  <c:v>2.3538545423914869</c:v>
                </c:pt>
                <c:pt idx="4">
                  <c:v>1.1485049381599695</c:v>
                </c:pt>
              </c:numCache>
            </c:numRef>
          </c:val>
          <c:extLst>
            <c:ext xmlns:c16="http://schemas.microsoft.com/office/drawing/2014/chart" uri="{C3380CC4-5D6E-409C-BE32-E72D297353CC}">
              <c16:uniqueId val="{00000001-A149-4675-8A35-467933D49080}"/>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11.734347673849697</c:v>
                </c:pt>
                <c:pt idx="1">
                  <c:v>4.2780231296923903</c:v>
                </c:pt>
                <c:pt idx="2">
                  <c:v>3.7724346317080117</c:v>
                </c:pt>
                <c:pt idx="3">
                  <c:v>4.7956387428809952</c:v>
                </c:pt>
                <c:pt idx="4">
                  <c:v>4.6907139748562949</c:v>
                </c:pt>
              </c:numCache>
            </c:numRef>
          </c:val>
          <c:extLst>
            <c:ext xmlns:c16="http://schemas.microsoft.com/office/drawing/2014/chart" uri="{C3380CC4-5D6E-409C-BE32-E72D297353CC}">
              <c16:uniqueId val="{00000002-A149-4675-8A35-467933D49080}"/>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98.063693498373752</c:v>
                </c:pt>
                <c:pt idx="1">
                  <c:v>98.774936361569516</c:v>
                </c:pt>
                <c:pt idx="2">
                  <c:v>99.757477295544334</c:v>
                </c:pt>
                <c:pt idx="3">
                  <c:v>99.897052806390533</c:v>
                </c:pt>
                <c:pt idx="4">
                  <c:v>99.681577732755613</c:v>
                </c:pt>
              </c:numCache>
            </c:numRef>
          </c:val>
          <c:extLst>
            <c:ext xmlns:c16="http://schemas.microsoft.com/office/drawing/2014/chart" uri="{C3380CC4-5D6E-409C-BE32-E72D297353CC}">
              <c16:uniqueId val="{00000000-290E-4E8F-BBA3-19EC6203B14A}"/>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0.97971480858566695</c:v>
                </c:pt>
                <c:pt idx="1">
                  <c:v>5.1703670633336821E-2</c:v>
                </c:pt>
                <c:pt idx="2">
                  <c:v>0</c:v>
                </c:pt>
                <c:pt idx="3">
                  <c:v>0.10294719360947779</c:v>
                </c:pt>
                <c:pt idx="4">
                  <c:v>0</c:v>
                </c:pt>
              </c:numCache>
            </c:numRef>
          </c:val>
          <c:extLst>
            <c:ext xmlns:c16="http://schemas.microsoft.com/office/drawing/2014/chart" uri="{C3380CC4-5D6E-409C-BE32-E72D297353CC}">
              <c16:uniqueId val="{00000001-290E-4E8F-BBA3-19EC6203B14A}"/>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0.9565916930405961</c:v>
                </c:pt>
                <c:pt idx="1">
                  <c:v>1.0441007912138076</c:v>
                </c:pt>
                <c:pt idx="2">
                  <c:v>0.18716999119714245</c:v>
                </c:pt>
                <c:pt idx="3">
                  <c:v>0</c:v>
                </c:pt>
                <c:pt idx="4">
                  <c:v>0.15910734653890199</c:v>
                </c:pt>
              </c:numCache>
            </c:numRef>
          </c:val>
          <c:extLst>
            <c:ext xmlns:c16="http://schemas.microsoft.com/office/drawing/2014/chart" uri="{C3380CC4-5D6E-409C-BE32-E72D297353CC}">
              <c16:uniqueId val="{00000002-290E-4E8F-BBA3-19EC6203B14A}"/>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c:v>
                </c:pt>
                <c:pt idx="1">
                  <c:v>0.12925917658334207</c:v>
                </c:pt>
                <c:pt idx="2">
                  <c:v>5.5352713258525033E-2</c:v>
                </c:pt>
                <c:pt idx="3">
                  <c:v>0</c:v>
                </c:pt>
                <c:pt idx="4">
                  <c:v>0.15931492070546685</c:v>
                </c:pt>
              </c:numCache>
            </c:numRef>
          </c:val>
          <c:extLst>
            <c:ext xmlns:c16="http://schemas.microsoft.com/office/drawing/2014/chart" uri="{C3380CC4-5D6E-409C-BE32-E72D297353CC}">
              <c16:uniqueId val="{00000003-290E-4E8F-BBA3-19EC6203B14A}"/>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81.471849598137197</c:v>
                </c:pt>
                <c:pt idx="1">
                  <c:v>93.412638029802011</c:v>
                </c:pt>
                <c:pt idx="2">
                  <c:v>93.512109936092386</c:v>
                </c:pt>
                <c:pt idx="3">
                  <c:v>98.260182352604403</c:v>
                </c:pt>
                <c:pt idx="4">
                  <c:v>99.249657650253013</c:v>
                </c:pt>
              </c:numCache>
            </c:numRef>
          </c:val>
          <c:extLst>
            <c:ext xmlns:c16="http://schemas.microsoft.com/office/drawing/2014/chart" uri="{C3380CC4-5D6E-409C-BE32-E72D297353CC}">
              <c16:uniqueId val="{00000000-5BE3-4299-AA76-C759732E6930}"/>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12.787250517439617</c:v>
                </c:pt>
                <c:pt idx="1">
                  <c:v>5.6391683993541495</c:v>
                </c:pt>
                <c:pt idx="2">
                  <c:v>5.9146506251686137</c:v>
                </c:pt>
                <c:pt idx="3">
                  <c:v>1.3965739265975305</c:v>
                </c:pt>
                <c:pt idx="4">
                  <c:v>0.59123500320807065</c:v>
                </c:pt>
              </c:numCache>
            </c:numRef>
          </c:val>
          <c:extLst>
            <c:ext xmlns:c16="http://schemas.microsoft.com/office/drawing/2014/chart" uri="{C3380CC4-5D6E-409C-BE32-E72D297353CC}">
              <c16:uniqueId val="{00000001-5BE3-4299-AA76-C759732E6930}"/>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5.4212736547965612</c:v>
                </c:pt>
                <c:pt idx="1">
                  <c:v>0.94819357084386757</c:v>
                </c:pt>
                <c:pt idx="2">
                  <c:v>0.57323943873907712</c:v>
                </c:pt>
                <c:pt idx="3">
                  <c:v>0.34324372079810439</c:v>
                </c:pt>
                <c:pt idx="4">
                  <c:v>0.15910734653890199</c:v>
                </c:pt>
              </c:numCache>
            </c:numRef>
          </c:val>
          <c:extLst>
            <c:ext xmlns:c16="http://schemas.microsoft.com/office/drawing/2014/chart" uri="{C3380CC4-5D6E-409C-BE32-E72D297353CC}">
              <c16:uniqueId val="{00000002-5BE3-4299-AA76-C759732E6930}"/>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0.31962622962661524</c:v>
                </c:pt>
                <c:pt idx="1">
                  <c:v>0</c:v>
                </c:pt>
                <c:pt idx="2">
                  <c:v>0</c:v>
                </c:pt>
                <c:pt idx="3">
                  <c:v>0</c:v>
                </c:pt>
                <c:pt idx="4">
                  <c:v>0</c:v>
                </c:pt>
              </c:numCache>
            </c:numRef>
          </c:val>
          <c:extLst>
            <c:ext xmlns:c16="http://schemas.microsoft.com/office/drawing/2014/chart" uri="{C3380CC4-5D6E-409C-BE32-E72D297353CC}">
              <c16:uniqueId val="{00000003-5BE3-4299-AA76-C759732E6930}"/>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78.119211348526647</c:v>
                </c:pt>
                <c:pt idx="1">
                  <c:v>89.416186096928058</c:v>
                </c:pt>
                <c:pt idx="2">
                  <c:v>91.590480086532651</c:v>
                </c:pt>
                <c:pt idx="3">
                  <c:v>93.447721588221</c:v>
                </c:pt>
                <c:pt idx="4">
                  <c:v>94.394888396911696</c:v>
                </c:pt>
              </c:numCache>
            </c:numRef>
          </c:val>
          <c:extLst>
            <c:ext xmlns:c16="http://schemas.microsoft.com/office/drawing/2014/chart" uri="{C3380CC4-5D6E-409C-BE32-E72D297353CC}">
              <c16:uniqueId val="{00000000-75E0-4357-A041-123CF18F8C59}"/>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12.501669396220219</c:v>
                </c:pt>
                <c:pt idx="1">
                  <c:v>5.4928140348513228</c:v>
                </c:pt>
                <c:pt idx="2">
                  <c:v>3.2503687223796187</c:v>
                </c:pt>
                <c:pt idx="3">
                  <c:v>2.3118913472934279</c:v>
                </c:pt>
                <c:pt idx="4">
                  <c:v>0.73580308665254168</c:v>
                </c:pt>
              </c:numCache>
            </c:numRef>
          </c:val>
          <c:extLst>
            <c:ext xmlns:c16="http://schemas.microsoft.com/office/drawing/2014/chart" uri="{C3380CC4-5D6E-409C-BE32-E72D297353CC}">
              <c16:uniqueId val="{00000001-75E0-4357-A041-123CF18F8C59}"/>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9.3791192552531637</c:v>
                </c:pt>
                <c:pt idx="1">
                  <c:v>5.0909998682206457</c:v>
                </c:pt>
                <c:pt idx="2">
                  <c:v>5.1591511910877994</c:v>
                </c:pt>
                <c:pt idx="3">
                  <c:v>4.2403870644855912</c:v>
                </c:pt>
                <c:pt idx="4">
                  <c:v>4.869308516435793</c:v>
                </c:pt>
              </c:numCache>
            </c:numRef>
          </c:val>
          <c:extLst>
            <c:ext xmlns:c16="http://schemas.microsoft.com/office/drawing/2014/chart" uri="{C3380CC4-5D6E-409C-BE32-E72D297353CC}">
              <c16:uniqueId val="{00000002-75E0-4357-A041-123CF18F8C59}"/>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86.042846158868898</c:v>
                </c:pt>
                <c:pt idx="1">
                  <c:v>93.394782061698137</c:v>
                </c:pt>
                <c:pt idx="2">
                  <c:v>95.804436869872617</c:v>
                </c:pt>
                <c:pt idx="3">
                  <c:v>96.64667982594753</c:v>
                </c:pt>
                <c:pt idx="4">
                  <c:v>98.978698537831463</c:v>
                </c:pt>
              </c:numCache>
            </c:numRef>
          </c:val>
          <c:extLst>
            <c:ext xmlns:c16="http://schemas.microsoft.com/office/drawing/2014/chart" uri="{C3380CC4-5D6E-409C-BE32-E72D297353CC}">
              <c16:uniqueId val="{00000000-9AD3-4F3C-9F30-FCE81D22D160}"/>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9.9573565832388056</c:v>
                </c:pt>
                <c:pt idx="1">
                  <c:v>5.8090846573185644</c:v>
                </c:pt>
                <c:pt idx="2">
                  <c:v>4.0191594153654915</c:v>
                </c:pt>
                <c:pt idx="3">
                  <c:v>2.826244106201989</c:v>
                </c:pt>
                <c:pt idx="4">
                  <c:v>0.91092527680462165</c:v>
                </c:pt>
              </c:numCache>
            </c:numRef>
          </c:val>
          <c:extLst>
            <c:ext xmlns:c16="http://schemas.microsoft.com/office/drawing/2014/chart" uri="{C3380CC4-5D6E-409C-BE32-E72D297353CC}">
              <c16:uniqueId val="{00000001-9AD3-4F3C-9F30-FCE81D22D160}"/>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3.723343684266351</c:v>
                </c:pt>
                <c:pt idx="1">
                  <c:v>0.79613328098335268</c:v>
                </c:pt>
                <c:pt idx="2">
                  <c:v>0.17640371476188324</c:v>
                </c:pt>
                <c:pt idx="3">
                  <c:v>0.52707606785049177</c:v>
                </c:pt>
                <c:pt idx="4">
                  <c:v>0.11037618536391058</c:v>
                </c:pt>
              </c:numCache>
            </c:numRef>
          </c:val>
          <c:extLst>
            <c:ext xmlns:c16="http://schemas.microsoft.com/office/drawing/2014/chart" uri="{C3380CC4-5D6E-409C-BE32-E72D297353CC}">
              <c16:uniqueId val="{00000002-9AD3-4F3C-9F30-FCE81D22D160}"/>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0.2764535736253948</c:v>
                </c:pt>
                <c:pt idx="1">
                  <c:v>0</c:v>
                </c:pt>
                <c:pt idx="2">
                  <c:v>0</c:v>
                </c:pt>
                <c:pt idx="3">
                  <c:v>0</c:v>
                </c:pt>
                <c:pt idx="4">
                  <c:v>0</c:v>
                </c:pt>
              </c:numCache>
            </c:numRef>
          </c:val>
          <c:extLst>
            <c:ext xmlns:c16="http://schemas.microsoft.com/office/drawing/2014/chart" uri="{C3380CC4-5D6E-409C-BE32-E72D297353CC}">
              <c16:uniqueId val="{00000003-9AD3-4F3C-9F30-FCE81D22D160}"/>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91.80801371855668</c:v>
                </c:pt>
                <c:pt idx="1">
                  <c:v>95.013262951914754</c:v>
                </c:pt>
                <c:pt idx="2">
                  <c:v>94.465989367580434</c:v>
                </c:pt>
                <c:pt idx="3">
                  <c:v>97.513915690100333</c:v>
                </c:pt>
                <c:pt idx="4">
                  <c:v>98.782160823011282</c:v>
                </c:pt>
              </c:numCache>
            </c:numRef>
          </c:val>
          <c:extLst>
            <c:ext xmlns:c16="http://schemas.microsoft.com/office/drawing/2014/chart" uri="{C3380CC4-5D6E-409C-BE32-E72D297353CC}">
              <c16:uniqueId val="{00000000-3EC7-431F-8FAC-C4B2EED24893}"/>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6.2498033691687427</c:v>
                </c:pt>
                <c:pt idx="1">
                  <c:v>4.6900744002561465</c:v>
                </c:pt>
                <c:pt idx="2">
                  <c:v>5.120619998066652</c:v>
                </c:pt>
                <c:pt idx="3">
                  <c:v>2.4860843098996308</c:v>
                </c:pt>
                <c:pt idx="4">
                  <c:v>1.1725358603114051</c:v>
                </c:pt>
              </c:numCache>
            </c:numRef>
          </c:val>
          <c:extLst>
            <c:ext xmlns:c16="http://schemas.microsoft.com/office/drawing/2014/chart" uri="{C3380CC4-5D6E-409C-BE32-E72D297353CC}">
              <c16:uniqueId val="{00000001-3EC7-431F-8FAC-C4B2EED24893}"/>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1.7241603434629982</c:v>
                </c:pt>
                <c:pt idx="1">
                  <c:v>0.29666264782912866</c:v>
                </c:pt>
                <c:pt idx="2">
                  <c:v>0.41339063435293211</c:v>
                </c:pt>
                <c:pt idx="3">
                  <c:v>0</c:v>
                </c:pt>
                <c:pt idx="4">
                  <c:v>4.5303316677337328E-2</c:v>
                </c:pt>
              </c:numCache>
            </c:numRef>
          </c:val>
          <c:extLst>
            <c:ext xmlns:c16="http://schemas.microsoft.com/office/drawing/2014/chart" uri="{C3380CC4-5D6E-409C-BE32-E72D297353CC}">
              <c16:uniqueId val="{00000002-3EC7-431F-8FAC-C4B2EED24893}"/>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0.21802256881154092</c:v>
                </c:pt>
                <c:pt idx="1">
                  <c:v>0</c:v>
                </c:pt>
                <c:pt idx="2">
                  <c:v>0</c:v>
                </c:pt>
                <c:pt idx="3">
                  <c:v>0</c:v>
                </c:pt>
                <c:pt idx="4">
                  <c:v>0</c:v>
                </c:pt>
              </c:numCache>
            </c:numRef>
          </c:val>
          <c:extLst>
            <c:ext xmlns:c16="http://schemas.microsoft.com/office/drawing/2014/chart" uri="{C3380CC4-5D6E-409C-BE32-E72D297353CC}">
              <c16:uniqueId val="{00000003-3EC7-431F-8FAC-C4B2EED24893}"/>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32</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32</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32</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32</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13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0700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5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5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5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5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076"/>
      <c r="B2" s="2077"/>
    </row>
    <row r="3" s="111" customFormat="true" ht="22.5" customHeight="true" x14ac:dyDescent="0.35">
      <c r="A3" s="124"/>
      <c r="B3" s="125"/>
    </row>
    <row r="4" s="111" customFormat="true" ht="22.5" customHeight="true" x14ac:dyDescent="0.35">
      <c r="A4" s="120"/>
      <c r="B4" s="121"/>
      <c r="C4" s="386" t="s">
        <v>27</v>
      </c>
    </row>
    <row r="5" s="111" customFormat="true" ht="22.5" customHeight="true" x14ac:dyDescent="0.35">
      <c r="A5" s="2076"/>
      <c r="B5" s="2077"/>
      <c r="C5" s="386"/>
    </row>
    <row r="6" s="111" customFormat="true" ht="29.25" customHeight="true" x14ac:dyDescent="0.2">
      <c r="A6" s="2078"/>
      <c r="B6" s="2079"/>
      <c r="C6" s="386" t="s">
        <v>28</v>
      </c>
    </row>
    <row r="7" s="111" customFormat="true" ht="25.9" customHeight="true" x14ac:dyDescent="0.4">
      <c r="A7" s="2080"/>
      <c r="B7" s="2081"/>
      <c r="C7" s="388" t="str">
        <f ca="true">+Water!B5</f>
        <v>Trinidad and Tobago</v>
      </c>
    </row>
    <row r="8" s="111" customFormat="true" ht="15" customHeight="true" x14ac:dyDescent="0.2">
      <c r="A8" s="2082"/>
      <c r="B8" s="2083"/>
      <c r="C8" s="386"/>
    </row>
    <row r="9" s="111" customFormat="true" ht="15" customHeight="true" x14ac:dyDescent="0.2">
      <c r="A9" s="125"/>
      <c r="B9" s="128"/>
      <c r="C9" s="387" t="s">
        <v>147</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MICS00</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MICS06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MICS11</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076"/>
      <c r="B108" s="2077"/>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080"/>
      <c r="B113" s="208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082"/>
      <c r="B114" s="208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076"/>
      <c r="B208" s="2077"/>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080"/>
      <c r="B213" s="2081"/>
    </row>
    <row r="214" s="123" customFormat="true" ht="15" customHeight="true" x14ac:dyDescent="0.2">
      <c r="A214" s="2078"/>
      <c r="B214" s="2084"/>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085" t="s">
        <v>124</v>
      </c>
      <c r="C4" s="2085"/>
      <c r="D4" s="2085"/>
      <c r="E4" s="2085"/>
      <c r="F4" s="2085"/>
      <c r="G4" s="2085"/>
      <c r="H4" s="2085"/>
      <c r="I4" s="2085"/>
      <c r="J4" s="2085"/>
      <c r="K4" s="2085"/>
      <c r="L4" s="2085"/>
      <c r="M4" s="2085"/>
      <c r="N4" s="2085"/>
      <c r="O4" s="2085"/>
      <c r="P4" s="2085"/>
      <c r="Q4" s="2085"/>
      <c r="R4" s="2085"/>
      <c r="S4" s="2085"/>
      <c r="T4" s="2085"/>
      <c r="U4" s="2085"/>
      <c r="V4" s="2085"/>
      <c r="W4" s="2085"/>
      <c r="X4" s="2085"/>
      <c r="Y4" s="2085"/>
    </row>
    <row r="5" ht="29.1" customHeight="true" x14ac:dyDescent="0.4">
      <c r="A5" s="35"/>
      <c r="B5" s="2112" t="str">
        <f ca="true">IF(ISERROR(INDIRECT(CONCATENATE($B105,"!A2"))),"",INDIRECT(CONCATENATE($B105,"!A2")))</f>
        <v>Trinidad and Tobago</v>
      </c>
      <c r="C5" s="2112"/>
      <c r="D5" s="2112"/>
      <c r="E5" s="2112"/>
      <c r="F5" s="2112"/>
      <c r="G5" s="2112"/>
      <c r="H5" s="2112"/>
      <c r="I5" s="2112"/>
      <c r="J5" s="2112"/>
      <c r="K5" s="2112"/>
      <c r="L5" s="2112"/>
      <c r="M5" s="2112"/>
      <c r="N5" s="2112"/>
      <c r="O5" s="2112"/>
      <c r="P5" s="2112"/>
      <c r="Q5" s="2112"/>
      <c r="R5" s="2112"/>
      <c r="S5" s="2112"/>
      <c r="T5" s="2112"/>
      <c r="U5" s="2112"/>
      <c r="V5" s="2112"/>
      <c r="W5" s="2112"/>
      <c r="X5" s="2112"/>
      <c r="Y5" s="2112"/>
    </row>
    <row r="6" x14ac:dyDescent="0.2">
      <c r="F6" s="36"/>
      <c r="G6" s="36"/>
      <c r="J6" s="37"/>
      <c r="K6" s="37"/>
      <c r="L6" s="37"/>
      <c r="M6" s="37"/>
      <c r="N6" s="37"/>
      <c r="O6" s="37"/>
      <c r="P6" s="37"/>
    </row>
    <row r="7" s="38" customFormat="true" ht="18" x14ac:dyDescent="0.25">
      <c r="B7" s="2103" t="str">
        <f>B118</f>
        <v>National use of drinking water sources, 2000–2017</v>
      </c>
      <c r="C7" s="2103"/>
      <c r="D7" s="2103"/>
      <c r="E7" s="2103"/>
      <c r="F7" s="2103"/>
      <c r="G7" s="2103"/>
      <c r="H7" s="2103"/>
      <c r="I7" s="2103"/>
      <c r="J7" s="2103" t="str">
        <f>B218</f>
        <v>Urban use of drinking water sources,  2007–2015</v>
      </c>
      <c r="K7" s="2103"/>
      <c r="L7" s="2103"/>
      <c r="M7" s="2103"/>
      <c r="N7" s="2103"/>
      <c r="O7" s="2103"/>
      <c r="P7" s="2103"/>
      <c r="Q7" s="2103"/>
      <c r="R7" s="2103" t="str">
        <f>B318</f>
        <v>Rural use of drinking water sources, 2007–2015</v>
      </c>
      <c r="S7" s="2103"/>
      <c r="T7" s="2103"/>
      <c r="U7" s="2103"/>
      <c r="V7" s="2103"/>
      <c r="W7" s="2103"/>
      <c r="X7" s="2103"/>
      <c r="Y7" s="210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16" t="str">
        <f ca="true">IF(ISERROR(INDIRECT(CONCATENATE($B105,"!A2"))),"",INDIRECT(CONCATENATE($B105,"!A2")))</f>
        <v>Trinidad and Tobago</v>
      </c>
      <c r="C31" s="2117"/>
      <c r="D31" s="2117"/>
      <c r="E31" s="2118"/>
      <c r="F31" s="2114" t="s">
        <v>0</v>
      </c>
      <c r="G31" s="2114"/>
      <c r="H31" s="2114"/>
      <c r="I31" s="2115"/>
      <c r="J31" s="2113" t="s">
        <v>1</v>
      </c>
      <c r="K31" s="2114"/>
      <c r="L31" s="2114"/>
      <c r="M31" s="2115"/>
      <c r="N31" s="2113" t="s">
        <v>2</v>
      </c>
      <c r="O31" s="2114"/>
      <c r="P31" s="2114"/>
      <c r="Q31" s="2115"/>
      <c r="R31" s="2113" t="s">
        <v>3</v>
      </c>
      <c r="S31" s="2114"/>
      <c r="T31" s="2114"/>
      <c r="U31" s="2115"/>
      <c r="V31" s="2113" t="s">
        <v>4</v>
      </c>
      <c r="W31" s="2114"/>
      <c r="X31" s="2114"/>
      <c r="Y31" s="2115"/>
    </row>
    <row r="32" s="44" customFormat="true" ht="22.5" customHeight="true" x14ac:dyDescent="0.2">
      <c r="B32" s="2119"/>
      <c r="C32" s="2120"/>
      <c r="D32" s="2120"/>
      <c r="E32" s="2121"/>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107" t="s">
        <v>5</v>
      </c>
      <c r="C33" s="2108"/>
      <c r="D33" s="2105" t="s">
        <v>25</v>
      </c>
      <c r="E33" s="33">
        <f>C99</f>
        <v>2000</v>
      </c>
      <c r="F33" s="45">
        <f ca="true">E99</f>
        <v>89.340319957009029</v>
      </c>
      <c r="G33" s="46">
        <f t="shared" ref="G33:I34" ca="true" si="0">F99</f>
        <v>1.6992747345103374</v>
      </c>
      <c r="H33" s="47">
        <f t="shared" ca="true" si="0"/>
        <v>7.1882152282916536</v>
      </c>
      <c r="I33" s="48">
        <f t="shared" ca="true" si="0"/>
        <v>1.7721900801889774</v>
      </c>
      <c r="J33" s="45">
        <f ca="true">J99</f>
        <v>94.42241506141491</v>
      </c>
      <c r="K33" s="46">
        <f t="shared" ref="K33:M34" ca="true" si="1">K99</f>
        <v>0.51486994012905318</v>
      </c>
      <c r="L33" s="47">
        <f t="shared" ca="true" si="1"/>
        <v>3.6509462206088159</v>
      </c>
      <c r="M33" s="48">
        <f t="shared" ca="true" si="1"/>
        <v>1.4117687778472146</v>
      </c>
      <c r="N33" s="45">
        <f ca="true">O99</f>
        <v>95.049694838134158</v>
      </c>
      <c r="O33" s="46">
        <f t="shared" ref="O33:Q34" ca="true" si="2">P99</f>
        <v>0.61252883605985087</v>
      </c>
      <c r="P33" s="47">
        <f t="shared" ca="true" si="2"/>
        <v>3.7245532227527889</v>
      </c>
      <c r="Q33" s="48">
        <f t="shared" ca="true" si="2"/>
        <v>0.61322310305320116</v>
      </c>
      <c r="R33" s="45">
        <f ca="true">T99</f>
        <v>97.872995648085748</v>
      </c>
      <c r="S33" s="46">
        <f t="shared" ref="S33:U34" ca="true" si="3">U99</f>
        <v>0.22717754291897663</v>
      </c>
      <c r="T33" s="47">
        <f t="shared" ca="true" si="3"/>
        <v>1.6958936263386875</v>
      </c>
      <c r="U33" s="48">
        <f t="shared" ca="true" si="3"/>
        <v>0.20393318265659133</v>
      </c>
      <c r="V33" s="45">
        <f ca="true">Y99</f>
        <v>98.925373432069577</v>
      </c>
      <c r="W33" s="46">
        <f t="shared" ref="W33:Y34" ca="true" si="4">Z99</f>
        <v>2.1704126382966954E-2</v>
      </c>
      <c r="X33" s="47">
        <f t="shared" ca="true" si="4"/>
        <v>0.95099919575716285</v>
      </c>
      <c r="Y33" s="48">
        <f t="shared" ca="true" si="4"/>
        <v>0.10192324579028877</v>
      </c>
    </row>
    <row r="34" x14ac:dyDescent="0.2">
      <c r="B34" s="2109"/>
      <c r="C34" s="2110"/>
      <c r="D34" s="2106"/>
      <c r="E34" s="34">
        <f>C100</f>
        <v>2017</v>
      </c>
      <c r="F34" s="50">
        <f ca="true">E100</f>
        <v>97.984602668184976</v>
      </c>
      <c r="G34" s="51">
        <f t="shared" ca="true" si="0"/>
        <v>1.8636911057090773</v>
      </c>
      <c r="H34" s="52">
        <f t="shared" ca="true" si="0"/>
        <v>0.15170622610594364</v>
      </c>
      <c r="I34" s="53">
        <f t="shared" ca="true" si="0"/>
        <v>0</v>
      </c>
      <c r="J34" s="50">
        <f ca="true">J100</f>
        <v>99.45767362093757</v>
      </c>
      <c r="K34" s="51">
        <f t="shared" ca="true" si="1"/>
        <v>0.54232637906243042</v>
      </c>
      <c r="L34" s="52">
        <f t="shared" ca="true" si="1"/>
        <v>0</v>
      </c>
      <c r="M34" s="53">
        <f t="shared" ca="true" si="1"/>
        <v>0</v>
      </c>
      <c r="N34" s="50">
        <f ca="true">O100</f>
        <v>99.359696218074546</v>
      </c>
      <c r="O34" s="51">
        <f t="shared" ca="true" si="2"/>
        <v>0.64030378192545356</v>
      </c>
      <c r="P34" s="52">
        <f t="shared" ca="true" si="2"/>
        <v>0</v>
      </c>
      <c r="Q34" s="53">
        <f t="shared" ca="true" si="2"/>
        <v>0</v>
      </c>
      <c r="R34" s="50">
        <f ca="true">T100</f>
        <v>99.768422893121041</v>
      </c>
      <c r="S34" s="51">
        <f t="shared" ca="true" si="3"/>
        <v>0.23157710687895872</v>
      </c>
      <c r="T34" s="52">
        <f t="shared" ca="true" si="3"/>
        <v>0</v>
      </c>
      <c r="U34" s="53">
        <f t="shared" ca="true" si="3"/>
        <v>0</v>
      </c>
      <c r="V34" s="50">
        <f ca="true">Y100</f>
        <v>99.936508224092591</v>
      </c>
      <c r="W34" s="51">
        <f t="shared" ca="true" si="4"/>
        <v>2.1925968328616544E-2</v>
      </c>
      <c r="X34" s="52">
        <f t="shared" ca="true" si="4"/>
        <v>0</v>
      </c>
      <c r="Y34" s="53">
        <f t="shared" ca="true" si="4"/>
        <v>4.1565807578793863E-2</v>
      </c>
    </row>
    <row r="35" x14ac:dyDescent="0.2">
      <c r="F35" s="36"/>
      <c r="H35" s="39"/>
    </row>
    <row r="36" x14ac:dyDescent="0.2">
      <c r="B36" s="2107" t="s">
        <v>6</v>
      </c>
      <c r="C36" s="2108"/>
      <c r="D36" s="2105" t="s">
        <v>25</v>
      </c>
      <c r="E36" s="33">
        <f>C199</f>
        <v>2007</v>
      </c>
      <c r="F36" s="45">
        <f ca="true">E199</f>
        <v>98.126027257321439</v>
      </c>
      <c r="G36" s="46">
        <f t="shared" ref="G36:I37" ca="true" si="5">F199</f>
        <v>0.98033756002950279</v>
      </c>
      <c r="H36" s="47">
        <f t="shared" ca="true" si="5"/>
        <v>0.89363518264906361</v>
      </c>
      <c r="I36" s="48">
        <f t="shared" ca="true" si="5"/>
        <v>0</v>
      </c>
      <c r="J36" s="45">
        <f ca="true">J199</f>
        <v>98.787991839922086</v>
      </c>
      <c r="K36" s="46">
        <f t="shared" ref="K36:M37" ca="true" si="6">K199</f>
        <v>5.1710504514250244E-2</v>
      </c>
      <c r="L36" s="47">
        <f t="shared" ca="true" si="6"/>
        <v>1.0310384789803209</v>
      </c>
      <c r="M36" s="48">
        <f t="shared" ca="true" si="6"/>
        <v>0.12925917658334207</v>
      </c>
      <c r="N36" s="45">
        <f ca="true">O199</f>
        <v>99.758815167412735</v>
      </c>
      <c r="O36" s="46">
        <f t="shared" ref="O36:Q37" ca="true" si="7">P199</f>
        <v>0</v>
      </c>
      <c r="P36" s="47">
        <f t="shared" ca="true" si="7"/>
        <v>0.18583211932873667</v>
      </c>
      <c r="Q36" s="48">
        <f t="shared" ca="true" si="7"/>
        <v>5.5352713258525033E-2</v>
      </c>
      <c r="R36" s="45">
        <f ca="true">T199</f>
        <v>99.897052806390533</v>
      </c>
      <c r="S36" s="46">
        <f t="shared" ref="S36:U37" ca="true" si="8">U199</f>
        <v>0.10294719360946658</v>
      </c>
      <c r="T36" s="47">
        <f t="shared" ca="true" si="8"/>
        <v>0</v>
      </c>
      <c r="U36" s="48">
        <f t="shared" ca="true" si="8"/>
        <v>0</v>
      </c>
      <c r="V36" s="45">
        <f ca="true">Y199</f>
        <v>99.681577732755613</v>
      </c>
      <c r="W36" s="46">
        <f t="shared" ref="W36:Y37" ca="true" si="9">Z199</f>
        <v>0</v>
      </c>
      <c r="X36" s="47">
        <f t="shared" ca="true" si="9"/>
        <v>0.15910734653891723</v>
      </c>
      <c r="Y36" s="48">
        <f t="shared" ca="true" si="9"/>
        <v>0.15931492070546685</v>
      </c>
    </row>
    <row r="37" x14ac:dyDescent="0.2">
      <c r="B37" s="2109"/>
      <c r="C37" s="2110"/>
      <c r="D37" s="2106"/>
      <c r="E37" s="34">
        <f>C200</f>
        <v>2015</v>
      </c>
      <c r="F37" s="50">
        <f ca="true">E200</f>
        <v>98.126027257321439</v>
      </c>
      <c r="G37" s="51">
        <f t="shared" ca="true" si="5"/>
        <v>0.98033756002950279</v>
      </c>
      <c r="H37" s="52">
        <f t="shared" ca="true" si="5"/>
        <v>0.89363518264906361</v>
      </c>
      <c r="I37" s="53">
        <f t="shared" ca="true" si="5"/>
        <v>0</v>
      </c>
      <c r="J37" s="50">
        <f ca="true">J200</f>
        <v>98.787991839922086</v>
      </c>
      <c r="K37" s="51">
        <f t="shared" ca="true" si="6"/>
        <v>5.1710504514250244E-2</v>
      </c>
      <c r="L37" s="52">
        <f t="shared" ca="true" si="6"/>
        <v>1.0310384789803209</v>
      </c>
      <c r="M37" s="53">
        <f t="shared" ca="true" si="6"/>
        <v>0.12925917658334207</v>
      </c>
      <c r="N37" s="50">
        <f ca="true">O200</f>
        <v>99.758815167412735</v>
      </c>
      <c r="O37" s="51">
        <f t="shared" ca="true" si="7"/>
        <v>0</v>
      </c>
      <c r="P37" s="52">
        <f t="shared" ca="true" si="7"/>
        <v>0.18583211932873667</v>
      </c>
      <c r="Q37" s="53">
        <f t="shared" ca="true" si="7"/>
        <v>5.5352713258525033E-2</v>
      </c>
      <c r="R37" s="50">
        <f ca="true">T200</f>
        <v>99.897052806390533</v>
      </c>
      <c r="S37" s="51">
        <f t="shared" ca="true" si="8"/>
        <v>0.10294719360946658</v>
      </c>
      <c r="T37" s="52">
        <f t="shared" ca="true" si="8"/>
        <v>0</v>
      </c>
      <c r="U37" s="53">
        <f t="shared" ca="true" si="8"/>
        <v>0</v>
      </c>
      <c r="V37" s="50">
        <f ca="true">Y200</f>
        <v>99.681577732755613</v>
      </c>
      <c r="W37" s="51">
        <f t="shared" ca="true" si="9"/>
        <v>0</v>
      </c>
      <c r="X37" s="52">
        <f t="shared" ca="true" si="9"/>
        <v>0.15910734653891723</v>
      </c>
      <c r="Y37" s="53">
        <f t="shared" ca="true" si="9"/>
        <v>0.15931492070546685</v>
      </c>
    </row>
    <row r="38" x14ac:dyDescent="0.2">
      <c r="F38" s="36"/>
      <c r="G38" s="36"/>
      <c r="H38" s="39"/>
      <c r="I38" s="39"/>
    </row>
    <row r="39" x14ac:dyDescent="0.2">
      <c r="B39" s="2107" t="s">
        <v>7</v>
      </c>
      <c r="C39" s="2108"/>
      <c r="D39" s="2105" t="s">
        <v>25</v>
      </c>
      <c r="E39" s="33">
        <f>C299</f>
        <v>2007</v>
      </c>
      <c r="F39" s="45">
        <f ca="true">E299</f>
        <v>97.466816439379159</v>
      </c>
      <c r="G39" s="46">
        <f t="shared" ref="G39:I40" ca="true" si="10">F299</f>
        <v>2.3842166019561874E-2</v>
      </c>
      <c r="H39" s="47">
        <f t="shared" ca="true" si="10"/>
        <v>1.8582647195033104</v>
      </c>
      <c r="I39" s="48">
        <f t="shared" ca="true" si="10"/>
        <v>0.65107667509796807</v>
      </c>
      <c r="J39" s="45">
        <f ca="true">J299</f>
        <v>100</v>
      </c>
      <c r="K39" s="46">
        <f t="shared" ref="K39:M40" ca="true" si="11">K299</f>
        <v>0</v>
      </c>
      <c r="L39" s="47">
        <f t="shared" ca="true" si="11"/>
        <v>0</v>
      </c>
      <c r="M39" s="48">
        <f t="shared" ca="true" si="11"/>
        <v>0</v>
      </c>
      <c r="N39" s="45">
        <f ca="true">O299</f>
        <v>99.155681311186356</v>
      </c>
      <c r="O39" s="46">
        <f t="shared" ref="O39:Q40" ca="true" si="12">P299</f>
        <v>0</v>
      </c>
      <c r="P39" s="47">
        <f t="shared" ca="true" si="12"/>
        <v>0.8443186888136438</v>
      </c>
      <c r="Q39" s="48">
        <f t="shared" ca="true" si="12"/>
        <v>0</v>
      </c>
      <c r="R39" s="45">
        <f ca="true">T299</f>
        <v>99.465531128894511</v>
      </c>
      <c r="S39" s="46">
        <f t="shared" ref="S39:U40" ca="true" si="13">U299</f>
        <v>0.26529724153120871</v>
      </c>
      <c r="T39" s="47">
        <f t="shared" ca="true" si="13"/>
        <v>0.26917162957427365</v>
      </c>
      <c r="U39" s="48">
        <f t="shared" ca="true" si="13"/>
        <v>0</v>
      </c>
      <c r="V39" s="45">
        <f ca="true">Y299</f>
        <v>99.458522558506957</v>
      </c>
      <c r="W39" s="46">
        <f t="shared" ref="W39:Y40" ca="true" si="14">Z299</f>
        <v>0.2773738030892331</v>
      </c>
      <c r="X39" s="47">
        <f t="shared" ca="true" si="14"/>
        <v>0.26410363840381024</v>
      </c>
      <c r="Y39" s="48">
        <f t="shared" ca="true" si="14"/>
        <v>0</v>
      </c>
    </row>
    <row r="40" x14ac:dyDescent="0.2">
      <c r="B40" s="2109"/>
      <c r="C40" s="2110"/>
      <c r="D40" s="2106"/>
      <c r="E40" s="34">
        <f>C300</f>
        <v>2015</v>
      </c>
      <c r="F40" s="50">
        <f ca="true">E300</f>
        <v>97.466816439379159</v>
      </c>
      <c r="G40" s="51">
        <f t="shared" ca="true" si="10"/>
        <v>2.3842166019561874E-2</v>
      </c>
      <c r="H40" s="52">
        <f t="shared" ca="true" si="10"/>
        <v>1.8582647195033104</v>
      </c>
      <c r="I40" s="53">
        <f t="shared" ca="true" si="10"/>
        <v>0.65107667509796807</v>
      </c>
      <c r="J40" s="50">
        <f ca="true">J300</f>
        <v>100</v>
      </c>
      <c r="K40" s="51">
        <f t="shared" ca="true" si="11"/>
        <v>0</v>
      </c>
      <c r="L40" s="52">
        <f t="shared" ca="true" si="11"/>
        <v>0</v>
      </c>
      <c r="M40" s="53">
        <f t="shared" ca="true" si="11"/>
        <v>0</v>
      </c>
      <c r="N40" s="50">
        <f ca="true">O300</f>
        <v>99.155681311186356</v>
      </c>
      <c r="O40" s="51">
        <f t="shared" ca="true" si="12"/>
        <v>0</v>
      </c>
      <c r="P40" s="52">
        <f t="shared" ca="true" si="12"/>
        <v>0.8443186888136438</v>
      </c>
      <c r="Q40" s="53">
        <f t="shared" ca="true" si="12"/>
        <v>0</v>
      </c>
      <c r="R40" s="50">
        <f ca="true">T300</f>
        <v>99.465531128894511</v>
      </c>
      <c r="S40" s="51">
        <f t="shared" ca="true" si="13"/>
        <v>0.26529724153120871</v>
      </c>
      <c r="T40" s="52">
        <f t="shared" ca="true" si="13"/>
        <v>0.26917162957427365</v>
      </c>
      <c r="U40" s="53">
        <f t="shared" ca="true" si="13"/>
        <v>0</v>
      </c>
      <c r="V40" s="50">
        <f ca="true">Y300</f>
        <v>99.458522558506957</v>
      </c>
      <c r="W40" s="51">
        <f t="shared" ca="true" si="14"/>
        <v>0.2773738030892331</v>
      </c>
      <c r="X40" s="52">
        <f t="shared" ca="true" si="14"/>
        <v>0.26410363840381024</v>
      </c>
      <c r="Y40" s="53">
        <f t="shared" ca="true" si="14"/>
        <v>0</v>
      </c>
    </row>
    <row r="97" s="40" customFormat="true" ht="16.5" customHeight="true" x14ac:dyDescent="0.2">
      <c r="A97" s="2100" t="s">
        <v>5</v>
      </c>
      <c r="B97" s="2100"/>
      <c r="C97" s="2100"/>
      <c r="D97" s="2089" t="s">
        <v>0</v>
      </c>
      <c r="E97" s="2090"/>
      <c r="F97" s="2090"/>
      <c r="G97" s="2090"/>
      <c r="H97" s="2091"/>
      <c r="I97" s="2089" t="s">
        <v>1</v>
      </c>
      <c r="J97" s="2090"/>
      <c r="K97" s="2090"/>
      <c r="L97" s="2090"/>
      <c r="M97" s="2091"/>
      <c r="N97" s="2089" t="s">
        <v>2</v>
      </c>
      <c r="O97" s="2090"/>
      <c r="P97" s="2090"/>
      <c r="Q97" s="2090"/>
      <c r="R97" s="2091"/>
      <c r="S97" s="2089" t="s">
        <v>3</v>
      </c>
      <c r="T97" s="2090"/>
      <c r="U97" s="2090"/>
      <c r="V97" s="2090"/>
      <c r="W97" s="2091"/>
      <c r="X97" s="2089" t="s">
        <v>4</v>
      </c>
      <c r="Y97" s="2090"/>
      <c r="Z97" s="2090"/>
      <c r="AA97" s="2090"/>
      <c r="AB97" s="2091"/>
    </row>
    <row r="98" s="44" customFormat="true" ht="22.5" customHeight="true" x14ac:dyDescent="0.2">
      <c r="A98" s="2101"/>
      <c r="B98" s="2101"/>
      <c r="C98" s="2101"/>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092" t="s">
        <v>10</v>
      </c>
      <c r="B99" s="2093"/>
      <c r="C99" s="209">
        <v>2000</v>
      </c>
      <c r="D99" s="56">
        <f ca="true">IF((D101+H101)&gt;100,D101*100/(D101+H101),D101)</f>
        <v>91.039594691519369</v>
      </c>
      <c r="E99" s="57">
        <f ca="true">D99*AVERAGEIF(E105:E116,"&gt;0")/100</f>
        <v>89.340319957009029</v>
      </c>
      <c r="F99" s="58">
        <f ca="true">D99*(100-AVERAGEIF(E105:E116,"&gt;0"))/100</f>
        <v>1.6992747345103374</v>
      </c>
      <c r="G99" s="59">
        <f ca="true">100-(E99+F99+H99)</f>
        <v>7.1882152282916536</v>
      </c>
      <c r="H99" s="60">
        <f ca="true">IF((D101+H101)&gt;100,H101*100/(D101+H101),H101)</f>
        <v>1.7721900801889774</v>
      </c>
      <c r="I99" s="56">
        <f ca="true">IF((I101+M101)&gt;100,I101*100/(I101+M101),I101)</f>
        <v>94.937285001543955</v>
      </c>
      <c r="J99" s="57">
        <f ca="true">I99*AVERAGEIF(J105:J116,"&gt;0")/100</f>
        <v>94.42241506141491</v>
      </c>
      <c r="K99" s="61">
        <f ca="true">I99*(100-AVERAGEIF(J105:J116,"&gt;0"))/100</f>
        <v>0.51486994012905318</v>
      </c>
      <c r="L99" s="62">
        <f ca="true">100-(J99+K99+M99)</f>
        <v>3.6509462206088159</v>
      </c>
      <c r="M99" s="63">
        <f ca="true">IF((I101+M101)&gt;100,M101*100/(I101+M101),M101)</f>
        <v>1.4117687778472146</v>
      </c>
      <c r="N99" s="56">
        <f ca="true">IF((N101+R101)&gt;100,N101*100/(N101+R101),N101)</f>
        <v>95.662223674194024</v>
      </c>
      <c r="O99" s="57">
        <f ca="true">N99*AVERAGEIF(O105:O116,"&gt;0")/100</f>
        <v>95.049694838134158</v>
      </c>
      <c r="P99" s="61">
        <f ca="true">N99*(100-AVERAGEIF(O105:O116,"&gt;0"))/100</f>
        <v>0.61252883605985087</v>
      </c>
      <c r="Q99" s="62">
        <f ca="true">100-(O99+P99+R99)</f>
        <v>3.7245532227527889</v>
      </c>
      <c r="R99" s="63">
        <f ca="true">IF((N101+R101)&gt;100,R101*100/(N101+R101),R101)</f>
        <v>0.61322310305320116</v>
      </c>
      <c r="S99" s="56">
        <f ca="true">IF((S101+W101)&gt;100,S101*100/(S101+W101),S101)</f>
        <v>98.100173191004728</v>
      </c>
      <c r="T99" s="57">
        <f ca="true">S99*AVERAGEIF(T105:T116,"&gt;0")/100</f>
        <v>97.872995648085748</v>
      </c>
      <c r="U99" s="61">
        <f ca="true">S99*(100-AVERAGEIF(T105:T116,"&gt;0"))/100</f>
        <v>0.22717754291897663</v>
      </c>
      <c r="V99" s="62">
        <f ca="true">100-(T99+U99+W99)</f>
        <v>1.6958936263386875</v>
      </c>
      <c r="W99" s="63">
        <f ca="true">IF((S101+W101)&gt;100,W101*100/(S101+W101),W101)</f>
        <v>0.20393318265659133</v>
      </c>
      <c r="X99" s="56">
        <f ca="true">IF((X101+AB101)&gt;100,X101*100/(X101+AB101),X101)</f>
        <v>98.947077558452534</v>
      </c>
      <c r="Y99" s="57">
        <f ca="true">X99*AVERAGEIF(Y105:Y116,"&gt;0")/100</f>
        <v>98.925373432069577</v>
      </c>
      <c r="Z99" s="61">
        <f ca="true">X99*(100-AVERAGEIF(Y105:Y116,"&gt;0"))/100</f>
        <v>2.1704126382966954E-2</v>
      </c>
      <c r="AA99" s="62">
        <f ca="true">100-(Y99+Z99+AB99)</f>
        <v>0.95099919575716285</v>
      </c>
      <c r="AB99" s="63">
        <f ca="true">IF((X101+AB101)&gt;100,AB101*100/(X101+AB101),AB101)</f>
        <v>0.10192324579028877</v>
      </c>
    </row>
    <row r="100" s="64" customFormat="true" ht="15" customHeight="true" x14ac:dyDescent="0.2">
      <c r="A100" s="2094"/>
      <c r="B100" s="2095"/>
      <c r="C100" s="210">
        <v>2017</v>
      </c>
      <c r="D100" s="65">
        <f ca="true">IF((D102+H102)&gt;100,D102*100/(D102+H102),D102)</f>
        <v>99.848293773894056</v>
      </c>
      <c r="E100" s="66">
        <f ca="true">D100*AVERAGEIF(E105:E116,"&gt;0")/100</f>
        <v>97.984602668184976</v>
      </c>
      <c r="F100" s="67">
        <f ca="true">D100*(100-AVERAGEIF(E105:E116,"&gt;0"))/100</f>
        <v>1.8636911057090773</v>
      </c>
      <c r="G100" s="68">
        <f ca="true">100-(E100+F100+H100)</f>
        <v>0.15170622610594364</v>
      </c>
      <c r="H100" s="69">
        <f ca="true">IF((D102+H102)&gt;100,H102*100/(D102+H102),H102)</f>
        <v>0</v>
      </c>
      <c r="I100" s="65">
        <f ca="true">IF((I102+M102)&gt;100,I102*100/(I102+M102),I102)</f>
        <v>100</v>
      </c>
      <c r="J100" s="66">
        <f ca="true">I100*AVERAGEIF(J105:J116,"&gt;0")/100</f>
        <v>99.45767362093757</v>
      </c>
      <c r="K100" s="67">
        <f ca="true">I100*(100-AVERAGEIF(J105:J116,"&gt;0"))/100</f>
        <v>0.54232637906243042</v>
      </c>
      <c r="L100" s="68">
        <f ca="true">100-(J100+K100+M100)</f>
        <v>0</v>
      </c>
      <c r="M100" s="69">
        <f ca="true">IF((I102+M102)&gt;100,M102*100/(I102+M102),M102)</f>
        <v>0</v>
      </c>
      <c r="N100" s="65">
        <f ca="true">IF((N102+R102)&gt;100,N102*100/(N102+R102),N102)</f>
        <v>100</v>
      </c>
      <c r="O100" s="66">
        <f ca="true">N100*AVERAGEIF(O105:O116,"&gt;0")/100</f>
        <v>99.359696218074546</v>
      </c>
      <c r="P100" s="67">
        <f ca="true">N100*(100-AVERAGEIF(O105:O116,"&gt;0"))/100</f>
        <v>0.64030378192545356</v>
      </c>
      <c r="Q100" s="68">
        <f ca="true">100-(O100+P100+R100)</f>
        <v>0</v>
      </c>
      <c r="R100" s="69">
        <f ca="true">IF((N102+R102)&gt;100,R102*100/(N102+R102),R102)</f>
        <v>0</v>
      </c>
      <c r="S100" s="65">
        <f ca="true">IF((S102+W102)&gt;100,S102*100/(S102+W102),S102)</f>
        <v>100</v>
      </c>
      <c r="T100" s="66">
        <f ca="true">S100*AVERAGEIF(T105:T116,"&gt;0")/100</f>
        <v>99.768422893121041</v>
      </c>
      <c r="U100" s="67">
        <f ca="true">S100*(100-AVERAGEIF(T105:T116,"&gt;0"))/100</f>
        <v>0.23157710687895872</v>
      </c>
      <c r="V100" s="68">
        <f ca="true">100-(T100+U100+W100)</f>
        <v>0</v>
      </c>
      <c r="W100" s="69">
        <f ca="true">IF((S102+W102)&gt;100,W102*100/(S102+W102),W102)</f>
        <v>0</v>
      </c>
      <c r="X100" s="65">
        <f ca="true">IF((X102+AB102)&gt;100,X102*100/(X102+AB102),X102)</f>
        <v>99.958434192421208</v>
      </c>
      <c r="Y100" s="66">
        <f ca="true">X100*AVERAGEIF(Y105:Y116,"&gt;0")/100</f>
        <v>99.936508224092591</v>
      </c>
      <c r="Z100" s="67">
        <f ca="true">X100*(100-AVERAGEIF(Y105:Y116,"&gt;0"))/100</f>
        <v>2.1925968328616544E-2</v>
      </c>
      <c r="AA100" s="68">
        <f ca="true">100-(Y100+Z100+AB100)</f>
        <v>0</v>
      </c>
      <c r="AB100" s="69">
        <f ca="true">IF((X102+AB102)&gt;100,AB102*100/(X102+AB102),AB102)</f>
        <v>4.1565807578793863E-2</v>
      </c>
    </row>
    <row r="101" hidden="true" x14ac:dyDescent="0.2">
      <c r="A101" s="2096" t="s">
        <v>12</v>
      </c>
      <c r="B101" s="2097"/>
      <c r="C101" s="70">
        <f>MinRegYear(C99,C105:C116)</f>
        <v>2000</v>
      </c>
      <c r="D101" s="71">
        <f ca="true">IF(MAX(C105:C116)-MIN(C105:C116)&lt;5,AVERAGEIF(C105:C116,"&gt;0",D105:D116),
IF(FORECAST($C101,D$105:D$116,$C$105:$C$116)&lt;0,0,
IF(FORECAST($C101,D$105:D$116,$C$105:$C$116)&gt;100,100,
FORECAST($C101,D$105:D$116,$C$105:$C$116))))</f>
        <v>91.039594691519369</v>
      </c>
      <c r="E101" s="72"/>
      <c r="F101" s="73"/>
      <c r="G101" s="73"/>
      <c r="H101" s="74">
        <f ca="true">IF(MAX(C105:C116)-MIN(C105:C116)&lt;5,AVERAGEIF(C105:C116,"&gt;0",H105:H116),
IF(FORECAST($C101,H$105:H$116,$C$105:$C$116)&lt;0,0,
IF(FORECAST($C101,H$105:H$116,$C$105:$C$116)&gt;100,100,
FORECAST($C101,H$105:H$116,$C$105:$C$116))))</f>
        <v>1.7721900801889774</v>
      </c>
      <c r="I101" s="71">
        <f ca="true">IF(MAX(C105:C116)-MIN(C105:C116)&lt;5,AVERAGEIF(C105:C116,"&gt;0",I105:I116),
IF(FORECAST($C101,I$105:I$116,$C$105:$C$116)&lt;0,0,
IF(FORECAST($C101,I$105:I$116,$C$105:$C$116)&gt;100,100,
FORECAST($C101,I$105:I$116,$C$105:$C$116))))</f>
        <v>94.937285001543955</v>
      </c>
      <c r="J101" s="72"/>
      <c r="K101" s="73"/>
      <c r="L101" s="73"/>
      <c r="M101" s="74">
        <f ca="true">IF(MAX(C105:C116)-MIN(C105:C116)&lt;5,AVERAGEIF(C105:C116,"&gt;0",M105:M116),
IF(FORECAST($C101,M$105:M$116,$C$105:$C$116)&lt;0,0,
IF(FORECAST($C101,M$105:M$116,$C$105:$C$116)&gt;100,100,
FORECAST($C101,M$105:M$116,$C$105:$C$116))))</f>
        <v>1.4117687778472146</v>
      </c>
      <c r="N101" s="71">
        <f ca="true">IF(MAX(C105:C116)-MIN(C105:C116)&lt;5,AVERAGEIF(C105:C116,"&gt;0",N105:N116),
IF(FORECAST($C101,N$105:N$116,$C$105:$C$116)&lt;0,0,
IF(FORECAST($C101,N$105:N$116,$C$105:$C$116)&gt;100,100,
FORECAST($C101,N$105:N$116,$C$105:$C$116))))</f>
        <v>95.662223674194024</v>
      </c>
      <c r="O101" s="72"/>
      <c r="P101" s="73"/>
      <c r="Q101" s="73"/>
      <c r="R101" s="74">
        <f ca="true">IF(MAX(C105:C116)-MIN(C105:C116)&lt;5,AVERAGEIF(C105:C116,"&gt;0",R105:R116),
IF(FORECAST($C101,R$105:R$116,$C$105:$C$116)&lt;0,0,
IF(FORECAST($C101,R$105:R$116,$C$105:$C$116)&gt;100,100,
FORECAST($C101,R$105:R$116,$C$105:$C$116))))</f>
        <v>0.61322310305320116</v>
      </c>
      <c r="S101" s="71">
        <f ca="true">IF(MAX(C105:C116)-MIN(C105:C116)&lt;5,AVERAGEIF(C105:C116,"&gt;0",S105:S116),
IF(FORECAST($C101,S$105:S$116,$C$105:$C$116)&lt;0,0,
IF(FORECAST($C101,S$105:S$116,$C$105:$C$116)&gt;100,100,
FORECAST($C101,S$105:S$116,$C$105:$C$116))))</f>
        <v>98.100173191004728</v>
      </c>
      <c r="T101" s="72"/>
      <c r="U101" s="73"/>
      <c r="V101" s="73"/>
      <c r="W101" s="74">
        <f ca="true">IF(MAX(C105:C116)-MIN(C105:C116)&lt;5,AVERAGEIF(C105:C116,"&gt;0",W105:W116),
IF(FORECAST($C101,W$105:W$116,$C$105:$C$116)&lt;0,0,
IF(FORECAST($C101,W$105:W$116,$C$105:$C$116)&gt;100,100,
FORECAST($C101,W$105:W$116,$C$105:$C$116))))</f>
        <v>0.20393318265659133</v>
      </c>
      <c r="X101" s="71">
        <f ca="true">IF(MAX(C105:C116)-MIN(C105:C116)&lt;5,AVERAGEIF(C105:C116,"&gt;0",X105:X116),
IF(FORECAST($C101,X$105:X$116,$C$105:$C$116)&lt;0,0,
IF(FORECAST($C101,X$105:X$116,$C$105:$C$116)&gt;100,100,
FORECAST($C101,X$105:X$116,$C$105:$C$116))))</f>
        <v>98.947077558452534</v>
      </c>
      <c r="Y101" s="72"/>
      <c r="Z101" s="73"/>
      <c r="AA101" s="73"/>
      <c r="AB101" s="74">
        <f ca="true">IF(MAX(C105:C116)-MIN(C105:C116)&lt;5,AVERAGEIF(C105:C116,"&gt;0",AB105:AB116),
IF(FORECAST($C101,AB$105:AB$116,$C$105:$C$116)&lt;0,0,
IF(FORECAST($C101,AB$105:AB$116,$C$105:$C$116)&gt;100,100,
FORECAST($C101,AB$105:AB$116,$C$105:$C$116))))</f>
        <v>0.10192324579028877</v>
      </c>
    </row>
    <row r="102" hidden="true" x14ac:dyDescent="0.2">
      <c r="A102" s="2098"/>
      <c r="B102" s="2099"/>
      <c r="C102" s="49">
        <f>MaxRegYear(C100,C105:C116)</f>
        <v>2013</v>
      </c>
      <c r="D102" s="75">
        <f ca="true">IF(MAX(C105:C116)-MIN(C105:C116)&lt;5,AVERAGEIF(C105:C116,"&gt;0",D105:D116),
IF(FORECAST($C102,D$105:D$116,$C$105:$C$116)&lt;0,0,
IF(FORECAST($C102,D$105:D$116,$C$105:$C$116)&gt;100,100,
FORECAST($C102,D$105:D$116,$C$105:$C$116))))</f>
        <v>99.848293773894056</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4.1583091926769455E-2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075" t="s">
        <v>428</v>
      </c>
      <c r="F104" s="219"/>
      <c r="G104" s="219"/>
      <c r="H104" s="85" t="s">
        <v>17</v>
      </c>
      <c r="I104" s="82" t="s">
        <v>14</v>
      </c>
      <c r="J104" s="2075" t="s">
        <v>428</v>
      </c>
      <c r="K104" s="219"/>
      <c r="L104" s="219"/>
      <c r="M104" s="85" t="s">
        <v>17</v>
      </c>
      <c r="N104" s="83" t="s">
        <v>14</v>
      </c>
      <c r="O104" s="2075" t="s">
        <v>428</v>
      </c>
      <c r="P104" s="219"/>
      <c r="Q104" s="219"/>
      <c r="R104" s="85" t="s">
        <v>17</v>
      </c>
      <c r="S104" s="83" t="s">
        <v>14</v>
      </c>
      <c r="T104" s="2075" t="s">
        <v>428</v>
      </c>
      <c r="U104" s="219"/>
      <c r="V104" s="219"/>
      <c r="W104" s="85" t="s">
        <v>17</v>
      </c>
      <c r="X104" s="83" t="s">
        <v>14</v>
      </c>
      <c r="Y104" s="2075" t="s">
        <v>428</v>
      </c>
      <c r="Z104" s="219"/>
      <c r="AA104" s="219"/>
      <c r="AB104" s="85" t="s">
        <v>17</v>
      </c>
      <c r="AD104" s="220"/>
    </row>
    <row r="105" x14ac:dyDescent="0.2">
      <c r="A105" s="87"/>
      <c r="B105" s="447" t="s">
        <v>136</v>
      </c>
      <c r="C105" s="448">
        <v>2000</v>
      </c>
      <c r="D105" s="1">
        <f t="shared" ref="D105:D116" ca="true" si="15">IF(ISERROR(INDIRECT(CONCATENATE($B105,"!C16"))),"",INDIRECT(CONCATENATE($B105,"!C16")))</f>
        <v>90.976933514246952</v>
      </c>
      <c r="E105" s="88">
        <f t="shared" ref="E105:E116" ca="true" si="16">IF(ISERROR(INDIRECT(CONCATENATE($B105,"!C23"))),"",INDIRECT(CONCATENATE($B105,"!C23")))</f>
        <v>96.38329604772558</v>
      </c>
      <c r="F105" s="89"/>
      <c r="G105" s="89"/>
      <c r="H105" s="90">
        <f t="shared" ref="H105:H116" ca="true" si="17">IF(ISERROR(INDIRECT(CONCATENATE($B105,"!C21"))),"",INDIRECT(CONCATENATE($B105,"!C21")))</f>
        <v>1.9335142469470827</v>
      </c>
      <c r="I105" s="1">
        <f t="shared" ref="I105:I116" ca="true" si="18">IF(ISERROR(INDIRECT(CONCATENATE($B105,"!D16"))),"",INDIRECT(CONCATENATE($B105,"!D16")))</f>
        <v>94.78375701551667</v>
      </c>
      <c r="J105" s="88">
        <f t="shared" ref="J105:J116" ca="true" si="19">IF(ISERROR(INDIRECT(CONCATENATE($B105,"!D23"))),"",INDIRECT(CONCATENATE($B105,"!D23")))</f>
        <v>99.024730059212814</v>
      </c>
      <c r="K105" s="89"/>
      <c r="L105" s="89"/>
      <c r="M105" s="90">
        <f t="shared" ref="M105:M116" ca="true" si="20">IF(ISERROR(INDIRECT(CONCATENATE($B105,"!D21"))),"",INDIRECT(CONCATENATE($B105,"!D21")))</f>
        <v>1.6507098052162428</v>
      </c>
      <c r="N105" s="1">
        <f t="shared" ref="N105:N116" ca="true" si="21">IF(ISERROR(INDIRECT(CONCATENATE($B105,"!E16"))),"",INDIRECT(CONCATENATE($B105,"!E16")))</f>
        <v>95.389408099688481</v>
      </c>
      <c r="O105" s="88">
        <f t="shared" ref="O105:O116" ca="true" si="22">IF(ISERROR(INDIRECT(CONCATENATE($B105,"!E23"))),"",INDIRECT(CONCATENATE($B105,"!E23")))</f>
        <v>98.431372549019599</v>
      </c>
      <c r="P105" s="89"/>
      <c r="Q105" s="89"/>
      <c r="R105" s="90">
        <f t="shared" ref="R105:R116" ca="true" si="23">IF(ISERROR(INDIRECT(CONCATENATE($B105,"!E21"))),"",INDIRECT(CONCATENATE($B105,"!E21")))</f>
        <v>0.71695760598503744</v>
      </c>
      <c r="S105" s="1">
        <f t="shared" ref="S105:S116" ca="true" si="24">IF(ISERROR(INDIRECT(CONCATENATE($B105,"!F16"))),"",INDIRECT(CONCATENATE($B105,"!F16")))</f>
        <v>98.078219824679707</v>
      </c>
      <c r="T105" s="88">
        <f t="shared" ref="T105:T116" ca="true" si="25">IF(ISERROR(INDIRECT(CONCATENATE($B105,"!F23"))),"",INDIRECT(CONCATENATE($B105,"!F23")))</f>
        <v>99.655647382920108</v>
      </c>
      <c r="U105" s="89"/>
      <c r="V105" s="89"/>
      <c r="W105" s="90">
        <f t="shared" ref="W105:W116" ca="true" si="26">IF(ISERROR(INDIRECT(CONCATENATE($B105,"!F21"))),"",INDIRECT(CONCATENATE($B105,"!F21")))</f>
        <v>0.2364066193853428</v>
      </c>
      <c r="X105" s="1">
        <f t="shared" ref="X105:X116" ca="true" si="27">IF(ISERROR(INDIRECT(CONCATENATE($B105,"!G16"))),"",INDIRECT(CONCATENATE($B105,"!G16")))</f>
        <v>98.813559322033896</v>
      </c>
      <c r="Y105" s="88">
        <f t="shared" ref="Y105:Y116" ca="true" si="28">IF(ISERROR(INDIRECT(CONCATENATE($B105,"!G23"))),"",INDIRECT(CONCATENATE($B105,"!G23")))</f>
        <v>100</v>
      </c>
      <c r="Z105" s="89"/>
      <c r="AA105" s="89"/>
      <c r="AB105" s="90">
        <f t="shared" ref="AB105:AB116" ca="true" si="29">IF(ISERROR(INDIRECT(CONCATENATE($B105,"!G221"))),"",INDIRECT(CONCATENATE($B105,"!G21")))</f>
        <v>0.13559322033898305</v>
      </c>
    </row>
    <row r="106" x14ac:dyDescent="0.2">
      <c r="A106" s="87"/>
      <c r="B106" s="449" t="s">
        <v>35</v>
      </c>
      <c r="C106" s="450">
        <v>2006</v>
      </c>
      <c r="D106" s="2">
        <f t="shared" ca="true" si="15"/>
        <v>95.243002704153099</v>
      </c>
      <c r="E106" s="91">
        <f t="shared" ca="true" si="16"/>
        <v>98.596414876874434</v>
      </c>
      <c r="F106" s="89"/>
      <c r="G106" s="89"/>
      <c r="H106" s="92">
        <f t="shared" ca="true" si="17"/>
        <v>0.49776873252474513</v>
      </c>
      <c r="I106" s="2">
        <f t="shared" ca="true" si="18"/>
        <v>97.920444968028292</v>
      </c>
      <c r="J106" s="91">
        <f t="shared" ca="true" si="19"/>
        <v>99.378003507708641</v>
      </c>
      <c r="K106" s="89"/>
      <c r="L106" s="89"/>
      <c r="M106" s="92">
        <f t="shared" ca="true" si="20"/>
        <v>0</v>
      </c>
      <c r="N106" s="2">
        <f t="shared" ca="true" si="21"/>
        <v>98.38359588617611</v>
      </c>
      <c r="O106" s="91">
        <f t="shared" ca="true" si="22"/>
        <v>99.68684509562334</v>
      </c>
      <c r="P106" s="89"/>
      <c r="Q106" s="89"/>
      <c r="R106" s="92">
        <f t="shared" ca="true" si="23"/>
        <v>0</v>
      </c>
      <c r="S106" s="2">
        <f t="shared" ca="true" si="24"/>
        <v>99.080293380524438</v>
      </c>
      <c r="T106" s="91">
        <f t="shared" ca="true" si="25"/>
        <v>99.836170461825532</v>
      </c>
      <c r="U106" s="89"/>
      <c r="V106" s="89"/>
      <c r="W106" s="92">
        <f t="shared" ca="true" si="26"/>
        <v>0</v>
      </c>
      <c r="X106" s="2">
        <f t="shared" ca="true" si="27"/>
        <v>99.80303017971751</v>
      </c>
      <c r="Y106" s="91">
        <f t="shared" ca="true" si="28"/>
        <v>100</v>
      </c>
      <c r="Z106" s="89"/>
      <c r="AA106" s="89"/>
      <c r="AB106" s="92">
        <f t="shared" ca="true" si="29"/>
        <v>0</v>
      </c>
    </row>
    <row r="107" x14ac:dyDescent="0.2">
      <c r="A107" s="87"/>
      <c r="B107" s="449" t="s">
        <v>335</v>
      </c>
      <c r="C107" s="450">
        <v>2011</v>
      </c>
      <c r="D107" s="2">
        <f t="shared" ca="true" si="15"/>
        <v>98.417915886955811</v>
      </c>
      <c r="E107" s="91">
        <f t="shared" ca="true" si="16"/>
        <v>99.42072086466203</v>
      </c>
      <c r="F107" s="89"/>
      <c r="G107" s="89"/>
      <c r="H107" s="92">
        <f t="shared" ca="true" si="17"/>
        <v>0.28001408217187912</v>
      </c>
      <c r="I107" s="2">
        <f t="shared" ca="true" si="18"/>
        <v>99.602948479888738</v>
      </c>
      <c r="J107" s="91">
        <f t="shared" ca="true" si="19"/>
        <v>99.970287295891296</v>
      </c>
      <c r="K107" s="89"/>
      <c r="L107" s="89"/>
      <c r="M107" s="92">
        <f t="shared" ca="true" si="20"/>
        <v>7.3984061691761499E-2</v>
      </c>
      <c r="N107" s="2">
        <f t="shared" ca="true" si="21"/>
        <v>99.223671222914973</v>
      </c>
      <c r="O107" s="91">
        <f t="shared" ca="true" si="22"/>
        <v>99.960871009580714</v>
      </c>
      <c r="P107" s="89"/>
      <c r="Q107" s="89"/>
      <c r="R107" s="92">
        <f t="shared" ca="true" si="23"/>
        <v>3.185797946553881E-2</v>
      </c>
      <c r="S107" s="2">
        <f t="shared" ca="true" si="24"/>
        <v>99.782170921356538</v>
      </c>
      <c r="T107" s="91">
        <f t="shared" ca="true" si="25"/>
        <v>99.813450834617484</v>
      </c>
      <c r="U107" s="89"/>
      <c r="V107" s="89"/>
      <c r="W107" s="92">
        <f t="shared" ca="true" si="26"/>
        <v>0</v>
      </c>
      <c r="X107" s="2">
        <f t="shared" ca="true" si="27"/>
        <v>99.817578593513971</v>
      </c>
      <c r="Y107" s="91">
        <f t="shared" ca="true" si="28"/>
        <v>99.934194742527424</v>
      </c>
      <c r="Z107" s="89"/>
      <c r="AA107" s="89"/>
      <c r="AB107" s="92">
        <f t="shared" ca="true" si="29"/>
        <v>9.1270161979590564E-2</v>
      </c>
      <c r="AD107" s="93"/>
    </row>
    <row r="108" x14ac:dyDescent="0.2">
      <c r="A108" s="87"/>
      <c r="B108" s="449"/>
      <c r="C108" s="45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9"/>
      <c r="C109" s="45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9"/>
      <c r="C110" s="45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9"/>
      <c r="C111" s="45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9"/>
      <c r="C112" s="45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9"/>
      <c r="C113" s="45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9"/>
      <c r="C114" s="45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9"/>
      <c r="C115" s="45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1"/>
      <c r="C116" s="45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03" t="str">
        <f>CONCATENATE("National use of drinking water sources, ",C99,"–",C100)</f>
        <v>National use of drinking water sources, 2000–2017</v>
      </c>
      <c r="C118" s="2104"/>
      <c r="D118" s="2104"/>
      <c r="E118" s="2104"/>
      <c r="F118" s="2104"/>
      <c r="G118" s="2104"/>
      <c r="H118" s="2104"/>
      <c r="I118" s="2104"/>
      <c r="J118" s="2104"/>
      <c r="K118" s="2104"/>
      <c r="L118" s="2104"/>
      <c r="N118" s="98"/>
      <c r="O118" s="98"/>
      <c r="P118" s="98"/>
      <c r="Q118" s="98"/>
      <c r="R118" s="98"/>
      <c r="S118" s="2086" t="s">
        <v>11</v>
      </c>
      <c r="T118" s="2087"/>
      <c r="U118" s="2087"/>
      <c r="V118" s="2087"/>
      <c r="W118" s="2088"/>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100" t="s">
        <v>6</v>
      </c>
      <c r="B197" s="2100"/>
      <c r="C197" s="2100"/>
      <c r="D197" s="2089" t="s">
        <v>0</v>
      </c>
      <c r="E197" s="2090"/>
      <c r="F197" s="2090"/>
      <c r="G197" s="2090"/>
      <c r="H197" s="2091"/>
      <c r="I197" s="2089" t="s">
        <v>1</v>
      </c>
      <c r="J197" s="2090"/>
      <c r="K197" s="2090"/>
      <c r="L197" s="2090"/>
      <c r="M197" s="2091"/>
      <c r="N197" s="2089" t="s">
        <v>2</v>
      </c>
      <c r="O197" s="2090"/>
      <c r="P197" s="2090"/>
      <c r="Q197" s="2090"/>
      <c r="R197" s="2091"/>
      <c r="S197" s="2089" t="s">
        <v>3</v>
      </c>
      <c r="T197" s="2090"/>
      <c r="U197" s="2090"/>
      <c r="V197" s="2090"/>
      <c r="W197" s="2091"/>
      <c r="X197" s="2089" t="s">
        <v>4</v>
      </c>
      <c r="Y197" s="2090"/>
      <c r="Z197" s="2090"/>
      <c r="AA197" s="2090"/>
      <c r="AB197" s="2091"/>
    </row>
    <row r="198" s="44" customFormat="true" ht="22.5" customHeight="true" x14ac:dyDescent="0.2">
      <c r="A198" s="2102"/>
      <c r="B198" s="2102"/>
      <c r="C198" s="2102"/>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092" t="s">
        <v>10</v>
      </c>
      <c r="B199" s="2093"/>
      <c r="C199" s="209">
        <f>MinBase(C205:C216)</f>
        <v>2007</v>
      </c>
      <c r="D199" s="56">
        <f ca="true">IF((D201+H201)&gt;100,D201*100/(D201+H201),D201)</f>
        <v>99.106364817350951</v>
      </c>
      <c r="E199" s="57">
        <f ca="true">D199*AVERAGEIF(E205:E216,"&gt;0")/100</f>
        <v>98.126027257321439</v>
      </c>
      <c r="F199" s="58">
        <f ca="true">D199*(100-AVERAGEIF(E205:E216,"&gt;0"))/100</f>
        <v>0.98033756002950279</v>
      </c>
      <c r="G199" s="59">
        <f ca="true">100-(E199+F199+H199)</f>
        <v>0.89363518264906361</v>
      </c>
      <c r="H199" s="60">
        <f ca="true">IF((D201+H201)&gt;100,H201*100/(D201+H201),H201)</f>
        <v>0</v>
      </c>
      <c r="I199" s="56">
        <f ca="true">IF((I201+M201)&gt;100,I201*100/(I201+M201),I201)</f>
        <v>98.839702344436347</v>
      </c>
      <c r="J199" s="57">
        <f ca="true">I199*AVERAGEIF(J205:J216,"&gt;0")/100</f>
        <v>98.787991839922086</v>
      </c>
      <c r="K199" s="61">
        <f ca="true">I199*(100-AVERAGEIF(J205:J216,"&gt;0"))/100</f>
        <v>5.1710504514250244E-2</v>
      </c>
      <c r="L199" s="62">
        <f ca="true">100-(J199+K199+M199)</f>
        <v>1.0310384789803209</v>
      </c>
      <c r="M199" s="63">
        <f ca="true">IF((I201+M201)&gt;100,M201*100/(I201+M201),M201)</f>
        <v>0.12925917658334207</v>
      </c>
      <c r="N199" s="56">
        <f ca="true">IF((N201+R201)&gt;100,N201*100/(N201+R201),N201)</f>
        <v>99.758815167412749</v>
      </c>
      <c r="O199" s="57">
        <f ca="true">N199*AVERAGEIF(O205:O216,"&gt;0")/100</f>
        <v>99.758815167412735</v>
      </c>
      <c r="P199" s="61">
        <f ca="true">N199*(100-AVERAGEIF(O205:O216,"&gt;0"))/100</f>
        <v>0</v>
      </c>
      <c r="Q199" s="62">
        <f ca="true">100-(O199+P199+R199)</f>
        <v>0.18583211932873667</v>
      </c>
      <c r="R199" s="63">
        <f ca="true">IF((N201+R201)&gt;100,R201*100/(N201+R201),R201)</f>
        <v>5.5352713258525033E-2</v>
      </c>
      <c r="S199" s="56">
        <f ca="true">IF((S201+W201)&gt;100,S201*100/(S201+W201),S201)</f>
        <v>100</v>
      </c>
      <c r="T199" s="57">
        <f ca="true">S199*AVERAGEIF(T205:T216,"&gt;0")/100</f>
        <v>99.897052806390533</v>
      </c>
      <c r="U199" s="61">
        <f ca="true">S199*(100-AVERAGEIF(T205:T216,"&gt;0"))/100</f>
        <v>0.10294719360946658</v>
      </c>
      <c r="V199" s="62">
        <f ca="true">100-(T199+U199+W199)</f>
        <v>0</v>
      </c>
      <c r="W199" s="63">
        <f ca="true">IF((S201+W201)&gt;100,W201*100/(S201+W201),W201)</f>
        <v>0</v>
      </c>
      <c r="X199" s="56">
        <f ca="true">IF((X201+AB201)&gt;100,X201*100/(X201+AB201),X201)</f>
        <v>99.681577732755613</v>
      </c>
      <c r="Y199" s="57">
        <f ca="true">X199*AVERAGEIF(Y205:Y216,"&gt;0")/100</f>
        <v>99.681577732755613</v>
      </c>
      <c r="Z199" s="61">
        <f ca="true">X199*(100-AVERAGEIF(Y205:Y216,"&gt;0"))/100</f>
        <v>0</v>
      </c>
      <c r="AA199" s="62">
        <f ca="true">100-(Y199+Z199+AB199)</f>
        <v>0.15910734653891723</v>
      </c>
      <c r="AB199" s="63">
        <f ca="true">IF((X201+AB201)&gt;100,AB201*100/(X201+AB201),AB201)</f>
        <v>0.15931492070546685</v>
      </c>
    </row>
    <row r="200" s="64" customFormat="true" ht="15" customHeight="true" x14ac:dyDescent="0.2">
      <c r="A200" s="2094"/>
      <c r="B200" s="2095"/>
      <c r="C200" s="210">
        <f>MaxTarget(C205:C216)</f>
        <v>2015</v>
      </c>
      <c r="D200" s="65">
        <f ca="true">IF((D202+H202)&gt;100,D202*100/(D202+H202),D202)</f>
        <v>99.106364817350951</v>
      </c>
      <c r="E200" s="66">
        <f ca="true">D200*AVERAGEIF(E205:E216,"&gt;0")/100</f>
        <v>98.126027257321439</v>
      </c>
      <c r="F200" s="67">
        <f ca="true">D200*(100-AVERAGEIF(E205:E216,"&gt;0"))/100</f>
        <v>0.98033756002950279</v>
      </c>
      <c r="G200" s="68">
        <f ca="true">100-(E200+F200+H200)</f>
        <v>0.89363518264906361</v>
      </c>
      <c r="H200" s="69">
        <f ca="true">IF((D202+H202)&gt;100,H202*100/(D202+H202),H202)</f>
        <v>0</v>
      </c>
      <c r="I200" s="65">
        <f ca="true">IF((I202+M202)&gt;100,I202*100/(I202+M202),I202)</f>
        <v>98.839702344436347</v>
      </c>
      <c r="J200" s="66">
        <f ca="true">I200*AVERAGEIF(J205:J216,"&gt;0")/100</f>
        <v>98.787991839922086</v>
      </c>
      <c r="K200" s="67">
        <f ca="true">I200*(100-AVERAGEIF(J205:J216,"&gt;0"))/100</f>
        <v>5.1710504514250244E-2</v>
      </c>
      <c r="L200" s="68">
        <f ca="true">100-(J200+K200+M200)</f>
        <v>1.0310384789803209</v>
      </c>
      <c r="M200" s="69">
        <f ca="true">IF((I202+M202)&gt;100,M202*100/(I202+M202),M202)</f>
        <v>0.12925917658334207</v>
      </c>
      <c r="N200" s="65">
        <f ca="true">IF((N202+R202)&gt;100,N202*100/(N202+R202),N202)</f>
        <v>99.758815167412749</v>
      </c>
      <c r="O200" s="66">
        <f ca="true">N200*AVERAGEIF(O205:O216,"&gt;0")/100</f>
        <v>99.758815167412735</v>
      </c>
      <c r="P200" s="67">
        <f ca="true">N200*(100-AVERAGEIF(O205:O216,"&gt;0"))/100</f>
        <v>0</v>
      </c>
      <c r="Q200" s="68">
        <f ca="true">100-(O200+P200+R200)</f>
        <v>0.18583211932873667</v>
      </c>
      <c r="R200" s="69">
        <f ca="true">IF((N202+R202)&gt;100,R202*100/(N202+R202),R202)</f>
        <v>5.5352713258525033E-2</v>
      </c>
      <c r="S200" s="65">
        <f ca="true">IF((S202+W202)&gt;100,S202*100/(S202+W202),S202)</f>
        <v>100</v>
      </c>
      <c r="T200" s="66">
        <f ca="true">S200*AVERAGEIF(T205:T216,"&gt;0")/100</f>
        <v>99.897052806390533</v>
      </c>
      <c r="U200" s="67">
        <f ca="true">S200*(100-AVERAGEIF(T205:T216,"&gt;0"))/100</f>
        <v>0.10294719360946658</v>
      </c>
      <c r="V200" s="68">
        <f ca="true">100-(T200+U200+W200)</f>
        <v>0</v>
      </c>
      <c r="W200" s="69">
        <f ca="true">IF((S202+W202)&gt;100,W202*100/(S202+W202),W202)</f>
        <v>0</v>
      </c>
      <c r="X200" s="65">
        <f ca="true">IF((X202+AB202)&gt;100,X202*100/(X202+AB202),X202)</f>
        <v>99.681577732755613</v>
      </c>
      <c r="Y200" s="66">
        <f ca="true">X200*AVERAGEIF(Y205:Y216,"&gt;0")/100</f>
        <v>99.681577732755613</v>
      </c>
      <c r="Z200" s="67">
        <f ca="true">X200*(100-AVERAGEIF(Y205:Y216,"&gt;0"))/100</f>
        <v>0</v>
      </c>
      <c r="AA200" s="68">
        <f ca="true">100-(Y200+Z200+AB200)</f>
        <v>0.15910734653891723</v>
      </c>
      <c r="AB200" s="69">
        <f ca="true">IF((X202+AB202)&gt;100,AB202*100/(X202+AB202),AB202)</f>
        <v>0.15931492070546685</v>
      </c>
    </row>
    <row r="201" hidden="true" x14ac:dyDescent="0.2">
      <c r="A201" s="2096" t="s">
        <v>12</v>
      </c>
      <c r="B201" s="2097"/>
      <c r="C201" s="70">
        <f>MinRegYear(C199,C205:C216)</f>
        <v>2009</v>
      </c>
      <c r="D201" s="71">
        <f ca="true">IF(MAX(C205:C216)-MIN(C205:C216)&lt;5,AVERAGEIF(C205:C216,"&gt;0",D205:D216),
IF(FORECAST($C201,D$205:D$216,$C$205:$C$216)&lt;0,0,
IF(FORECAST($C201,D$205:D$216,$C$205:$C$216)&gt;100,100,
FORECAST($C201,D$205:D$216,$C$205:$C$216))))</f>
        <v>99.106364817350951</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98.839702344436347</v>
      </c>
      <c r="J201" s="72"/>
      <c r="K201" s="73"/>
      <c r="L201" s="73"/>
      <c r="M201" s="74">
        <f ca="true">IF(MAX(C205:C216)-MIN(C205:C216)&lt;5,AVERAGEIF(C205:C216,"&gt;0",M205:M216),
IF(FORECAST($C201,M$205:M$216,$C$205:$C$216)&lt;0,0,
IF(FORECAST($C201,M$205:M$216,$C$205:$C$216)&gt;100,100,
FORECAST($C201,M$205:M$216,$C$205:$C$216))))</f>
        <v>0.12925917658334207</v>
      </c>
      <c r="N201" s="71">
        <f ca="true">IF(MAX(C205:C216)-MIN(C205:C216)&lt;5,AVERAGEIF(C205:C216,"&gt;0",N205:N216),
IF(FORECAST($C201,N$205:N$216,$C$205:$C$216)&lt;0,0,
IF(FORECAST($C201,N$205:N$216,$C$205:$C$216)&gt;100,100,
FORECAST($C201,N$205:N$216,$C$205:$C$216))))</f>
        <v>99.758815167412749</v>
      </c>
      <c r="O201" s="72"/>
      <c r="P201" s="73"/>
      <c r="Q201" s="73"/>
      <c r="R201" s="74">
        <f ca="true">IF(MAX(C205:C216)-MIN(C205:C216)&lt;5,AVERAGEIF(C205:C216,"&gt;0",R205:R216),
IF(FORECAST($C201,R$205:R$216,$C$205:$C$216)&lt;0,0,
IF(FORECAST($C201,R$205:R$216,$C$205:$C$216)&gt;100,100,
FORECAST($C201,R$205:R$216,$C$205:$C$216))))</f>
        <v>5.5352713258525033E-2</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99.681577732755613</v>
      </c>
      <c r="Y201" s="72"/>
      <c r="Z201" s="73"/>
      <c r="AA201" s="73"/>
      <c r="AB201" s="74">
        <f ca="true">IF(MAX(C205:C216)-MIN(C205:C216)&lt;5,AVERAGEIF(C205:C216,"&gt;0",AB205:AB216),
IF(FORECAST($C201,AB$205:AB$216,$C$205:$C$216)&lt;0,0,
IF(FORECAST($C201,AB$205:AB$216,$C$205:$C$216)&gt;100,100,
FORECAST($C201,AB$205:AB$216,$C$205:$C$216))))</f>
        <v>0.15931492070546685</v>
      </c>
    </row>
    <row r="202" hidden="true" x14ac:dyDescent="0.2">
      <c r="A202" s="2098"/>
      <c r="B202" s="2099"/>
      <c r="C202" s="49">
        <f>MaxRegYear(C200,C205:C216)</f>
        <v>2013</v>
      </c>
      <c r="D202" s="75">
        <f ca="true">IF(MAX(C205:C216)-MIN(C205:C216)&lt;5,AVERAGEIF(C205:C216,"&gt;0",D205:D216),
IF(FORECAST($C202,D$205:D$216,$C$205:$C$216)&lt;0,0,
IF(FORECAST($C202,D$205:D$216,$C$205:$C$216)&gt;100,100,
FORECAST($C202,D$205:D$216,$C$205:$C$216))))</f>
        <v>99.106364817350951</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98.839702344436347</v>
      </c>
      <c r="J202" s="76"/>
      <c r="K202" s="77"/>
      <c r="L202" s="77"/>
      <c r="M202" s="78">
        <f ca="true">IF(MAX(C205:C216)-MIN(C205:C216)&lt;5,AVERAGEIF(C205:C216,"&gt;0",M205:M216),
IF(FORECAST($C202,M$205:M$216,$C$205:$C$216)&lt;0,0,
IF(FORECAST($C202,M$205:M$216,$C$205:$C$216)&gt;100,100,
FORECAST($C202,M$205:M$216,$C$205:$C$216))))</f>
        <v>0.12925917658334207</v>
      </c>
      <c r="N202" s="75">
        <f ca="true">IF(MAX(C205:C216)-MIN(C205:C216)&lt;5,AVERAGEIF(C205:C216,"&gt;0",N205:N216),
IF(FORECAST($C202,N$205:N$216,$C$205:$C$216)&lt;0,0,
IF(FORECAST($C202,N$205:N$216,$C$205:$C$216)&gt;100,100,
FORECAST($C202,N$205:N$216,$C$205:$C$216))))</f>
        <v>99.758815167412749</v>
      </c>
      <c r="O202" s="76"/>
      <c r="P202" s="77"/>
      <c r="Q202" s="77"/>
      <c r="R202" s="78">
        <f ca="true">IF(MAX(C205:C216)-MIN(C205:C216)&lt;5,AVERAGEIF(C205:C216,"&gt;0",R205:R216),
IF(FORECAST($C202,R$205:R$216,$C$205:$C$216)&lt;0,0,
IF(FORECAST($C202,R$205:R$216,$C$205:$C$216)&gt;100,100,
FORECAST($C202,R$205:R$216,$C$205:$C$216))))</f>
        <v>5.5352713258525033E-2</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99.681577732755613</v>
      </c>
      <c r="Y202" s="76"/>
      <c r="Z202" s="77"/>
      <c r="AA202" s="77"/>
      <c r="AB202" s="78">
        <f ca="true">IF(MAX(C205:C216)-MIN(C205:C216)&lt;5,AVERAGEIF(C205:C216,"&gt;0",AB205:AB216),
IF(FORECAST($C202,AB$205:AB$216,$C$205:$C$216)&lt;0,0,
IF(FORECAST($C202,AB$205:AB$216,$C$205:$C$216)&gt;100,100,
FORECAST($C202,AB$205:AB$216,$C$205:$C$216))))</f>
        <v>0.15931492070546685</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075" t="s">
        <v>428</v>
      </c>
      <c r="F204" s="219"/>
      <c r="G204" s="219"/>
      <c r="H204" s="85" t="s">
        <v>17</v>
      </c>
      <c r="I204" s="83" t="s">
        <v>14</v>
      </c>
      <c r="J204" s="2075" t="s">
        <v>428</v>
      </c>
      <c r="K204" s="219"/>
      <c r="L204" s="219"/>
      <c r="M204" s="85" t="s">
        <v>17</v>
      </c>
      <c r="N204" s="83" t="s">
        <v>14</v>
      </c>
      <c r="O204" s="2075" t="s">
        <v>428</v>
      </c>
      <c r="P204" s="219"/>
      <c r="Q204" s="219"/>
      <c r="R204" s="85" t="s">
        <v>17</v>
      </c>
      <c r="S204" s="83" t="s">
        <v>14</v>
      </c>
      <c r="T204" s="2075" t="s">
        <v>428</v>
      </c>
      <c r="U204" s="219"/>
      <c r="V204" s="219"/>
      <c r="W204" s="85" t="s">
        <v>17</v>
      </c>
      <c r="X204" s="83" t="s">
        <v>14</v>
      </c>
      <c r="Y204" s="2075" t="s">
        <v>428</v>
      </c>
      <c r="Z204" s="219"/>
      <c r="AA204" s="219"/>
      <c r="AB204" s="85" t="s">
        <v>17</v>
      </c>
      <c r="AD204" s="220"/>
    </row>
    <row r="205" x14ac:dyDescent="0.2">
      <c r="A205" s="87"/>
      <c r="B205" s="447" t="s">
        <v>136</v>
      </c>
      <c r="C205" s="448"/>
      <c r="D205" s="1" t="str">
        <f t="shared" ref="D205:D216" ca="true" si="50">IF(ISERROR(INDIRECT(CONCATENATE($B205,"!H16"))),"",INDIRECT(CONCATENATE($B205,"!H16")))</f>
        <v>N/A</v>
      </c>
      <c r="E205" s="91" t="str">
        <f t="shared" ref="E205:E216" ca="true" si="51">IF(ISERROR(INDIRECT(CONCATENATE($B205,"!H23"))),"",INDIRECT(CONCATENATE($B205,"!H23")))</f>
        <v>N/A</v>
      </c>
      <c r="F205" s="89"/>
      <c r="G205" s="89"/>
      <c r="H205" s="90" t="str">
        <f t="shared" ref="H205:H216" ca="true" si="52">IF(ISERROR(INDIRECT(CONCATENATE($B205,"!H21"))),"",INDIRECT(CONCATENATE($B205,"!H21")))</f>
        <v>N/A</v>
      </c>
      <c r="I205" s="1" t="str">
        <f t="shared" ref="I205:I216" ca="true" si="53">IF(ISERROR(INDIRECT(CONCATENATE($B205,"!I16"))),"",INDIRECT(CONCATENATE($B205,"!I16")))</f>
        <v>N/A</v>
      </c>
      <c r="J205" s="91" t="str">
        <f t="shared" ref="J205:J216" ca="true" si="54">IF(ISERROR(INDIRECT(CONCATENATE($B205,"!I23"))),"",INDIRECT(CONCATENATE($B205,"!I23")))</f>
        <v>N/A</v>
      </c>
      <c r="K205" s="89"/>
      <c r="L205" s="89"/>
      <c r="M205" s="90" t="str">
        <f t="shared" ref="M205:M216" ca="true" si="55">IF(ISERROR(INDIRECT(CONCATENATE($B205,"!I21"))),"",INDIRECT(CONCATENATE($B205,"!I21")))</f>
        <v>N/A</v>
      </c>
      <c r="N205" s="1" t="str">
        <f t="shared" ref="N205:N216" ca="true" si="56">IF(ISERROR(INDIRECT(CONCATENATE($B205,"!J16"))),"",INDIRECT(CONCATENATE($B205,"!J16")))</f>
        <v>N/A</v>
      </c>
      <c r="O205" s="91" t="str">
        <f t="shared" ref="O205:O216" ca="true" si="57">IF(ISERROR(INDIRECT(CONCATENATE($B205,"!J23"))),"",INDIRECT(CONCATENATE($B205,"!J23")))</f>
        <v>N/A</v>
      </c>
      <c r="P205" s="89"/>
      <c r="Q205" s="89"/>
      <c r="R205" s="90" t="str">
        <f t="shared" ref="R205:R216" ca="true" si="58">IF(ISERROR(INDIRECT(CONCATENATE($B205,"!J21"))),"",INDIRECT(CONCATENATE($B205,"!J21")))</f>
        <v>N/A</v>
      </c>
      <c r="S205" s="1" t="str">
        <f t="shared" ref="S205:S216" ca="true" si="59">IF(ISERROR(INDIRECT(CONCATENATE($B205,"!K16"))),"",INDIRECT(CONCATENATE($B205,"!K16")))</f>
        <v>N/A</v>
      </c>
      <c r="T205" s="91" t="str">
        <f t="shared" ref="T205:T216" ca="true" si="60">IF(ISERROR(INDIRECT(CONCATENATE($B205,"!K23"))),"",INDIRECT(CONCATENATE($B205,"!K23")))</f>
        <v>N/A</v>
      </c>
      <c r="U205" s="89"/>
      <c r="V205" s="89"/>
      <c r="W205" s="90" t="str">
        <f t="shared" ref="W205:W216" ca="true" si="61">IF(ISERROR(INDIRECT(CONCATENATE($B205,"!K21"))),"",INDIRECT(CONCATENATE($B205,"!K21")))</f>
        <v>N/A</v>
      </c>
      <c r="X205" s="1" t="str">
        <f t="shared" ref="X205:X216" ca="true" si="62">IF(ISERROR(INDIRECT(CONCATENATE($B205,"!L16"))),"",INDIRECT(CONCATENATE($B205,"!L16")))</f>
        <v>N/A</v>
      </c>
      <c r="Y205" s="91" t="str">
        <f t="shared" ref="Y205:Y216" ca="true" si="63">IF(ISERROR(INDIRECT(CONCATENATE($B205,"!L23"))),"",INDIRECT(CONCATENATE($B205,"!L23")))</f>
        <v>N/A</v>
      </c>
      <c r="Z205" s="89"/>
      <c r="AA205" s="89"/>
      <c r="AB205" s="90" t="str">
        <f t="shared" ref="AB205:AB216" ca="true" si="64">IF(ISERROR(INDIRECT(CONCATENATE($B205,"!L221"))),"",INDIRECT(CONCATENATE($B205,"!L21")))</f>
        <v>N/A</v>
      </c>
    </row>
    <row r="206" x14ac:dyDescent="0.2">
      <c r="A206" s="87"/>
      <c r="B206" s="449" t="s">
        <v>35</v>
      </c>
      <c r="C206" s="450"/>
      <c r="D206" s="2" t="str">
        <f t="shared" ca="true" si="50"/>
        <v>N/A</v>
      </c>
      <c r="E206" s="91" t="str">
        <f t="shared" ca="true" si="51"/>
        <v>N/A</v>
      </c>
      <c r="F206" s="89"/>
      <c r="G206" s="89"/>
      <c r="H206" s="92" t="str">
        <f t="shared" ca="true" si="52"/>
        <v>N/A</v>
      </c>
      <c r="I206" s="2" t="str">
        <f t="shared" ca="true" si="53"/>
        <v>N/A</v>
      </c>
      <c r="J206" s="91" t="str">
        <f t="shared" ca="true" si="54"/>
        <v>N/A</v>
      </c>
      <c r="K206" s="89"/>
      <c r="L206" s="89"/>
      <c r="M206" s="92" t="str">
        <f t="shared" ca="true" si="55"/>
        <v>N/A</v>
      </c>
      <c r="N206" s="2" t="str">
        <f t="shared" ca="true" si="56"/>
        <v>N/A</v>
      </c>
      <c r="O206" s="91" t="str">
        <f t="shared" ca="true" si="57"/>
        <v>N/A</v>
      </c>
      <c r="P206" s="89"/>
      <c r="Q206" s="89"/>
      <c r="R206" s="92" t="str">
        <f t="shared" ca="true" si="58"/>
        <v>N/A</v>
      </c>
      <c r="S206" s="2" t="str">
        <f t="shared" ca="true" si="59"/>
        <v>N/A</v>
      </c>
      <c r="T206" s="91" t="str">
        <f t="shared" ca="true" si="60"/>
        <v>N/A</v>
      </c>
      <c r="U206" s="89"/>
      <c r="V206" s="89"/>
      <c r="W206" s="92" t="str">
        <f t="shared" ca="true" si="61"/>
        <v>N/A</v>
      </c>
      <c r="X206" s="2" t="str">
        <f t="shared" ca="true" si="62"/>
        <v>N/A</v>
      </c>
      <c r="Y206" s="91" t="str">
        <f t="shared" ca="true" si="63"/>
        <v>N/A</v>
      </c>
      <c r="Z206" s="89"/>
      <c r="AA206" s="89"/>
      <c r="AB206" s="92" t="str">
        <f t="shared" ca="true" si="64"/>
        <v>N/A</v>
      </c>
    </row>
    <row r="207" x14ac:dyDescent="0.2">
      <c r="A207" s="87"/>
      <c r="B207" s="449" t="s">
        <v>335</v>
      </c>
      <c r="C207" s="450">
        <v>2011</v>
      </c>
      <c r="D207" s="2">
        <f t="shared" ca="true" si="50"/>
        <v>99.106364817350951</v>
      </c>
      <c r="E207" s="91">
        <f t="shared" ca="true" si="51"/>
        <v>99.010822804533063</v>
      </c>
      <c r="F207" s="89"/>
      <c r="G207" s="89"/>
      <c r="H207" s="92">
        <f t="shared" ca="true" si="52"/>
        <v>0</v>
      </c>
      <c r="I207" s="2">
        <f t="shared" ca="true" si="53"/>
        <v>98.839702344436347</v>
      </c>
      <c r="J207" s="91">
        <f t="shared" ca="true" si="54"/>
        <v>99.947682456252195</v>
      </c>
      <c r="K207" s="89"/>
      <c r="L207" s="89"/>
      <c r="M207" s="92">
        <f t="shared" ca="true" si="55"/>
        <v>0.12925917658334207</v>
      </c>
      <c r="N207" s="2">
        <f t="shared" ca="true" si="56"/>
        <v>99.758815167412749</v>
      </c>
      <c r="O207" s="91">
        <f t="shared" ca="true" si="57"/>
        <v>100</v>
      </c>
      <c r="P207" s="89"/>
      <c r="Q207" s="89"/>
      <c r="R207" s="92">
        <f t="shared" ca="true" si="58"/>
        <v>5.5352713258525033E-2</v>
      </c>
      <c r="S207" s="2">
        <f t="shared" ca="true" si="59"/>
        <v>100</v>
      </c>
      <c r="T207" s="91">
        <f t="shared" ca="true" si="60"/>
        <v>99.897052806390533</v>
      </c>
      <c r="U207" s="89"/>
      <c r="V207" s="89"/>
      <c r="W207" s="92">
        <f t="shared" ca="true" si="61"/>
        <v>0</v>
      </c>
      <c r="X207" s="2">
        <f t="shared" ca="true" si="62"/>
        <v>99.681577732755613</v>
      </c>
      <c r="Y207" s="91">
        <f t="shared" ca="true" si="63"/>
        <v>100</v>
      </c>
      <c r="Z207" s="89"/>
      <c r="AA207" s="89"/>
      <c r="AB207" s="92">
        <f t="shared" ca="true" si="64"/>
        <v>0.15931492070546685</v>
      </c>
      <c r="AD207" s="93"/>
    </row>
    <row r="208" x14ac:dyDescent="0.2">
      <c r="A208" s="87"/>
      <c r="B208" s="449"/>
      <c r="C208" s="450"/>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9"/>
      <c r="C209" s="450"/>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9"/>
      <c r="C210" s="45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9"/>
      <c r="C211" s="45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9"/>
      <c r="C212" s="45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9"/>
      <c r="C213" s="45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9"/>
      <c r="C214" s="45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9"/>
      <c r="C215" s="45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51"/>
      <c r="C216" s="45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103" t="str">
        <f>CONCATENATE("Urban use of drinking water sources,  ",C199,"–",C200)</f>
        <v>Urban use of drinking water sources,  2007–2015</v>
      </c>
      <c r="C218" s="2104"/>
      <c r="D218" s="2104"/>
      <c r="E218" s="2104"/>
      <c r="F218" s="2104"/>
      <c r="G218" s="2104"/>
      <c r="H218" s="2104"/>
      <c r="I218" s="2104"/>
      <c r="J218" s="2104"/>
      <c r="K218" s="2104"/>
      <c r="L218" s="2104"/>
      <c r="N218" s="98"/>
      <c r="O218" s="98"/>
      <c r="P218" s="98"/>
      <c r="Q218" s="98"/>
      <c r="R218" s="98"/>
      <c r="S218" s="2086" t="s">
        <v>11</v>
      </c>
      <c r="T218" s="2087"/>
      <c r="U218" s="2087"/>
      <c r="V218" s="2087"/>
      <c r="W218" s="2088"/>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100" t="s">
        <v>7</v>
      </c>
      <c r="B297" s="2100"/>
      <c r="C297" s="2100"/>
      <c r="D297" s="2089" t="s">
        <v>0</v>
      </c>
      <c r="E297" s="2090"/>
      <c r="F297" s="2090"/>
      <c r="G297" s="2090"/>
      <c r="H297" s="2091"/>
      <c r="I297" s="2089" t="s">
        <v>1</v>
      </c>
      <c r="J297" s="2090"/>
      <c r="K297" s="2090"/>
      <c r="L297" s="2090"/>
      <c r="M297" s="2091"/>
      <c r="N297" s="2089" t="s">
        <v>2</v>
      </c>
      <c r="O297" s="2090"/>
      <c r="P297" s="2090"/>
      <c r="Q297" s="2090"/>
      <c r="R297" s="2091"/>
      <c r="S297" s="2089" t="s">
        <v>3</v>
      </c>
      <c r="T297" s="2090"/>
      <c r="U297" s="2090"/>
      <c r="V297" s="2090"/>
      <c r="W297" s="2091"/>
      <c r="X297" s="2089" t="s">
        <v>4</v>
      </c>
      <c r="Y297" s="2090"/>
      <c r="Z297" s="2090"/>
      <c r="AA297" s="2090"/>
      <c r="AB297" s="2091"/>
    </row>
    <row r="298" s="44" customFormat="true" ht="22.5" customHeight="true" x14ac:dyDescent="0.2">
      <c r="A298" s="2101"/>
      <c r="B298" s="2101"/>
      <c r="C298" s="2101"/>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092" t="s">
        <v>10</v>
      </c>
      <c r="B299" s="2093"/>
      <c r="C299" s="209">
        <v>2007</v>
      </c>
      <c r="D299" s="56">
        <f ca="true">IF((D301+H301)&gt;100,D301*100/(D301+H301),D301)</f>
        <v>97.490658605398721</v>
      </c>
      <c r="E299" s="57">
        <f ca="true">D299*AVERAGEIF(E305:E316,"&gt;0")/100</f>
        <v>97.466816439379159</v>
      </c>
      <c r="F299" s="58">
        <f ca="true">D299*(100-AVERAGEIF(E305:E316,"&gt;0"))/100</f>
        <v>2.3842166019561874E-2</v>
      </c>
      <c r="G299" s="59">
        <f ca="true">100-(E299+F299+H299)</f>
        <v>1.8582647195033104</v>
      </c>
      <c r="H299" s="60">
        <f ca="true">IF((D301+H301)&gt;100,H301*100/(D301+H301),H301)</f>
        <v>0.65107667509796807</v>
      </c>
      <c r="I299" s="56">
        <f ca="true">IF((I301+M301)&gt;100,I301*100/(I301+M301),I301)</f>
        <v>100</v>
      </c>
      <c r="J299" s="57">
        <f ca="true">I299*AVERAGEIF(J305:J316,"&gt;0")/100</f>
        <v>100</v>
      </c>
      <c r="K299" s="61">
        <f ca="true">I299*(100-AVERAGEIF(J305:J316,"&gt;0"))/100</f>
        <v>0</v>
      </c>
      <c r="L299" s="62">
        <f ca="true">100-(J299+K299+M299)</f>
        <v>0</v>
      </c>
      <c r="M299" s="63">
        <f ca="true">IF((I301+M301)&gt;100,M301*100/(I301+M301),M301)</f>
        <v>0</v>
      </c>
      <c r="N299" s="56">
        <f ca="true">IF((N301+R301)&gt;100,N301*100/(N301+R301),N301)</f>
        <v>99.155681311186356</v>
      </c>
      <c r="O299" s="57">
        <f ca="true">N299*AVERAGEIF(O305:O316,"&gt;0")/100</f>
        <v>99.155681311186356</v>
      </c>
      <c r="P299" s="61">
        <f ca="true">N299*(100-AVERAGEIF(O305:O316,"&gt;0"))/100</f>
        <v>0</v>
      </c>
      <c r="Q299" s="62">
        <f ca="true">100-(O299+P299+R299)</f>
        <v>0.8443186888136438</v>
      </c>
      <c r="R299" s="63">
        <f ca="true">IF((N301+R301)&gt;100,R301*100/(N301+R301),R301)</f>
        <v>0</v>
      </c>
      <c r="S299" s="56">
        <f ca="true">IF((S301+W301)&gt;100,S301*100/(S301+W301),S301)</f>
        <v>99.730828370425726</v>
      </c>
      <c r="T299" s="57">
        <f ca="true">S299*AVERAGEIF(T305:T316,"&gt;0")/100</f>
        <v>99.465531128894511</v>
      </c>
      <c r="U299" s="61">
        <f ca="true">S299*(100-AVERAGEIF(T305:T316,"&gt;0"))/100</f>
        <v>0.26529724153120871</v>
      </c>
      <c r="V299" s="62">
        <f ca="true">100-(T299+U299+W299)</f>
        <v>0.26917162957427365</v>
      </c>
      <c r="W299" s="63">
        <f ca="true">IF((S301+W301)&gt;100,W301*100/(S301+W301),W301)</f>
        <v>0</v>
      </c>
      <c r="X299" s="56">
        <f ca="true">IF((X301+AB301)&gt;100,X301*100/(X301+AB301),X301)</f>
        <v>99.73589636159619</v>
      </c>
      <c r="Y299" s="57">
        <f ca="true">X299*AVERAGEIF(Y305:Y316,"&gt;0")/100</f>
        <v>99.458522558506957</v>
      </c>
      <c r="Z299" s="61">
        <f ca="true">X299*(100-AVERAGEIF(Y305:Y316,"&gt;0"))/100</f>
        <v>0.2773738030892331</v>
      </c>
      <c r="AA299" s="62">
        <f ca="true">100-(Y299+Z299+AB299)</f>
        <v>0.26410363840381024</v>
      </c>
      <c r="AB299" s="63">
        <f ca="true">IF((X301+AB301)&gt;100,AB301*100/(X301+AB301),AB301)</f>
        <v>0</v>
      </c>
    </row>
    <row r="300" s="64" customFormat="true" ht="15" customHeight="true" x14ac:dyDescent="0.2">
      <c r="A300" s="2094"/>
      <c r="B300" s="2095"/>
      <c r="C300" s="210">
        <v>2015</v>
      </c>
      <c r="D300" s="65">
        <f ca="true">IF((D302+H302)&gt;100,D302*100/(D302+H302),D302)</f>
        <v>97.490658605398721</v>
      </c>
      <c r="E300" s="66">
        <f ca="true">D300*AVERAGEIF(E305:E316,"&gt;0")/100</f>
        <v>97.466816439379159</v>
      </c>
      <c r="F300" s="67">
        <f ca="true">D300*(100-AVERAGEIF(E305:E316,"&gt;0"))/100</f>
        <v>2.3842166019561874E-2</v>
      </c>
      <c r="G300" s="68">
        <f ca="true">100-(E300+F300+H300)</f>
        <v>1.8582647195033104</v>
      </c>
      <c r="H300" s="69">
        <f ca="true">IF((D302+H302)&gt;100,H302*100/(D302+H302),H302)</f>
        <v>0.65107667509796807</v>
      </c>
      <c r="I300" s="65">
        <f ca="true">IF((I302+M302)&gt;100,I302*100/(I302+M302),I302)</f>
        <v>100</v>
      </c>
      <c r="J300" s="66">
        <f ca="true">I300*AVERAGEIF(J305:J316,"&gt;0")/100</f>
        <v>100</v>
      </c>
      <c r="K300" s="67">
        <f ca="true">I300*(100-AVERAGEIF(J305:J316,"&gt;0"))/100</f>
        <v>0</v>
      </c>
      <c r="L300" s="68">
        <f ca="true">100-(J300+K300+M300)</f>
        <v>0</v>
      </c>
      <c r="M300" s="69">
        <f ca="true">IF((I302+M302)&gt;100,M302*100/(I302+M302),M302)</f>
        <v>0</v>
      </c>
      <c r="N300" s="65">
        <f ca="true">IF((N302+R302)&gt;100,N302*100/(N302+R302),N302)</f>
        <v>99.155681311186356</v>
      </c>
      <c r="O300" s="66">
        <f ca="true">N300*AVERAGEIF(O305:O316,"&gt;0")/100</f>
        <v>99.155681311186356</v>
      </c>
      <c r="P300" s="67">
        <f ca="true">N300*(100-AVERAGEIF(O305:O316,"&gt;0"))/100</f>
        <v>0</v>
      </c>
      <c r="Q300" s="68">
        <f ca="true">100-(O300+P300+R300)</f>
        <v>0.8443186888136438</v>
      </c>
      <c r="R300" s="69">
        <f ca="true">IF((N302+R302)&gt;100,R302*100/(N302+R302),R302)</f>
        <v>0</v>
      </c>
      <c r="S300" s="65">
        <f ca="true">IF((S302+W302)&gt;100,S302*100/(S302+W302),S302)</f>
        <v>99.730828370425726</v>
      </c>
      <c r="T300" s="66">
        <f ca="true">S300*AVERAGEIF(T305:T316,"&gt;0")/100</f>
        <v>99.465531128894511</v>
      </c>
      <c r="U300" s="67">
        <f ca="true">S300*(100-AVERAGEIF(T305:T316,"&gt;0"))/100</f>
        <v>0.26529724153120871</v>
      </c>
      <c r="V300" s="68">
        <f ca="true">100-(T300+U300+W300)</f>
        <v>0.26917162957427365</v>
      </c>
      <c r="W300" s="69">
        <f ca="true">IF((S302+W302)&gt;100,W302*100/(S302+W302),W302)</f>
        <v>0</v>
      </c>
      <c r="X300" s="65">
        <f ca="true">IF((X302+AB302)&gt;100,X302*100/(X302+AB302),X302)</f>
        <v>99.73589636159619</v>
      </c>
      <c r="Y300" s="66">
        <f ca="true">X300*AVERAGEIF(Y305:Y316,"&gt;0")/100</f>
        <v>99.458522558506957</v>
      </c>
      <c r="Z300" s="67">
        <f ca="true">X300*(100-AVERAGEIF(Y305:Y316,"&gt;0"))/100</f>
        <v>0.2773738030892331</v>
      </c>
      <c r="AA300" s="68">
        <f ca="true">100-(Y300+Z300+AB300)</f>
        <v>0.26410363840381024</v>
      </c>
      <c r="AB300" s="69">
        <f ca="true">IF((X302+AB302)&gt;100,AB302*100/(X302+AB302),AB302)</f>
        <v>0</v>
      </c>
    </row>
    <row r="301" hidden="true" x14ac:dyDescent="0.2">
      <c r="A301" s="2096" t="s">
        <v>12</v>
      </c>
      <c r="B301" s="2097"/>
      <c r="C301" s="70">
        <f>MinRegYear(C299,C305:C316)</f>
        <v>2009</v>
      </c>
      <c r="D301" s="71">
        <f ca="true">IF(MAX(C305:C316)-MIN(C305:C316)&lt;5,AVERAGEIF(C305:C316,"&gt;0",D305:D316),
IF(FORECAST($C301,D$305:D$316,$C$305:$C$316)&lt;0,0,
IF(FORECAST($C301,D$305:D$316,$C$305:$C$316)&gt;100,100,
FORECAST($C301,D$305:D$316,$C$305:$C$316))))</f>
        <v>97.490658605398721</v>
      </c>
      <c r="E301" s="72"/>
      <c r="F301" s="73"/>
      <c r="G301" s="73"/>
      <c r="H301" s="74">
        <f ca="true">IF(MAX(C305:C316)-MIN(C305:C316)&lt;5,AVERAGEIF(C305:C316,"&gt;0",H305:H316),
IF(FORECAST($C301,H$305:H$316,$C$305:$C$316)&lt;0,0,
IF(FORECAST($C301,H$305:H$316,$C$305:$C$316)&gt;100,100,
FORECAST($C301,H$305:H$316,$C$305:$C$316))))</f>
        <v>0.65107667509796807</v>
      </c>
      <c r="I301" s="71">
        <f ca="true">IF(MAX(C305:C316)-MIN(C305:C316)&lt;5,AVERAGEIF(C305:C316,"&gt;0",I305:I316),
IF(FORECAST($C301,I$305:I$316,$C$305:$C$316)&lt;0,0,
IF(FORECAST($C301,I$305:I$316,$C$305:$C$316)&gt;100,100,
FORECAST($C301,I$305:I$316,$C$305:$C$316))))</f>
        <v>100</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99.155681311186356</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99.730828370425726</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99.73589636159619</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98"/>
      <c r="B302" s="2099"/>
      <c r="C302" s="49">
        <f>MaxRegYear(C300,C305:C316)</f>
        <v>2013</v>
      </c>
      <c r="D302" s="75">
        <f ca="true">IF(MAX(C305:C316)-MIN(C305:C316)&lt;5,AVERAGEIF(C305:C316,"&gt;0",D305:D316),
IF(FORECAST($C302,D$305:D$316,$C$305:$C$316)&lt;0,0,
IF(FORECAST($C302,D$305:D$316,$C$305:$C$316)&gt;100,100,
FORECAST($C302,D$305:D$316,$C$305:$C$316))))</f>
        <v>97.490658605398721</v>
      </c>
      <c r="E302" s="76"/>
      <c r="F302" s="77"/>
      <c r="G302" s="77"/>
      <c r="H302" s="78">
        <f ca="true">IF(MAX(C305:C316)-MIN(C305:C316)&lt;5,AVERAGEIF(C305:C316,"&gt;0",H305:H316),
IF(FORECAST($C302,H$305:H$316,$C$305:$C$316)&lt;0,0,
IF(FORECAST($C302,H$305:H$316,$C$305:$C$316)&gt;100,100,
FORECAST($C302,H$305:H$316,$C$305:$C$316))))</f>
        <v>0.65107667509796807</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99.155681311186356</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99.730828370425726</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99.73589636159619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075" t="s">
        <v>428</v>
      </c>
      <c r="F304" s="219"/>
      <c r="G304" s="219"/>
      <c r="H304" s="85" t="s">
        <v>17</v>
      </c>
      <c r="I304" s="83" t="s">
        <v>14</v>
      </c>
      <c r="J304" s="2075" t="s">
        <v>428</v>
      </c>
      <c r="K304" s="219"/>
      <c r="L304" s="219"/>
      <c r="M304" s="85" t="s">
        <v>17</v>
      </c>
      <c r="N304" s="83" t="s">
        <v>14</v>
      </c>
      <c r="O304" s="2075" t="s">
        <v>428</v>
      </c>
      <c r="P304" s="219"/>
      <c r="Q304" s="219"/>
      <c r="R304" s="85" t="s">
        <v>17</v>
      </c>
      <c r="S304" s="83" t="s">
        <v>14</v>
      </c>
      <c r="T304" s="2075" t="s">
        <v>428</v>
      </c>
      <c r="U304" s="219"/>
      <c r="V304" s="219"/>
      <c r="W304" s="85" t="s">
        <v>17</v>
      </c>
      <c r="X304" s="83" t="s">
        <v>14</v>
      </c>
      <c r="Y304" s="2075" t="s">
        <v>428</v>
      </c>
      <c r="Z304" s="219"/>
      <c r="AA304" s="219"/>
      <c r="AB304" s="85" t="s">
        <v>17</v>
      </c>
      <c r="AD304" s="220"/>
    </row>
    <row r="305" x14ac:dyDescent="0.2">
      <c r="A305" s="87"/>
      <c r="B305" s="447" t="s">
        <v>136</v>
      </c>
      <c r="C305" s="448"/>
      <c r="D305" s="1" t="str">
        <f t="shared" ref="D305:D316" ca="true" si="65">IF(ISERROR(INDIRECT(CONCATENATE($B305,"!M16"))),"",INDIRECT(CONCATENATE($B305,"!M16")))</f>
        <v>N/A</v>
      </c>
      <c r="E305" s="91" t="str">
        <f t="shared" ref="E305:E316" ca="true" si="66">IF(ISERROR(INDIRECT(CONCATENATE($B305,"!M23"))),"",INDIRECT(CONCATENATE($B305,"!M23")))</f>
        <v>N/A</v>
      </c>
      <c r="F305" s="89"/>
      <c r="G305" s="89"/>
      <c r="H305" s="90" t="str">
        <f t="shared" ref="H305:H316" ca="true" si="67">IF(ISERROR(INDIRECT(CONCATENATE($B305,"!M21"))),"",INDIRECT(CONCATENATE($B305,"!M21")))</f>
        <v>N/A</v>
      </c>
      <c r="I305" s="1" t="str">
        <f t="shared" ref="I305:I316" ca="true" si="68">IF(ISERROR(INDIRECT(CONCATENATE($B305,"!N16"))),"",INDIRECT(CONCATENATE($B305,"!N16")))</f>
        <v>N/A</v>
      </c>
      <c r="J305" s="88" t="str">
        <f t="shared" ref="J305:J316" ca="true" si="69">IF(ISERROR(INDIRECT(CONCATENATE($B305,"!N23"))),"",INDIRECT(CONCATENATE($B305,"!N23")))</f>
        <v>N/A</v>
      </c>
      <c r="K305" s="89"/>
      <c r="L305" s="89"/>
      <c r="M305" s="90" t="str">
        <f t="shared" ref="M305:M316" ca="true" si="70">IF(ISERROR(INDIRECT(CONCATENATE($B305,"!N21"))),"",INDIRECT(CONCATENATE($B305,"!N21")))</f>
        <v>N/A</v>
      </c>
      <c r="N305" s="1" t="str">
        <f t="shared" ref="N305:N316" ca="true" si="71">IF(ISERROR(INDIRECT(CONCATENATE($B305,"!O16"))),"",INDIRECT(CONCATENATE($B305,"!O16")))</f>
        <v>N/A</v>
      </c>
      <c r="O305" s="88" t="str">
        <f t="shared" ref="O305:O316" ca="true" si="72">IF(ISERROR(INDIRECT(CONCATENATE($B305,"!O23"))),"",INDIRECT(CONCATENATE($B305,"!O23")))</f>
        <v>N/A</v>
      </c>
      <c r="P305" s="89"/>
      <c r="Q305" s="89"/>
      <c r="R305" s="90" t="str">
        <f t="shared" ref="R305:R316" ca="true" si="73">IF(ISERROR(INDIRECT(CONCATENATE($B305,"!O21"))),"",INDIRECT(CONCATENATE($B305,"!O21")))</f>
        <v>N/A</v>
      </c>
      <c r="S305" s="1" t="str">
        <f t="shared" ref="S305:S316" ca="true" si="74">IF(ISERROR(INDIRECT(CONCATENATE($B305,"!P16"))),"",INDIRECT(CONCATENATE($B305,"!P16")))</f>
        <v>N/A</v>
      </c>
      <c r="T305" s="88" t="str">
        <f t="shared" ref="T305:T316" ca="true" si="75">IF(ISERROR(INDIRECT(CONCATENATE($B305,"!P23"))),"",INDIRECT(CONCATENATE($B305,"!P23")))</f>
        <v>N/A</v>
      </c>
      <c r="U305" s="89"/>
      <c r="V305" s="89"/>
      <c r="W305" s="90" t="str">
        <f t="shared" ref="W305:W316" ca="true" si="76">IF(ISERROR(INDIRECT(CONCATENATE($B305,"!P21"))),"",INDIRECT(CONCATENATE($B305,"!P21")))</f>
        <v>N/A</v>
      </c>
      <c r="X305" s="1" t="str">
        <f t="shared" ref="X305:X316" ca="true" si="77">IF(ISERROR(INDIRECT(CONCATENATE($B305,"!Q16"))),"",INDIRECT(CONCATENATE($B305,"!Q16")))</f>
        <v>N/A</v>
      </c>
      <c r="Y305" s="88" t="str">
        <f t="shared" ref="Y305:Y316" ca="true" si="78">IF(ISERROR(INDIRECT(CONCATENATE($B305,"!Q23"))),"",INDIRECT(CONCATENATE($B305,"!Q23")))</f>
        <v>N/A</v>
      </c>
      <c r="Z305" s="89"/>
      <c r="AA305" s="89"/>
      <c r="AB305" s="90" t="str">
        <f t="shared" ref="AB305:AB316" ca="true" si="79">IF(ISERROR(INDIRECT(CONCATENATE($B305,"!Q221"))),"",INDIRECT(CONCATENATE($B305,"!Q21")))</f>
        <v>N/A</v>
      </c>
    </row>
    <row r="306" x14ac:dyDescent="0.2">
      <c r="A306" s="87"/>
      <c r="B306" s="449" t="s">
        <v>35</v>
      </c>
      <c r="C306" s="450"/>
      <c r="D306" s="2" t="str">
        <f t="shared" ca="true" si="65"/>
        <v>N/A</v>
      </c>
      <c r="E306" s="91" t="str">
        <f t="shared" ca="true" si="66"/>
        <v>N/A</v>
      </c>
      <c r="F306" s="89"/>
      <c r="G306" s="89"/>
      <c r="H306" s="92" t="str">
        <f t="shared" ca="true" si="67"/>
        <v>N/A</v>
      </c>
      <c r="I306" s="2" t="str">
        <f t="shared" ca="true" si="68"/>
        <v>N/A</v>
      </c>
      <c r="J306" s="91" t="str">
        <f t="shared" ca="true" si="69"/>
        <v>N/A</v>
      </c>
      <c r="K306" s="89"/>
      <c r="L306" s="89"/>
      <c r="M306" s="92" t="str">
        <f t="shared" ca="true" si="70"/>
        <v>N/A</v>
      </c>
      <c r="N306" s="2" t="str">
        <f t="shared" ca="true" si="71"/>
        <v>N/A</v>
      </c>
      <c r="O306" s="91" t="str">
        <f t="shared" ca="true" si="72"/>
        <v>N/A</v>
      </c>
      <c r="P306" s="89"/>
      <c r="Q306" s="89"/>
      <c r="R306" s="92" t="str">
        <f t="shared" ca="true" si="73"/>
        <v>N/A</v>
      </c>
      <c r="S306" s="2" t="str">
        <f t="shared" ca="true" si="74"/>
        <v>N/A</v>
      </c>
      <c r="T306" s="91" t="str">
        <f t="shared" ca="true" si="75"/>
        <v>N/A</v>
      </c>
      <c r="U306" s="89"/>
      <c r="V306" s="89"/>
      <c r="W306" s="92" t="str">
        <f t="shared" ca="true" si="76"/>
        <v>N/A</v>
      </c>
      <c r="X306" s="2" t="str">
        <f t="shared" ca="true" si="77"/>
        <v>N/A</v>
      </c>
      <c r="Y306" s="91" t="str">
        <f t="shared" ca="true" si="78"/>
        <v>N/A</v>
      </c>
      <c r="Z306" s="89"/>
      <c r="AA306" s="89"/>
      <c r="AB306" s="92" t="str">
        <f t="shared" ca="true" si="79"/>
        <v>N/A</v>
      </c>
    </row>
    <row r="307" x14ac:dyDescent="0.2">
      <c r="A307" s="87"/>
      <c r="B307" s="449" t="s">
        <v>335</v>
      </c>
      <c r="C307" s="450">
        <v>2011</v>
      </c>
      <c r="D307" s="2">
        <f t="shared" ca="true" si="65"/>
        <v>97.490658605398721</v>
      </c>
      <c r="E307" s="91">
        <f t="shared" ca="true" si="66"/>
        <v>99.975544153295687</v>
      </c>
      <c r="F307" s="89"/>
      <c r="G307" s="89"/>
      <c r="H307" s="92">
        <f t="shared" ca="true" si="67"/>
        <v>0.65107667509796807</v>
      </c>
      <c r="I307" s="2">
        <f t="shared" ca="true" si="68"/>
        <v>100</v>
      </c>
      <c r="J307" s="91">
        <f t="shared" ca="true" si="69"/>
        <v>100</v>
      </c>
      <c r="K307" s="89"/>
      <c r="L307" s="89"/>
      <c r="M307" s="92">
        <f t="shared" ca="true" si="70"/>
        <v>0</v>
      </c>
      <c r="N307" s="2">
        <f t="shared" ca="true" si="71"/>
        <v>99.155681311186356</v>
      </c>
      <c r="O307" s="91">
        <f t="shared" ca="true" si="72"/>
        <v>100</v>
      </c>
      <c r="P307" s="89"/>
      <c r="Q307" s="89"/>
      <c r="R307" s="92">
        <f t="shared" ca="true" si="73"/>
        <v>0</v>
      </c>
      <c r="S307" s="2">
        <f t="shared" ca="true" si="74"/>
        <v>99.730828370425726</v>
      </c>
      <c r="T307" s="91">
        <f t="shared" ca="true" si="75"/>
        <v>99.733986726204833</v>
      </c>
      <c r="U307" s="89"/>
      <c r="V307" s="89"/>
      <c r="W307" s="92">
        <f t="shared" ca="true" si="76"/>
        <v>0</v>
      </c>
      <c r="X307" s="2">
        <f t="shared" ca="true" si="77"/>
        <v>99.73589636159619</v>
      </c>
      <c r="Y307" s="91">
        <f t="shared" ca="true" si="78"/>
        <v>99.721891702779104</v>
      </c>
      <c r="Z307" s="89"/>
      <c r="AA307" s="89"/>
      <c r="AB307" s="92">
        <f t="shared" ca="true" si="79"/>
        <v>0</v>
      </c>
      <c r="AD307" s="93"/>
    </row>
    <row r="308" x14ac:dyDescent="0.2">
      <c r="A308" s="87"/>
      <c r="B308" s="449"/>
      <c r="C308" s="450"/>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9"/>
      <c r="C309" s="450"/>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9"/>
      <c r="C310" s="45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9"/>
      <c r="C311" s="45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9"/>
      <c r="C312" s="45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9"/>
      <c r="C313" s="45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9"/>
      <c r="C314" s="45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9"/>
      <c r="C315" s="45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51"/>
      <c r="C316" s="45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103" t="str">
        <f>CONCATENATE("Rural use of drinking water sources, ",C299,"–",C300)</f>
        <v>Rural use of drinking water sources, 2007–2015</v>
      </c>
      <c r="C318" s="2104"/>
      <c r="D318" s="2104"/>
      <c r="E318" s="2104"/>
      <c r="F318" s="2104"/>
      <c r="G318" s="2104"/>
      <c r="H318" s="2104"/>
      <c r="I318" s="2104"/>
      <c r="J318" s="2104"/>
      <c r="K318" s="2104"/>
      <c r="L318" s="2111"/>
      <c r="N318" s="98"/>
      <c r="O318" s="98"/>
      <c r="P318" s="98"/>
      <c r="Q318" s="98"/>
      <c r="R318" s="98"/>
      <c r="S318" s="2086" t="s">
        <v>11</v>
      </c>
      <c r="T318" s="2087"/>
      <c r="U318" s="2087"/>
      <c r="V318" s="2087"/>
      <c r="W318" s="2088"/>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124" t="s">
        <v>125</v>
      </c>
      <c r="C4" s="2125"/>
      <c r="D4" s="2125"/>
      <c r="E4" s="2125"/>
      <c r="F4" s="2125"/>
      <c r="G4" s="2125"/>
      <c r="H4" s="2125"/>
      <c r="I4" s="2125"/>
      <c r="J4" s="2125"/>
      <c r="K4" s="2125"/>
      <c r="L4" s="2125"/>
      <c r="M4" s="2125"/>
      <c r="N4" s="2125"/>
      <c r="O4" s="2125"/>
      <c r="P4" s="2125"/>
      <c r="Q4" s="2125"/>
      <c r="R4" s="2125"/>
      <c r="S4" s="2125"/>
      <c r="T4" s="2125"/>
      <c r="U4" s="2125"/>
      <c r="V4" s="2125"/>
      <c r="W4" s="2125"/>
      <c r="X4" s="2125"/>
      <c r="Y4" s="2125"/>
    </row>
    <row r="5" ht="28.5" customHeight="true" x14ac:dyDescent="0.2">
      <c r="B5" s="2112" t="str">
        <f ca="true">IF(ISERROR(INDIRECT(CONCATENATE($B105,"!A2"))),"",INDIRECT(CONCATENATE($B105,"!A2")))</f>
        <v>Trinidad and Tobago</v>
      </c>
      <c r="C5" s="2122"/>
      <c r="D5" s="2122"/>
      <c r="E5" s="2122"/>
      <c r="F5" s="2122"/>
      <c r="G5" s="2122"/>
      <c r="H5" s="2122"/>
      <c r="I5" s="2122"/>
      <c r="J5" s="2122"/>
      <c r="K5" s="2123"/>
      <c r="L5" s="2123"/>
      <c r="M5" s="2123"/>
      <c r="N5" s="2123"/>
      <c r="O5" s="2123"/>
      <c r="P5" s="2123"/>
      <c r="Q5" s="2123"/>
      <c r="R5" s="2123"/>
      <c r="S5" s="2123"/>
      <c r="T5" s="2123"/>
      <c r="U5" s="2123"/>
      <c r="V5" s="2123"/>
      <c r="W5" s="2123"/>
      <c r="X5" s="2123"/>
      <c r="Y5" s="2123"/>
    </row>
    <row r="6" x14ac:dyDescent="0.2">
      <c r="F6" s="36"/>
      <c r="G6" s="36"/>
      <c r="J6" s="37"/>
      <c r="K6" s="37"/>
      <c r="L6" s="37"/>
      <c r="M6" s="37"/>
      <c r="N6" s="37"/>
      <c r="O6" s="37"/>
      <c r="P6" s="37"/>
    </row>
    <row r="7" s="38" customFormat="true" ht="18" x14ac:dyDescent="0.25">
      <c r="B7" s="2103" t="str">
        <f>B118</f>
        <v>National use of sanitation facilities, 2000–2017</v>
      </c>
      <c r="C7" s="2126"/>
      <c r="D7" s="2126"/>
      <c r="E7" s="2126"/>
      <c r="F7" s="2126"/>
      <c r="G7" s="2126"/>
      <c r="H7" s="2126"/>
      <c r="I7" s="2126"/>
      <c r="J7" s="2103" t="str">
        <f>B218</f>
        <v>Urban use of sanitation facilities, 2007–2015</v>
      </c>
      <c r="K7" s="2126"/>
      <c r="L7" s="2126"/>
      <c r="M7" s="2126"/>
      <c r="N7" s="2126"/>
      <c r="O7" s="2126"/>
      <c r="P7" s="2126"/>
      <c r="Q7" s="2126"/>
      <c r="R7" s="2103" t="str">
        <f>B318</f>
        <v>Rural use of sanitation facilities, 2007–2015</v>
      </c>
      <c r="S7" s="2126"/>
      <c r="T7" s="2126"/>
      <c r="U7" s="2126"/>
      <c r="V7" s="2126"/>
      <c r="W7" s="2126"/>
      <c r="X7" s="2126"/>
      <c r="Y7" s="212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16" t="str">
        <f ca="true">IF(ISERROR(INDIRECT(CONCATENATE($B105,"!A2"))),"",INDIRECT(CONCATENATE($B105,"!A2")))</f>
        <v>Trinidad and Tobago</v>
      </c>
      <c r="C31" s="2117"/>
      <c r="D31" s="2117"/>
      <c r="E31" s="2118"/>
      <c r="F31" s="2114" t="s">
        <v>0</v>
      </c>
      <c r="G31" s="2114"/>
      <c r="H31" s="2114"/>
      <c r="I31" s="2115"/>
      <c r="J31" s="2113" t="s">
        <v>1</v>
      </c>
      <c r="K31" s="2114"/>
      <c r="L31" s="2114"/>
      <c r="M31" s="2115"/>
      <c r="N31" s="2113" t="s">
        <v>2</v>
      </c>
      <c r="O31" s="2114"/>
      <c r="P31" s="2114"/>
      <c r="Q31" s="2115"/>
      <c r="R31" s="2113" t="s">
        <v>3</v>
      </c>
      <c r="S31" s="2114"/>
      <c r="T31" s="2114"/>
      <c r="U31" s="2115"/>
      <c r="V31" s="2113" t="s">
        <v>4</v>
      </c>
      <c r="W31" s="2114"/>
      <c r="X31" s="2114"/>
      <c r="Y31" s="2115"/>
    </row>
    <row r="32" s="44" customFormat="true" ht="22.5" customHeight="true" x14ac:dyDescent="0.2">
      <c r="B32" s="2119"/>
      <c r="C32" s="2120"/>
      <c r="D32" s="2120"/>
      <c r="E32" s="2121"/>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107" t="s">
        <v>5</v>
      </c>
      <c r="C33" s="2108"/>
      <c r="D33" s="2105" t="s">
        <v>25</v>
      </c>
      <c r="E33" s="33">
        <f>C99</f>
        <v>2000</v>
      </c>
      <c r="F33" s="103">
        <f ca="true">E99</f>
        <v>81.384130362536624</v>
      </c>
      <c r="G33" s="46">
        <f t="shared" ref="G33:I34" ca="true" si="0">F99</f>
        <v>12.374287926230558</v>
      </c>
      <c r="H33" s="47">
        <f t="shared" ca="true" si="0"/>
        <v>5.9402521027381141</v>
      </c>
      <c r="I33" s="48">
        <f t="shared" ca="true" si="0"/>
        <v>0.3013296084946937</v>
      </c>
      <c r="J33" s="103">
        <f ca="true">J99</f>
        <v>90.243466465311684</v>
      </c>
      <c r="K33" s="46">
        <f t="shared" ref="K33:M34" ca="true" si="1">K99</f>
        <v>7.9734272104521722</v>
      </c>
      <c r="L33" s="47">
        <f t="shared" ca="true" si="1"/>
        <v>1.6231985326550955</v>
      </c>
      <c r="M33" s="48">
        <f t="shared" ca="true" si="1"/>
        <v>0.15990779158104118</v>
      </c>
      <c r="N33" s="103">
        <f ca="true">O99</f>
        <v>92.809651629628547</v>
      </c>
      <c r="O33" s="46">
        <f t="shared" ref="O33:Q34" ca="true" si="2">P99</f>
        <v>5.2309725690317279</v>
      </c>
      <c r="P33" s="47">
        <f t="shared" ca="true" si="2"/>
        <v>1.9190238059053399</v>
      </c>
      <c r="Q33" s="48">
        <f t="shared" ca="true" si="2"/>
        <v>4.0351995434374732E-2</v>
      </c>
      <c r="R33" s="103">
        <f ca="true">T99</f>
        <v>96.601188957860955</v>
      </c>
      <c r="S33" s="46">
        <f t="shared" ref="S33:U34" ca="true" si="3">U99</f>
        <v>3.1465997500699325</v>
      </c>
      <c r="T33" s="47">
        <f t="shared" ca="true" si="3"/>
        <v>0.25221129206910575</v>
      </c>
      <c r="U33" s="48">
        <f t="shared" ca="true" si="3"/>
        <v>0</v>
      </c>
      <c r="V33" s="103">
        <f ca="true">Y99</f>
        <v>98.792055148907892</v>
      </c>
      <c r="W33" s="46">
        <f t="shared" ref="W33:Y34" ca="true" si="4">Z99</f>
        <v>1.0129820782349195</v>
      </c>
      <c r="X33" s="47">
        <f t="shared" ca="true" si="4"/>
        <v>0.19496277285719543</v>
      </c>
      <c r="Y33" s="48">
        <f t="shared" ca="true" si="4"/>
        <v>0</v>
      </c>
    </row>
    <row r="34" x14ac:dyDescent="0.2">
      <c r="B34" s="2109"/>
      <c r="C34" s="2110"/>
      <c r="D34" s="2106"/>
      <c r="E34" s="34">
        <f>C100</f>
        <v>2017</v>
      </c>
      <c r="F34" s="104">
        <f ca="true">E100</f>
        <v>83.840752667785566</v>
      </c>
      <c r="G34" s="51">
        <f t="shared" ca="true" si="0"/>
        <v>12.747812243511266</v>
      </c>
      <c r="H34" s="52">
        <f t="shared" ca="true" si="0"/>
        <v>3.0489102804178714</v>
      </c>
      <c r="I34" s="53">
        <f t="shared" ca="true" si="0"/>
        <v>0.36252480828529876</v>
      </c>
      <c r="J34" s="104">
        <f ca="true">J100</f>
        <v>91.495602340559756</v>
      </c>
      <c r="K34" s="51">
        <f t="shared" ca="true" si="1"/>
        <v>8.0840592002231322</v>
      </c>
      <c r="L34" s="52">
        <f t="shared" ca="true" si="1"/>
        <v>0.42033845921710622</v>
      </c>
      <c r="M34" s="53">
        <f t="shared" ca="true" si="1"/>
        <v>0</v>
      </c>
      <c r="N34" s="104">
        <f ca="true">O100</f>
        <v>94.617280319044056</v>
      </c>
      <c r="O34" s="51">
        <f t="shared" ca="true" si="2"/>
        <v>5.3328548185962621</v>
      </c>
      <c r="P34" s="52">
        <f t="shared" ca="true" si="2"/>
        <v>0</v>
      </c>
      <c r="Q34" s="53">
        <f t="shared" ca="true" si="2"/>
        <v>4.986486235968466E-2</v>
      </c>
      <c r="R34" s="104">
        <f ca="true">T100</f>
        <v>96.357848145120457</v>
      </c>
      <c r="S34" s="51">
        <f t="shared" ca="true" si="3"/>
        <v>3.138673386545721</v>
      </c>
      <c r="T34" s="52">
        <f t="shared" ca="true" si="3"/>
        <v>0.50347846833382448</v>
      </c>
      <c r="U34" s="53">
        <f t="shared" ca="true" si="3"/>
        <v>0</v>
      </c>
      <c r="V34" s="104">
        <f ca="true">Y100</f>
        <v>98.855250273391562</v>
      </c>
      <c r="W34" s="51">
        <f t="shared" ca="true" si="4"/>
        <v>1.013630060792194</v>
      </c>
      <c r="X34" s="52">
        <f t="shared" ca="true" si="4"/>
        <v>0.13111966581624301</v>
      </c>
      <c r="Y34" s="53">
        <f t="shared" ca="true" si="4"/>
        <v>0</v>
      </c>
    </row>
    <row r="35" x14ac:dyDescent="0.2">
      <c r="F35" s="36"/>
      <c r="H35" s="39"/>
    </row>
    <row r="36" x14ac:dyDescent="0.2">
      <c r="B36" s="2107" t="s">
        <v>6</v>
      </c>
      <c r="C36" s="2108"/>
      <c r="D36" s="2105" t="s">
        <v>25</v>
      </c>
      <c r="E36" s="33">
        <f>C199</f>
        <v>2007</v>
      </c>
      <c r="F36" s="103">
        <f ca="true">E199</f>
        <v>81.478300597888577</v>
      </c>
      <c r="G36" s="46">
        <f t="shared" ref="G36:I37" ca="true" si="5">F199</f>
        <v>12.788263021148785</v>
      </c>
      <c r="H36" s="47">
        <f t="shared" ca="true" si="5"/>
        <v>5.4138101513360226</v>
      </c>
      <c r="I36" s="48">
        <f t="shared" ca="true" si="5"/>
        <v>0.31962622962661524</v>
      </c>
      <c r="J36" s="103">
        <f ca="true">J199</f>
        <v>93.412638029802025</v>
      </c>
      <c r="K36" s="46">
        <f t="shared" ref="K36:M37" ca="true" si="6">K199</f>
        <v>5.6391683993541326</v>
      </c>
      <c r="L36" s="47">
        <f t="shared" ca="true" si="6"/>
        <v>0.94819357084384137</v>
      </c>
      <c r="M36" s="48">
        <f t="shared" ca="true" si="6"/>
        <v>0</v>
      </c>
      <c r="N36" s="103">
        <f ca="true">O199</f>
        <v>93.512109936092372</v>
      </c>
      <c r="O36" s="46">
        <f t="shared" ref="O36:Q37" ca="true" si="7">P199</f>
        <v>5.914650625168564</v>
      </c>
      <c r="P36" s="47">
        <f t="shared" ca="true" si="7"/>
        <v>0.57323943873906558</v>
      </c>
      <c r="Q36" s="48">
        <f t="shared" ca="true" si="7"/>
        <v>0</v>
      </c>
      <c r="R36" s="103">
        <f ca="true">T199</f>
        <v>98.260182352604389</v>
      </c>
      <c r="S36" s="46">
        <f t="shared" ref="S36:U37" ca="true" si="8">U199</f>
        <v>1.3965739265975226</v>
      </c>
      <c r="T36" s="47">
        <f t="shared" ca="true" si="8"/>
        <v>0.34324372079808541</v>
      </c>
      <c r="U36" s="48">
        <f t="shared" ca="true" si="8"/>
        <v>0</v>
      </c>
      <c r="V36" s="103">
        <f ca="true">Y199</f>
        <v>99.249657650253013</v>
      </c>
      <c r="W36" s="46">
        <f t="shared" ref="W36:Y37" ca="true" si="9">Z199</f>
        <v>0.59123500320807043</v>
      </c>
      <c r="X36" s="47">
        <f t="shared" ca="true" si="9"/>
        <v>0.15910734653891723</v>
      </c>
      <c r="Y36" s="48">
        <f t="shared" ca="true" si="9"/>
        <v>0</v>
      </c>
    </row>
    <row r="37" x14ac:dyDescent="0.2">
      <c r="B37" s="2109"/>
      <c r="C37" s="2110"/>
      <c r="D37" s="2106"/>
      <c r="E37" s="34">
        <f>C200</f>
        <v>2015</v>
      </c>
      <c r="F37" s="104">
        <f ca="true">E200</f>
        <v>81.478300597888577</v>
      </c>
      <c r="G37" s="51">
        <f t="shared" ca="true" si="5"/>
        <v>12.788263021148785</v>
      </c>
      <c r="H37" s="52">
        <f t="shared" ca="true" si="5"/>
        <v>5.4138101513360226</v>
      </c>
      <c r="I37" s="53">
        <f t="shared" ca="true" si="5"/>
        <v>0.31962622962661524</v>
      </c>
      <c r="J37" s="104">
        <f ca="true">J200</f>
        <v>93.412638029802025</v>
      </c>
      <c r="K37" s="51">
        <f t="shared" ca="true" si="6"/>
        <v>5.6391683993541326</v>
      </c>
      <c r="L37" s="52">
        <f t="shared" ca="true" si="6"/>
        <v>0.94819357084384137</v>
      </c>
      <c r="M37" s="53">
        <f t="shared" ca="true" si="6"/>
        <v>0</v>
      </c>
      <c r="N37" s="104">
        <f ca="true">O200</f>
        <v>93.512109936092372</v>
      </c>
      <c r="O37" s="51">
        <f t="shared" ca="true" si="7"/>
        <v>5.914650625168564</v>
      </c>
      <c r="P37" s="52">
        <f t="shared" ca="true" si="7"/>
        <v>0.57323943873906558</v>
      </c>
      <c r="Q37" s="53">
        <f t="shared" ca="true" si="7"/>
        <v>0</v>
      </c>
      <c r="R37" s="104">
        <f ca="true">T200</f>
        <v>98.260182352604389</v>
      </c>
      <c r="S37" s="51">
        <f t="shared" ca="true" si="8"/>
        <v>1.3965739265975226</v>
      </c>
      <c r="T37" s="52">
        <f t="shared" ca="true" si="8"/>
        <v>0.34324372079808541</v>
      </c>
      <c r="U37" s="53">
        <f t="shared" ca="true" si="8"/>
        <v>0</v>
      </c>
      <c r="V37" s="104">
        <f ca="true">Y200</f>
        <v>99.249657650253013</v>
      </c>
      <c r="W37" s="51">
        <f t="shared" ca="true" si="9"/>
        <v>0.59123500320807043</v>
      </c>
      <c r="X37" s="52">
        <f t="shared" ca="true" si="9"/>
        <v>0.15910734653891723</v>
      </c>
      <c r="Y37" s="53">
        <f t="shared" ca="true" si="9"/>
        <v>0</v>
      </c>
    </row>
    <row r="38" x14ac:dyDescent="0.2">
      <c r="F38" s="36"/>
      <c r="G38" s="36"/>
      <c r="H38" s="39"/>
      <c r="I38" s="39"/>
    </row>
    <row r="39" x14ac:dyDescent="0.2">
      <c r="B39" s="2107" t="s">
        <v>7</v>
      </c>
      <c r="C39" s="2108"/>
      <c r="D39" s="2105" t="s">
        <v>25</v>
      </c>
      <c r="E39" s="33">
        <f>C299</f>
        <v>2007</v>
      </c>
      <c r="F39" s="103">
        <f ca="true">E299</f>
        <v>91.81591398401288</v>
      </c>
      <c r="G39" s="46">
        <f t="shared" ref="G39:I40" ca="true" si="10">F299</f>
        <v>6.2503411774021309</v>
      </c>
      <c r="H39" s="47">
        <f t="shared" ca="true" si="10"/>
        <v>1.7157222697734511</v>
      </c>
      <c r="I39" s="48">
        <f t="shared" ca="true" si="10"/>
        <v>0.21802256881154092</v>
      </c>
      <c r="J39" s="103">
        <f ca="true">J299</f>
        <v>95.013262951914768</v>
      </c>
      <c r="K39" s="46">
        <f t="shared" ref="K39:M40" ca="true" si="11">K299</f>
        <v>4.690074400256095</v>
      </c>
      <c r="L39" s="47">
        <f t="shared" ca="true" si="11"/>
        <v>0.29666264782913743</v>
      </c>
      <c r="M39" s="48">
        <f t="shared" ca="true" si="11"/>
        <v>0</v>
      </c>
      <c r="N39" s="103">
        <f ca="true">O299</f>
        <v>94.46598936758042</v>
      </c>
      <c r="O39" s="46">
        <f t="shared" ref="O39:Q40" ca="true" si="12">P299</f>
        <v>5.120619998066636</v>
      </c>
      <c r="P39" s="47">
        <f t="shared" ca="true" si="12"/>
        <v>0.41339063435295031</v>
      </c>
      <c r="Q39" s="48">
        <f t="shared" ca="true" si="12"/>
        <v>0</v>
      </c>
      <c r="R39" s="103">
        <f ca="true">T299</f>
        <v>97.513915690100333</v>
      </c>
      <c r="S39" s="46">
        <f t="shared" ref="S39:U40" ca="true" si="13">U299</f>
        <v>2.4860843098996668</v>
      </c>
      <c r="T39" s="47">
        <f t="shared" ca="true" si="13"/>
        <v>0</v>
      </c>
      <c r="U39" s="48">
        <f t="shared" ca="true" si="13"/>
        <v>0</v>
      </c>
      <c r="V39" s="103">
        <f ca="true">Y299</f>
        <v>98.782316372237844</v>
      </c>
      <c r="W39" s="46">
        <f t="shared" ref="W39:Y40" ca="true" si="14">Z299</f>
        <v>1.1725377066674918</v>
      </c>
      <c r="X39" s="47">
        <f t="shared" ca="true" si="14"/>
        <v>4.5145921094658092E-2</v>
      </c>
      <c r="Y39" s="48">
        <f t="shared" ca="true" si="14"/>
        <v>0</v>
      </c>
    </row>
    <row r="40" x14ac:dyDescent="0.2">
      <c r="B40" s="2109"/>
      <c r="C40" s="2110"/>
      <c r="D40" s="2106"/>
      <c r="E40" s="34">
        <f>C300</f>
        <v>2015</v>
      </c>
      <c r="F40" s="104">
        <f ca="true">E300</f>
        <v>91.81591398401288</v>
      </c>
      <c r="G40" s="51">
        <f t="shared" ca="true" si="10"/>
        <v>6.2503411774021309</v>
      </c>
      <c r="H40" s="52">
        <f t="shared" ca="true" si="10"/>
        <v>1.7157222697734511</v>
      </c>
      <c r="I40" s="53">
        <f t="shared" ca="true" si="10"/>
        <v>0.21802256881154092</v>
      </c>
      <c r="J40" s="104">
        <f ca="true">J300</f>
        <v>95.013262951914768</v>
      </c>
      <c r="K40" s="51">
        <f t="shared" ca="true" si="11"/>
        <v>4.690074400256095</v>
      </c>
      <c r="L40" s="52">
        <f t="shared" ca="true" si="11"/>
        <v>0.29666264782913743</v>
      </c>
      <c r="M40" s="53">
        <f t="shared" ca="true" si="11"/>
        <v>0</v>
      </c>
      <c r="N40" s="104">
        <f ca="true">O300</f>
        <v>94.46598936758042</v>
      </c>
      <c r="O40" s="51">
        <f t="shared" ca="true" si="12"/>
        <v>5.120619998066636</v>
      </c>
      <c r="P40" s="52">
        <f t="shared" ca="true" si="12"/>
        <v>0.41339063435295031</v>
      </c>
      <c r="Q40" s="53">
        <f t="shared" ca="true" si="12"/>
        <v>0</v>
      </c>
      <c r="R40" s="104">
        <f ca="true">T300</f>
        <v>97.513915690100333</v>
      </c>
      <c r="S40" s="51">
        <f t="shared" ca="true" si="13"/>
        <v>2.4860843098996668</v>
      </c>
      <c r="T40" s="52">
        <f t="shared" ca="true" si="13"/>
        <v>0</v>
      </c>
      <c r="U40" s="53">
        <f t="shared" ca="true" si="13"/>
        <v>0</v>
      </c>
      <c r="V40" s="104">
        <f ca="true">Y300</f>
        <v>98.782316372237844</v>
      </c>
      <c r="W40" s="51">
        <f t="shared" ca="true" si="14"/>
        <v>1.1725377066674918</v>
      </c>
      <c r="X40" s="52">
        <f t="shared" ca="true" si="14"/>
        <v>4.5145921094658092E-2</v>
      </c>
      <c r="Y40" s="53">
        <f t="shared" ca="true" si="14"/>
        <v>0</v>
      </c>
    </row>
    <row r="97" s="40" customFormat="true" ht="16.5" customHeight="true" x14ac:dyDescent="0.2">
      <c r="A97" s="2100" t="s">
        <v>5</v>
      </c>
      <c r="B97" s="2100"/>
      <c r="C97" s="2100"/>
      <c r="D97" s="2089" t="s">
        <v>0</v>
      </c>
      <c r="E97" s="2090"/>
      <c r="F97" s="2090"/>
      <c r="G97" s="2090"/>
      <c r="H97" s="2091"/>
      <c r="I97" s="2089" t="s">
        <v>1</v>
      </c>
      <c r="J97" s="2090"/>
      <c r="K97" s="2090"/>
      <c r="L97" s="2090"/>
      <c r="M97" s="2091"/>
      <c r="N97" s="2089" t="s">
        <v>2</v>
      </c>
      <c r="O97" s="2090"/>
      <c r="P97" s="2090"/>
      <c r="Q97" s="2090"/>
      <c r="R97" s="2091"/>
      <c r="S97" s="2089" t="s">
        <v>3</v>
      </c>
      <c r="T97" s="2090"/>
      <c r="U97" s="2090"/>
      <c r="V97" s="2090"/>
      <c r="W97" s="2091"/>
      <c r="X97" s="2089" t="s">
        <v>4</v>
      </c>
      <c r="Y97" s="2090"/>
      <c r="Z97" s="2090"/>
      <c r="AA97" s="2090"/>
      <c r="AB97" s="2091"/>
    </row>
    <row r="98" s="44" customFormat="true" ht="22.5" customHeight="true" x14ac:dyDescent="0.2">
      <c r="A98" s="2101"/>
      <c r="B98" s="2101"/>
      <c r="C98" s="2101"/>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092" t="s">
        <v>10</v>
      </c>
      <c r="B99" s="2093"/>
      <c r="C99" s="209">
        <v>2000</v>
      </c>
      <c r="D99" s="56">
        <f ca="true">IF((D101+H101)&gt;100,D101*100/(D101+H101),D101)</f>
        <v>93.758418288767189</v>
      </c>
      <c r="E99" s="105">
        <f ca="true">D99*AVERAGEIF(E105:E116,"&gt;0")/100</f>
        <v>81.384130362536624</v>
      </c>
      <c r="F99" s="58">
        <f ca="true">D99*(100-AVERAGEIF(E105:E116,"&gt;0"))/100</f>
        <v>12.374287926230558</v>
      </c>
      <c r="G99" s="59">
        <f ca="true">100-(E99+F99+H99)</f>
        <v>5.9402521027381141</v>
      </c>
      <c r="H99" s="60">
        <f ca="true">IF((D101+H101)&gt;100,H101*100/(D101+H101),H101)</f>
        <v>0.3013296084946937</v>
      </c>
      <c r="I99" s="56">
        <f ca="true">IF((I101+M101)&gt;100,I101*100/(I101+M101),I101)</f>
        <v>98.216893675763856</v>
      </c>
      <c r="J99" s="105">
        <f ca="true">I99*AVERAGEIF(J105:J116,"&gt;0")/100</f>
        <v>90.243466465311684</v>
      </c>
      <c r="K99" s="61">
        <f ca="true">I99*(100-AVERAGEIF(J105:J116,"&gt;0"))/100</f>
        <v>7.9734272104521722</v>
      </c>
      <c r="L99" s="62">
        <f ca="true">100-(J99+K99+M99)</f>
        <v>1.6231985326550955</v>
      </c>
      <c r="M99" s="63">
        <f ca="true">IF((I101+M101)&gt;100,M101*100/(I101+M101),M101)</f>
        <v>0.15990779158104118</v>
      </c>
      <c r="N99" s="56">
        <f ca="true">IF((N101+R101)&gt;100,N101*100/(N101+R101),N101)</f>
        <v>98.040624198660282</v>
      </c>
      <c r="O99" s="105">
        <f ca="true">N99*AVERAGEIF(O105:O116,"&gt;0")/100</f>
        <v>92.809651629628547</v>
      </c>
      <c r="P99" s="61">
        <f ca="true">N99*(100-AVERAGEIF(O105:O116,"&gt;0"))/100</f>
        <v>5.2309725690317279</v>
      </c>
      <c r="Q99" s="62">
        <f ca="true">100-(O99+P99+R99)</f>
        <v>1.9190238059053399</v>
      </c>
      <c r="R99" s="63">
        <f ca="true">IF((N101+R101)&gt;100,R101*100/(N101+R101),R101)</f>
        <v>4.0351995434374732E-2</v>
      </c>
      <c r="S99" s="56">
        <f ca="true">IF((S101+W101)&gt;100,S101*100/(S101+W101),S101)</f>
        <v>99.747788707930894</v>
      </c>
      <c r="T99" s="105">
        <f ca="true">S99*AVERAGEIF(T105:T116,"&gt;0")/100</f>
        <v>96.601188957860955</v>
      </c>
      <c r="U99" s="61">
        <f ca="true">S99*(100-AVERAGEIF(T105:T116,"&gt;0"))/100</f>
        <v>3.1465997500699325</v>
      </c>
      <c r="V99" s="62">
        <f ca="true">100-(T99+U99+W99)</f>
        <v>0.25221129206910575</v>
      </c>
      <c r="W99" s="63">
        <f ca="true">IF((S101+W101)&gt;100,W101*100/(S101+W101),W101)</f>
        <v>0</v>
      </c>
      <c r="X99" s="56">
        <f ca="true">IF((X101+AB101)&gt;100,X101*100/(X101+AB101),X101)</f>
        <v>99.805037227142805</v>
      </c>
      <c r="Y99" s="105">
        <f ca="true">X99*AVERAGEIF(Y105:Y116,"&gt;0")/100</f>
        <v>98.792055148907892</v>
      </c>
      <c r="Z99" s="61">
        <f ca="true">X99*(100-AVERAGEIF(Y105:Y116,"&gt;0"))/100</f>
        <v>1.0129820782349195</v>
      </c>
      <c r="AA99" s="62">
        <f ca="true">100-(Y99+Z99+AB99)</f>
        <v>0.19496277285719543</v>
      </c>
      <c r="AB99" s="63">
        <f ca="true">IF((X101+AB101)&gt;100,AB101*100/(X101+AB101),AB101)</f>
        <v>0</v>
      </c>
    </row>
    <row r="100" s="64" customFormat="true" ht="15" customHeight="true" x14ac:dyDescent="0.2">
      <c r="A100" s="2094"/>
      <c r="B100" s="2095"/>
      <c r="C100" s="210">
        <v>2017</v>
      </c>
      <c r="D100" s="65">
        <f ca="true">IF((D102+H102)&gt;100,D102*100/(D102+H102),D102)</f>
        <v>96.588564911296828</v>
      </c>
      <c r="E100" s="106">
        <f ca="true">D100*AVERAGEIF(E105:E116,"&gt;0")/100</f>
        <v>83.840752667785566</v>
      </c>
      <c r="F100" s="67">
        <f ca="true">D100*(100-AVERAGEIF(E105:E116,"&gt;0"))/100</f>
        <v>12.747812243511266</v>
      </c>
      <c r="G100" s="68">
        <f ca="true">100-(E100+F100+H100)</f>
        <v>3.0489102804178714</v>
      </c>
      <c r="H100" s="69">
        <f ca="true">IF((D102+H102)&gt;100,H102*100/(D102+H102),H102)</f>
        <v>0.36252480828529876</v>
      </c>
      <c r="I100" s="65">
        <f ca="true">IF((I102+M102)&gt;100,I102*100/(I102+M102),I102)</f>
        <v>99.579661540782894</v>
      </c>
      <c r="J100" s="106">
        <f ca="true">I100*AVERAGEIF(J105:J116,"&gt;0")/100</f>
        <v>91.495602340559756</v>
      </c>
      <c r="K100" s="67">
        <f ca="true">I100*(100-AVERAGEIF(J105:J116,"&gt;0"))/100</f>
        <v>8.0840592002231322</v>
      </c>
      <c r="L100" s="68">
        <f ca="true">100-(J100+K100+M100)</f>
        <v>0.42033845921710622</v>
      </c>
      <c r="M100" s="69">
        <f ca="true">IF((I102+M102)&gt;100,M102*100/(I102+M102),M102)</f>
        <v>0</v>
      </c>
      <c r="N100" s="65">
        <f ca="true">IF((N102+R102)&gt;100,N102*100/(N102+R102),N102)</f>
        <v>99.950135137640316</v>
      </c>
      <c r="O100" s="106">
        <f ca="true">N100*AVERAGEIF(O105:O116,"&gt;0")/100</f>
        <v>94.617280319044056</v>
      </c>
      <c r="P100" s="67">
        <f ca="true">N100*(100-AVERAGEIF(O105:O116,"&gt;0"))/100</f>
        <v>5.3328548185962621</v>
      </c>
      <c r="Q100" s="68">
        <f ca="true">100-(O100+P100+R100)</f>
        <v>0</v>
      </c>
      <c r="R100" s="69">
        <f ca="true">IF((N102+R102)&gt;100,R102*100/(N102+R102),R102)</f>
        <v>4.986486235968466E-2</v>
      </c>
      <c r="S100" s="65">
        <f ca="true">IF((S102+W102)&gt;100,S102*100/(S102+W102),S102)</f>
        <v>99.49652153166619</v>
      </c>
      <c r="T100" s="106">
        <f ca="true">S100*AVERAGEIF(T105:T116,"&gt;0")/100</f>
        <v>96.357848145120457</v>
      </c>
      <c r="U100" s="67">
        <f ca="true">S100*(100-AVERAGEIF(T105:T116,"&gt;0"))/100</f>
        <v>3.138673386545721</v>
      </c>
      <c r="V100" s="68">
        <f ca="true">100-(T100+U100+W100)</f>
        <v>0.50347846833382448</v>
      </c>
      <c r="W100" s="69">
        <f ca="true">IF((S102+W102)&gt;100,W102*100/(S102+W102),W102)</f>
        <v>0</v>
      </c>
      <c r="X100" s="65">
        <f ca="true">IF((X102+AB102)&gt;100,X102*100/(X102+AB102),X102)</f>
        <v>99.868880334183757</v>
      </c>
      <c r="Y100" s="106">
        <f ca="true">X100*AVERAGEIF(Y105:Y116,"&gt;0")/100</f>
        <v>98.855250273391562</v>
      </c>
      <c r="Z100" s="67">
        <f ca="true">X100*(100-AVERAGEIF(Y105:Y116,"&gt;0"))/100</f>
        <v>1.013630060792194</v>
      </c>
      <c r="AA100" s="68">
        <f ca="true">100-(Y100+Z100+AB100)</f>
        <v>0.13111966581624301</v>
      </c>
      <c r="AB100" s="69">
        <f ca="true">IF((X102+AB102)&gt;100,AB102*100/(X102+AB102),AB102)</f>
        <v>0</v>
      </c>
    </row>
    <row r="101" hidden="true" x14ac:dyDescent="0.2">
      <c r="A101" s="2096" t="s">
        <v>12</v>
      </c>
      <c r="B101" s="2097"/>
      <c r="C101" s="70">
        <f>MinRegYear(C99,C105:C116)</f>
        <v>2000</v>
      </c>
      <c r="D101" s="71">
        <f ca="true">IF(MAX(C105:C116)-MIN(C105:C116)&lt;5,AVERAGEIF(C105:C116,"&gt;0",D105:D116),
IF(FORECAST($C101,D$105:D$116,$C$105:$C$116)&lt;0,0,
IF(FORECAST($C101,D$105:D$116,$C$105:$C$116)&gt;100,100,
FORECAST($C101,D$105:D$116,$C$105:$C$116))))</f>
        <v>93.758418288767189</v>
      </c>
      <c r="E101" s="72"/>
      <c r="F101" s="73"/>
      <c r="G101" s="73"/>
      <c r="H101" s="74">
        <f ca="true">IF(MAX(C105:C116)-MIN(C105:C116)&lt;5,AVERAGEIF(C105:C116,"&gt;0",H105:H116),
IF(FORECAST($C101,H$105:H$116,$C$105:$C$116)&lt;0,0,
IF(FORECAST($C101,H$105:H$116,$C$105:$C$116)&gt;100,100,
FORECAST($C101,H$105:H$116,$C$105:$C$116))))</f>
        <v>0.3013296084946937</v>
      </c>
      <c r="I101" s="71">
        <f ca="true">IF(MAX(C105:C116)-MIN(C105:C116)&lt;5,AVERAGEIF(C105:C116,"&gt;0",I105:I116),
IF(FORECAST($C101,I$105:I$116,$C$105:$C$116)&lt;0,0,
IF(FORECAST($C101,I$105:I$116,$C$105:$C$116)&gt;100,100,
FORECAST($C101,I$105:I$116,$C$105:$C$116))))</f>
        <v>98.216893675763856</v>
      </c>
      <c r="J101" s="72"/>
      <c r="K101" s="73"/>
      <c r="L101" s="73"/>
      <c r="M101" s="74">
        <f ca="true">IF(MAX(C105:C116)-MIN(C105:C116)&lt;5,AVERAGEIF(C105:C116,"&gt;0",M105:M116),
IF(FORECAST($C101,M$105:M$116,$C$105:$C$116)&lt;0,0,
IF(FORECAST($C101,M$105:M$116,$C$105:$C$116)&gt;100,100,
FORECAST($C101,M$105:M$116,$C$105:$C$116))))</f>
        <v>0.15990779158104118</v>
      </c>
      <c r="N101" s="71">
        <f ca="true">IF(MAX(C105:C116)-MIN(C105:C116)&lt;5,AVERAGEIF(C105:C116,"&gt;0",N105:N116),
IF(FORECAST($C101,N$105:N$116,$C$105:$C$116)&lt;0,0,
IF(FORECAST($C101,N$105:N$116,$C$105:$C$116)&gt;100,100,
FORECAST($C101,N$105:N$116,$C$105:$C$116))))</f>
        <v>98.040624198660282</v>
      </c>
      <c r="O101" s="72"/>
      <c r="P101" s="73"/>
      <c r="Q101" s="73"/>
      <c r="R101" s="74">
        <f ca="true">IF(MAX(C105:C116)-MIN(C105:C116)&lt;5,AVERAGEIF(C105:C116,"&gt;0",R105:R116),
IF(FORECAST($C101,R$105:R$116,$C$105:$C$116)&lt;0,0,
IF(FORECAST($C101,R$105:R$116,$C$105:$C$116)&gt;100,100,
FORECAST($C101,R$105:R$116,$C$105:$C$116))))</f>
        <v>4.0351995434374732E-2</v>
      </c>
      <c r="S101" s="71">
        <f ca="true">IF(MAX(C105:C116)-MIN(C105:C116)&lt;5,AVERAGEIF(C105:C116,"&gt;0",S105:S116),
IF(FORECAST($C101,S$105:S$116,$C$105:$C$116)&lt;0,0,
IF(FORECAST($C101,S$105:S$116,$C$105:$C$116)&gt;100,100,
FORECAST($C101,S$105:S$116,$C$105:$C$116))))</f>
        <v>99.747788707930894</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99.805037227142805</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098"/>
      <c r="B102" s="2099"/>
      <c r="C102" s="49">
        <f>MaxRegYear(C100,C105:C116)</f>
        <v>2013</v>
      </c>
      <c r="D102" s="75">
        <f ca="true">IF(MAX(C105:C116)-MIN(C105:C116)&lt;5,AVERAGEIF(C105:C116,"&gt;0",D105:D116),
IF(FORECAST($C102,D$105:D$116,$C$105:$C$116)&lt;0,0,
IF(FORECAST($C102,D$105:D$116,$C$105:$C$116)&gt;100,100,
FORECAST($C102,D$105:D$116,$C$105:$C$116))))</f>
        <v>96.588564911296828</v>
      </c>
      <c r="E102" s="76"/>
      <c r="F102" s="77"/>
      <c r="G102" s="77"/>
      <c r="H102" s="78">
        <f ca="true">IF(MAX(C105:C116)-MIN(C105:C116)&lt;5,AVERAGEIF(C105:C116,"&gt;0",H105:H116),
IF(FORECAST($C102,H$105:H$116,$C$105:$C$116)&lt;0,0,
IF(FORECAST($C102,H$105:H$116,$C$105:$C$116)&gt;100,100,
FORECAST($C102,H$105:H$116,$C$105:$C$116))))</f>
        <v>0.36252480828529876</v>
      </c>
      <c r="I102" s="75">
        <f ca="true">IF(MAX(C105:C116)-MIN(C105:C116)&lt;5,AVERAGEIF(C105:C116,"&gt;0",I105:I116),
IF(FORECAST($C102,I$105:I$116,$C$105:$C$116)&lt;0,0,
IF(FORECAST($C102,I$105:I$116,$C$105:$C$116)&gt;100,100,
FORECAST($C102,I$105:I$116,$C$105:$C$116))))</f>
        <v>99.579661540782894</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4.9889739809772404E-2</v>
      </c>
      <c r="S102" s="75">
        <f ca="true">IF(MAX(C105:C116)-MIN(C105:C116)&lt;5,AVERAGEIF(C105:C116,"&gt;0",S105:S116),
IF(FORECAST($C102,S$105:S$116,$C$105:$C$116)&lt;0,0,
IF(FORECAST($C102,S$105:S$116,$C$105:$C$116)&gt;100,100,
FORECAST($C102,S$105:S$116,$C$105:$C$116))))</f>
        <v>99.49652153166619</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99.868880334183757</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47" t="s">
        <v>136</v>
      </c>
      <c r="C105" s="448">
        <v>2000</v>
      </c>
      <c r="D105" s="1">
        <f t="shared" ref="D105:D116" ca="true" si="15">IF(ISERROR(INDIRECT(CONCATENATE($B105,"!C122"))),"",INDIRECT(CONCATENATE($B105,"!C122")))</f>
        <v>93.639613018909898</v>
      </c>
      <c r="E105" s="88" t="str">
        <f t="shared" ref="E105:E116" ca="true" si="16">IF(ISERROR(INDIRECT(CONCATENATE($B105,"!C129"))),"",INDIRECT(CONCATENATE($B105,"!C129")))</f>
        <v>N/A</v>
      </c>
      <c r="F105" s="89"/>
      <c r="G105" s="89"/>
      <c r="H105" s="90">
        <f t="shared" ref="H105:H116" ca="true" si="17">IF(ISERROR(INDIRECT(CONCATENATE($B105,"!C127"))),"",INDIRECT(CONCATENATE($B105,"!C127")))</f>
        <v>0.23744911804613297</v>
      </c>
      <c r="I105" s="1">
        <f t="shared" ref="I105:I116" ca="true" si="18">IF(ISERROR(INDIRECT(CONCATENATE($B105,"!D122"))),"",INDIRECT(CONCATENATE($B105,"!D122")))</f>
        <v>98.078445153140592</v>
      </c>
      <c r="J105" s="88" t="str">
        <f t="shared" ref="J105:J116" ca="true" si="19">IF(ISERROR(INDIRECT(CONCATENATE($B105,"!D129"))),"",INDIRECT(CONCATENATE($B105,"!D129")))</f>
        <v>N/A</v>
      </c>
      <c r="K105" s="89"/>
      <c r="L105" s="89"/>
      <c r="M105" s="90">
        <f t="shared" ref="M105:M116" ca="true" si="20">IF(ISERROR(INDIRECT(CONCATENATE($B105,"!D127"))),"",INDIRECT(CONCATENATE($B105,"!D127")))</f>
        <v>0.16507098052162431</v>
      </c>
      <c r="N105" s="1">
        <f t="shared" ref="N105:N116" ca="true" si="21">IF(ISERROR(INDIRECT(CONCATENATE($B105,"!E122"))),"",INDIRECT(CONCATENATE($B105,"!E122")))</f>
        <v>97.903577517923296</v>
      </c>
      <c r="O105" s="88" t="str">
        <f t="shared" ref="O105:O116" ca="true" si="22">IF(ISERROR(INDIRECT(CONCATENATE($B105,"!E129"))),"",INDIRECT(CONCATENATE($B105,"!E129")))</f>
        <v>N/A</v>
      </c>
      <c r="P105" s="89"/>
      <c r="Q105" s="89"/>
      <c r="R105" s="90">
        <f t="shared" ref="R105:R116" ca="true" si="23">IF(ISERROR(INDIRECT(CONCATENATE($B105,"!E127"))),"",INDIRECT(CONCATENATE($B105,"!E127")))</f>
        <v>0</v>
      </c>
      <c r="S105" s="1">
        <f t="shared" ref="S105:S116" ca="true" si="24">IF(ISERROR(INDIRECT(CONCATENATE($B105,"!F122"))),"",INDIRECT(CONCATENATE($B105,"!F122")))</f>
        <v>99.696561024949432</v>
      </c>
      <c r="T105" s="88" t="str">
        <f t="shared" ref="T105:T116" ca="true" si="25">IF(ISERROR(INDIRECT(CONCATENATE($B105,"!F129"))),"",INDIRECT(CONCATENATE($B105,"!F129")))</f>
        <v>N/A</v>
      </c>
      <c r="U105" s="89"/>
      <c r="V105" s="89"/>
      <c r="W105" s="90">
        <f t="shared" ref="W105:W116" ca="true" si="26">IF(ISERROR(INDIRECT(CONCATENATE($B105,"!F127"))),"",INDIRECT(CONCATENATE($B105,"!F127")))</f>
        <v>0</v>
      </c>
      <c r="X105" s="1">
        <f t="shared" ref="X105:X116" ca="true" si="27">IF(ISERROR(INDIRECT(CONCATENATE($B105,"!G122"))),"",INDIRECT(CONCATENATE($B105,"!G122")))</f>
        <v>99.830508474576277</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449" t="s">
        <v>35</v>
      </c>
      <c r="C106" s="450">
        <v>2006</v>
      </c>
      <c r="D106" s="2">
        <f t="shared" ca="true" si="15"/>
        <v>95.326011400543848</v>
      </c>
      <c r="E106" s="91">
        <f t="shared" ca="true" si="16"/>
        <v>83.976113867386943</v>
      </c>
      <c r="F106" s="89"/>
      <c r="G106" s="89"/>
      <c r="H106" s="92">
        <f t="shared" ca="true" si="17"/>
        <v>0.47011062584642205</v>
      </c>
      <c r="I106" s="2">
        <f t="shared" ca="true" si="18"/>
        <v>99.150450209389987</v>
      </c>
      <c r="J106" s="91">
        <f t="shared" ca="true" si="19"/>
        <v>89.619337773112449</v>
      </c>
      <c r="K106" s="89"/>
      <c r="L106" s="89"/>
      <c r="M106" s="92">
        <f t="shared" ca="true" si="20"/>
        <v>5.7946802288259422E-2</v>
      </c>
      <c r="N106" s="2">
        <f t="shared" ca="true" si="21"/>
        <v>99.404360407261066</v>
      </c>
      <c r="O106" s="91">
        <f t="shared" ca="true" si="22"/>
        <v>93.355231158927694</v>
      </c>
      <c r="P106" s="89"/>
      <c r="Q106" s="89"/>
      <c r="R106" s="92">
        <f t="shared" ca="true" si="23"/>
        <v>0.13352842125556769</v>
      </c>
      <c r="S106" s="2">
        <f t="shared" ca="true" si="24"/>
        <v>99.744520144521758</v>
      </c>
      <c r="T106" s="91">
        <f t="shared" ca="true" si="25"/>
        <v>96.532107701681127</v>
      </c>
      <c r="U106" s="89"/>
      <c r="V106" s="89"/>
      <c r="W106" s="92">
        <f t="shared" ca="true" si="26"/>
        <v>0</v>
      </c>
      <c r="X106" s="2">
        <f t="shared" ca="true" si="27"/>
        <v>99.778466532192695</v>
      </c>
      <c r="Y106" s="91">
        <f t="shared" ca="true" si="28"/>
        <v>98.882010084177381</v>
      </c>
      <c r="Z106" s="89"/>
      <c r="AA106" s="89"/>
      <c r="AB106" s="92">
        <f t="shared" ca="true" si="29"/>
        <v>0</v>
      </c>
    </row>
    <row r="107" x14ac:dyDescent="0.2">
      <c r="A107" s="87"/>
      <c r="B107" s="449" t="s">
        <v>335</v>
      </c>
      <c r="C107" s="450">
        <v>2011</v>
      </c>
      <c r="D107" s="2">
        <f t="shared" ca="true" si="15"/>
        <v>96.010591414771227</v>
      </c>
      <c r="E107" s="91">
        <f t="shared" ca="true" si="16"/>
        <v>89.627775464195182</v>
      </c>
      <c r="F107" s="89"/>
      <c r="G107" s="89"/>
      <c r="H107" s="92">
        <f t="shared" ca="true" si="17"/>
        <v>0.2764535736253948</v>
      </c>
      <c r="I107" s="2">
        <f t="shared" ca="true" si="18"/>
        <v>99.203866719016659</v>
      </c>
      <c r="J107" s="91">
        <f t="shared" ca="true" si="19"/>
        <v>94.144296135379406</v>
      </c>
      <c r="K107" s="89"/>
      <c r="L107" s="89"/>
      <c r="M107" s="92">
        <f t="shared" ca="true" si="20"/>
        <v>0</v>
      </c>
      <c r="N107" s="2">
        <f t="shared" ca="true" si="21"/>
        <v>99.823596285238096</v>
      </c>
      <c r="O107" s="91">
        <f t="shared" ca="true" si="22"/>
        <v>95.973738109092906</v>
      </c>
      <c r="P107" s="89"/>
      <c r="Q107" s="89"/>
      <c r="R107" s="92">
        <f t="shared" ca="true" si="23"/>
        <v>0</v>
      </c>
      <c r="S107" s="2">
        <f t="shared" ca="true" si="24"/>
        <v>99.473704800744542</v>
      </c>
      <c r="T107" s="91">
        <f t="shared" ca="true" si="25"/>
        <v>97.158780505809034</v>
      </c>
      <c r="U107" s="89"/>
      <c r="V107" s="89"/>
      <c r="W107" s="92">
        <f t="shared" ca="true" si="26"/>
        <v>0</v>
      </c>
      <c r="X107" s="2">
        <f t="shared" ca="true" si="27"/>
        <v>99.889623814636082</v>
      </c>
      <c r="Y107" s="91">
        <f t="shared" ca="true" si="28"/>
        <v>99.088068167625678</v>
      </c>
      <c r="Z107" s="89"/>
      <c r="AA107" s="89"/>
      <c r="AB107" s="92">
        <f t="shared" ca="true" si="29"/>
        <v>0</v>
      </c>
      <c r="AD107" s="93"/>
    </row>
    <row r="108" x14ac:dyDescent="0.2">
      <c r="A108" s="87"/>
      <c r="B108" s="449"/>
      <c r="C108" s="45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9"/>
      <c r="C109" s="45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9"/>
      <c r="C110" s="45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9"/>
      <c r="C111" s="45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9"/>
      <c r="C112" s="45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9"/>
      <c r="C113" s="45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9"/>
      <c r="C114" s="45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9"/>
      <c r="C115" s="45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1"/>
      <c r="C116" s="45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03" t="str">
        <f>CONCATENATE("National use of sanitation facilities, ",C99,"–",C100)</f>
        <v>National use of sanitation facilities, 2000–2017</v>
      </c>
      <c r="C118" s="2104"/>
      <c r="D118" s="2104"/>
      <c r="E118" s="2104"/>
      <c r="F118" s="2104"/>
      <c r="G118" s="2104"/>
      <c r="H118" s="2104"/>
      <c r="I118" s="2104"/>
      <c r="J118" s="2104"/>
      <c r="K118" s="2104"/>
      <c r="L118" s="2104"/>
      <c r="N118" s="98"/>
      <c r="O118" s="98"/>
      <c r="P118" s="98"/>
      <c r="Q118" s="98"/>
      <c r="R118" s="98"/>
      <c r="S118" s="2086" t="s">
        <v>11</v>
      </c>
      <c r="T118" s="2087"/>
      <c r="U118" s="2087"/>
      <c r="V118" s="2087"/>
      <c r="W118" s="2088"/>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100" t="s">
        <v>6</v>
      </c>
      <c r="B197" s="2100"/>
      <c r="C197" s="2100"/>
      <c r="D197" s="2089" t="s">
        <v>0</v>
      </c>
      <c r="E197" s="2090"/>
      <c r="F197" s="2090"/>
      <c r="G197" s="2090"/>
      <c r="H197" s="2091"/>
      <c r="I197" s="2089" t="s">
        <v>1</v>
      </c>
      <c r="J197" s="2090"/>
      <c r="K197" s="2090"/>
      <c r="L197" s="2090"/>
      <c r="M197" s="2091"/>
      <c r="N197" s="2089" t="s">
        <v>2</v>
      </c>
      <c r="O197" s="2090"/>
      <c r="P197" s="2090"/>
      <c r="Q197" s="2090"/>
      <c r="R197" s="2091"/>
      <c r="S197" s="2089" t="s">
        <v>3</v>
      </c>
      <c r="T197" s="2090"/>
      <c r="U197" s="2090"/>
      <c r="V197" s="2090"/>
      <c r="W197" s="2091"/>
      <c r="X197" s="2089" t="s">
        <v>4</v>
      </c>
      <c r="Y197" s="2090"/>
      <c r="Z197" s="2090"/>
      <c r="AA197" s="2090"/>
      <c r="AB197" s="2091"/>
    </row>
    <row r="198" s="44" customFormat="true" ht="22.5" customHeight="true" x14ac:dyDescent="0.2">
      <c r="A198" s="2102"/>
      <c r="B198" s="2102"/>
      <c r="C198" s="2102"/>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092" t="s">
        <v>10</v>
      </c>
      <c r="B199" s="2093"/>
      <c r="C199" s="209">
        <f>MinBase(C205:C216)</f>
        <v>2007</v>
      </c>
      <c r="D199" s="56">
        <f ca="true">IF((D201+H201)&gt;100,D201*100/(D201+H201),D201)</f>
        <v>94.26656361903737</v>
      </c>
      <c r="E199" s="105">
        <f ca="true">D199*AVERAGEIF(E205:E216,"&gt;0")/100</f>
        <v>81.478300597888577</v>
      </c>
      <c r="F199" s="58">
        <f ca="true">D199*(100-AVERAGEIF(E205:E216,"&gt;0"))/100</f>
        <v>12.788263021148785</v>
      </c>
      <c r="G199" s="59">
        <f ca="true">100-(E199+F199+H199)</f>
        <v>5.4138101513360226</v>
      </c>
      <c r="H199" s="60">
        <f ca="true">IF((D201+H201)&gt;100,H201*100/(D201+H201),H201)</f>
        <v>0.31962622962661524</v>
      </c>
      <c r="I199" s="56">
        <f ca="true">IF((I201+M201)&gt;100,I201*100/(I201+M201),I201)</f>
        <v>99.051806429156159</v>
      </c>
      <c r="J199" s="105">
        <f ca="true">I199*AVERAGEIF(J205:J216,"&gt;0")/100</f>
        <v>93.412638029802025</v>
      </c>
      <c r="K199" s="61">
        <f ca="true">I199*(100-AVERAGEIF(J205:J216,"&gt;0"))/100</f>
        <v>5.6391683993541326</v>
      </c>
      <c r="L199" s="62">
        <f ca="true">100-(J199+K199+M199)</f>
        <v>0.94819357084384137</v>
      </c>
      <c r="M199" s="63">
        <f ca="true">IF((I201+M201)&gt;100,M201*100/(I201+M201),M201)</f>
        <v>0</v>
      </c>
      <c r="N199" s="56">
        <f ca="true">IF((N201+R201)&gt;100,N201*100/(N201+R201),N201)</f>
        <v>99.426760561260934</v>
      </c>
      <c r="O199" s="105">
        <f ca="true">N199*AVERAGEIF(O205:O216,"&gt;0")/100</f>
        <v>93.512109936092372</v>
      </c>
      <c r="P199" s="61">
        <f ca="true">N199*(100-AVERAGEIF(O205:O216,"&gt;0"))/100</f>
        <v>5.914650625168564</v>
      </c>
      <c r="Q199" s="62">
        <f ca="true">100-(O199+P199+R199)</f>
        <v>0.57323943873906558</v>
      </c>
      <c r="R199" s="63">
        <f ca="true">IF((N201+R201)&gt;100,R201*100/(N201+R201),R201)</f>
        <v>0</v>
      </c>
      <c r="S199" s="56">
        <f ca="true">IF((S201+W201)&gt;100,S201*100/(S201+W201),S201)</f>
        <v>99.656756279201915</v>
      </c>
      <c r="T199" s="105">
        <f ca="true">S199*AVERAGEIF(T205:T216,"&gt;0")/100</f>
        <v>98.260182352604389</v>
      </c>
      <c r="U199" s="61">
        <f ca="true">S199*(100-AVERAGEIF(T205:T216,"&gt;0"))/100</f>
        <v>1.3965739265975226</v>
      </c>
      <c r="V199" s="62">
        <f ca="true">100-(T199+U199+W199)</f>
        <v>0.34324372079808541</v>
      </c>
      <c r="W199" s="63">
        <f ca="true">IF((S201+W201)&gt;100,W201*100/(S201+W201),W201)</f>
        <v>0</v>
      </c>
      <c r="X199" s="56">
        <f ca="true">IF((X201+AB201)&gt;100,X201*100/(X201+AB201),X201)</f>
        <v>99.840892653461083</v>
      </c>
      <c r="Y199" s="105">
        <f ca="true">X199*AVERAGEIF(Y205:Y216,"&gt;0")/100</f>
        <v>99.249657650253013</v>
      </c>
      <c r="Z199" s="61">
        <f ca="true">X199*(100-AVERAGEIF(Y205:Y216,"&gt;0"))/100</f>
        <v>0.59123500320807043</v>
      </c>
      <c r="AA199" s="62">
        <f ca="true">100-(Y199+Z199+AB199)</f>
        <v>0.15910734653891723</v>
      </c>
      <c r="AB199" s="63">
        <f ca="true">IF((X201+AB201)&gt;100,AB201*100/(X201+AB201),AB201)</f>
        <v>0</v>
      </c>
    </row>
    <row r="200" s="64" customFormat="true" ht="15" customHeight="true" x14ac:dyDescent="0.2">
      <c r="A200" s="2094"/>
      <c r="B200" s="2095"/>
      <c r="C200" s="210">
        <f>MaxTarget(C205:C216)</f>
        <v>2015</v>
      </c>
      <c r="D200" s="65">
        <f ca="true">IF((D202+H202)&gt;100,D202*100/(D202+H202),D202)</f>
        <v>94.26656361903737</v>
      </c>
      <c r="E200" s="106">
        <f ca="true">D200*AVERAGEIF(E205:E216,"&gt;0")/100</f>
        <v>81.478300597888577</v>
      </c>
      <c r="F200" s="67">
        <f ca="true">D200*(100-AVERAGEIF(E205:E216,"&gt;0"))/100</f>
        <v>12.788263021148785</v>
      </c>
      <c r="G200" s="68">
        <f ca="true">100-(E200+F200+H200)</f>
        <v>5.4138101513360226</v>
      </c>
      <c r="H200" s="69">
        <f ca="true">IF((D202+H202)&gt;100,H202*100/(D202+H202),H202)</f>
        <v>0.31962622962661524</v>
      </c>
      <c r="I200" s="65">
        <f ca="true">IF((I202+M202)&gt;100,I202*100/(I202+M202),I202)</f>
        <v>99.051806429156159</v>
      </c>
      <c r="J200" s="106">
        <f ca="true">I200*AVERAGEIF(J205:J216,"&gt;0")/100</f>
        <v>93.412638029802025</v>
      </c>
      <c r="K200" s="67">
        <f ca="true">I200*(100-AVERAGEIF(J205:J216,"&gt;0"))/100</f>
        <v>5.6391683993541326</v>
      </c>
      <c r="L200" s="68">
        <f ca="true">100-(J200+K200+M200)</f>
        <v>0.94819357084384137</v>
      </c>
      <c r="M200" s="69">
        <f ca="true">IF((I202+M202)&gt;100,M202*100/(I202+M202),M202)</f>
        <v>0</v>
      </c>
      <c r="N200" s="65">
        <f ca="true">IF((N202+R202)&gt;100,N202*100/(N202+R202),N202)</f>
        <v>99.426760561260934</v>
      </c>
      <c r="O200" s="106">
        <f ca="true">N200*AVERAGEIF(O205:O216,"&gt;0")/100</f>
        <v>93.512109936092372</v>
      </c>
      <c r="P200" s="67">
        <f ca="true">N200*(100-AVERAGEIF(O205:O216,"&gt;0"))/100</f>
        <v>5.914650625168564</v>
      </c>
      <c r="Q200" s="68">
        <f ca="true">100-(O200+P200+R200)</f>
        <v>0.57323943873906558</v>
      </c>
      <c r="R200" s="69">
        <f ca="true">IF((N202+R202)&gt;100,R202*100/(N202+R202),R202)</f>
        <v>0</v>
      </c>
      <c r="S200" s="65">
        <f ca="true">IF((S202+W202)&gt;100,S202*100/(S202+W202),S202)</f>
        <v>99.656756279201915</v>
      </c>
      <c r="T200" s="106">
        <f ca="true">S200*AVERAGEIF(T205:T216,"&gt;0")/100</f>
        <v>98.260182352604389</v>
      </c>
      <c r="U200" s="67">
        <f ca="true">S200*(100-AVERAGEIF(T205:T216,"&gt;0"))/100</f>
        <v>1.3965739265975226</v>
      </c>
      <c r="V200" s="68">
        <f ca="true">100-(T200+U200+W200)</f>
        <v>0.34324372079808541</v>
      </c>
      <c r="W200" s="69">
        <f ca="true">IF((S202+W202)&gt;100,W202*100/(S202+W202),W202)</f>
        <v>0</v>
      </c>
      <c r="X200" s="65">
        <f ca="true">IF((X202+AB202)&gt;100,X202*100/(X202+AB202),X202)</f>
        <v>99.840892653461083</v>
      </c>
      <c r="Y200" s="106">
        <f ca="true">X200*AVERAGEIF(Y205:Y216,"&gt;0")/100</f>
        <v>99.249657650253013</v>
      </c>
      <c r="Z200" s="67">
        <f ca="true">X200*(100-AVERAGEIF(Y205:Y216,"&gt;0"))/100</f>
        <v>0.59123500320807043</v>
      </c>
      <c r="AA200" s="68">
        <f ca="true">100-(Y200+Z200+AB200)</f>
        <v>0.15910734653891723</v>
      </c>
      <c r="AB200" s="69">
        <f ca="true">IF((X202+AB202)&gt;100,AB202*100/(X202+AB202),AB202)</f>
        <v>0</v>
      </c>
    </row>
    <row r="201" hidden="true" x14ac:dyDescent="0.2">
      <c r="A201" s="2096" t="s">
        <v>12</v>
      </c>
      <c r="B201" s="2097"/>
      <c r="C201" s="70">
        <f>MinRegYear(C199,C205:C216)</f>
        <v>2009</v>
      </c>
      <c r="D201" s="71">
        <f ca="true">IF(MAX(C205:C216)-MIN(C205:C216)&lt;5,AVERAGEIF(C205:C216,"&gt;0",D205:D216),
IF(FORECAST($C201,D$205:D$216,$C$205:$C$216)&lt;0,0,
IF(FORECAST($C201,D$205:D$216,$C$205:$C$216)&gt;100,100,
FORECAST($C201,D$205:D$216,$C$205:$C$216))))</f>
        <v>94.26656361903737</v>
      </c>
      <c r="E201" s="72"/>
      <c r="F201" s="73"/>
      <c r="G201" s="73"/>
      <c r="H201" s="74">
        <f ca="true">IF(MAX(C205:C216)-MIN(C205:C216)&lt;5,AVERAGEIF(C205:C216,"&gt;0",H205:H216),
IF(FORECAST($C201,H$205:H$216,$C$205:$C$216)&lt;0,0,
IF(FORECAST($C201,H$205:H$216,$C$205:$C$216)&gt;100,100,
FORECAST($C201,H$205:H$216,$C$205:$C$216))))</f>
        <v>0.31962622962661524</v>
      </c>
      <c r="I201" s="71">
        <f ca="true">IF(MAX(C205:C216)-MIN(C205:C216)&lt;5,AVERAGEIF(C205:C216,"&gt;0",I205:I216),
IF(FORECAST($C201,I$205:I$216,$C$205:$C$216)&lt;0,0,
IF(FORECAST($C201,I$205:I$216,$C$205:$C$216)&gt;100,100,
FORECAST($C201,I$205:I$216,$C$205:$C$216))))</f>
        <v>99.051806429156159</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99.426760561260934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99.656756279201915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99.840892653461083</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098"/>
      <c r="B202" s="2099"/>
      <c r="C202" s="49">
        <f>MaxRegYear(C200,C205:C216)</f>
        <v>2013</v>
      </c>
      <c r="D202" s="75">
        <f ca="true">IF(MAX(C205:C216)-MIN(C205:C216)&lt;5,AVERAGEIF(C205:C216,"&gt;0",D205:D216),
IF(FORECAST($C202,D$205:D$216,$C$205:$C$216)&lt;0,0,
IF(FORECAST($C202,D$205:D$216,$C$205:$C$216)&gt;100,100,
FORECAST($C202,D$205:D$216,$C$205:$C$216))))</f>
        <v>94.26656361903737</v>
      </c>
      <c r="E202" s="76"/>
      <c r="F202" s="77"/>
      <c r="G202" s="77"/>
      <c r="H202" s="78">
        <f ca="true">IF(MAX(C205:C216)-MIN(C205:C216)&lt;5,AVERAGEIF(C205:C216,"&gt;0",H205:H216),
IF(FORECAST($C202,H$205:H$216,$C$205:$C$216)&lt;0,0,
IF(FORECAST($C202,H$205:H$216,$C$205:$C$216)&gt;100,100,
FORECAST($C202,H$205:H$216,$C$205:$C$216))))</f>
        <v>0.31962622962661524</v>
      </c>
      <c r="I202" s="75">
        <f ca="true">IF(MAX(C205:C216)-MIN(C205:C216)&lt;5,AVERAGEIF(C205:C216,"&gt;0",I205:I216),
IF(FORECAST($C202,I$205:I$216,$C$205:$C$216)&lt;0,0,
IF(FORECAST($C202,I$205:I$216,$C$205:$C$216)&gt;100,100,
FORECAST($C202,I$205:I$216,$C$205:$C$216))))</f>
        <v>99.051806429156159</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99.426760561260934</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99.656756279201915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99.840892653461083</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47" t="s">
        <v>136</v>
      </c>
      <c r="C205" s="448"/>
      <c r="D205" s="1" t="str">
        <f t="shared" ref="D205:D216" ca="true" si="30">IF(ISERROR(INDIRECT(CONCATENATE($B205,"!H122"))),"",INDIRECT(CONCATENATE($B205,"!H122")))</f>
        <v>N/A</v>
      </c>
      <c r="E205" s="91" t="str">
        <f t="shared" ref="E205:E216" ca="true" si="31">IF(ISERROR(INDIRECT(CONCATENATE($B205,"!H129"))),"",INDIRECT(CONCATENATE($B205,"!H129")))</f>
        <v>N/A</v>
      </c>
      <c r="F205" s="89"/>
      <c r="G205" s="89"/>
      <c r="H205" s="90" t="str">
        <f t="shared" ref="H205:H216" ca="true" si="32">IF(ISERROR(INDIRECT(CONCATENATE($B205,"!H127"))),"",INDIRECT(CONCATENATE($B205,"!H127")))</f>
        <v>N/A</v>
      </c>
      <c r="I205" s="1" t="str">
        <f t="shared" ref="I205:I216" ca="true" si="33">IF(ISERROR(INDIRECT(CONCATENATE($B205,"!I122"))),"",INDIRECT(CONCATENATE($B205,"!I122")))</f>
        <v>N/A</v>
      </c>
      <c r="J205" s="91" t="str">
        <f t="shared" ref="J205:J216" ca="true" si="34">IF(ISERROR(INDIRECT(CONCATENATE($B205,"!I129"))),"",INDIRECT(CONCATENATE($B205,"!I129")))</f>
        <v>N/A</v>
      </c>
      <c r="K205" s="89"/>
      <c r="L205" s="89"/>
      <c r="M205" s="90" t="str">
        <f t="shared" ref="M205:M216" ca="true" si="35">IF(ISERROR(INDIRECT(CONCATENATE($B205,"!I127"))),"",INDIRECT(CONCATENATE($B205,"!I127")))</f>
        <v>N/A</v>
      </c>
      <c r="N205" s="1" t="str">
        <f t="shared" ref="N205:N216" ca="true" si="36">IF(ISERROR(INDIRECT(CONCATENATE($B205,"!J122"))),"",INDIRECT(CONCATENATE($B205,"!J122")))</f>
        <v>N/A</v>
      </c>
      <c r="O205" s="91" t="str">
        <f t="shared" ref="O205:O216" ca="true" si="37">IF(ISERROR(INDIRECT(CONCATENATE($B205,"!J129"))),"",INDIRECT(CONCATENATE($B205,"!J129")))</f>
        <v>N/A</v>
      </c>
      <c r="P205" s="89"/>
      <c r="Q205" s="89"/>
      <c r="R205" s="90" t="str">
        <f t="shared" ref="R205:R216" ca="true" si="38">IF(ISERROR(INDIRECT(CONCATENATE($B205,"!J127"))),"",INDIRECT(CONCATENATE($B205,"!J127")))</f>
        <v>N/A</v>
      </c>
      <c r="S205" s="1" t="str">
        <f t="shared" ref="S205:S216" ca="true" si="39">IF(ISERROR(INDIRECT(CONCATENATE($B205,"!K122"))),"",INDIRECT(CONCATENATE($B205,"!K122")))</f>
        <v>N/A</v>
      </c>
      <c r="T205" s="91" t="str">
        <f t="shared" ref="T205:T216" ca="true" si="40">IF(ISERROR(INDIRECT(CONCATENATE($B205,"!K129"))),"",INDIRECT(CONCATENATE($B205,"!K129")))</f>
        <v>N/A</v>
      </c>
      <c r="U205" s="89"/>
      <c r="V205" s="89"/>
      <c r="W205" s="90" t="str">
        <f t="shared" ref="W205:W216" ca="true" si="41">IF(ISERROR(INDIRECT(CONCATENATE($B205,"!K127"))),"",INDIRECT(CONCATENATE($B205,"!K127")))</f>
        <v>N/A</v>
      </c>
      <c r="X205" s="1" t="str">
        <f t="shared" ref="X205:X216" ca="true" si="42">IF(ISERROR(INDIRECT(CONCATENATE($B205,"!L122"))),"",INDIRECT(CONCATENATE($B205,"!L122")))</f>
        <v>N/A</v>
      </c>
      <c r="Y205" s="91" t="str">
        <f t="shared" ref="Y205:Y216" ca="true" si="43">IF(ISERROR(INDIRECT(CONCATENATE($B205,"!L129"))),"",INDIRECT(CONCATENATE($B205,"!L129")))</f>
        <v>N/A</v>
      </c>
      <c r="Z205" s="89"/>
      <c r="AA205" s="89"/>
      <c r="AB205" s="90" t="str">
        <f t="shared" ref="AB205:AB216" ca="true" si="44">IF(ISERROR(INDIRECT(CONCATENATE($B205,"!L2127"))),"",INDIRECT(CONCATENATE($B205,"!L127")))</f>
        <v>N/A</v>
      </c>
    </row>
    <row r="206" x14ac:dyDescent="0.2">
      <c r="A206" s="87"/>
      <c r="B206" s="449" t="s">
        <v>35</v>
      </c>
      <c r="C206" s="450"/>
      <c r="D206" s="2" t="str">
        <f t="shared" ca="true" si="30"/>
        <v>N/A</v>
      </c>
      <c r="E206" s="91" t="str">
        <f t="shared" ca="true" si="31"/>
        <v>N/A</v>
      </c>
      <c r="F206" s="89"/>
      <c r="G206" s="89"/>
      <c r="H206" s="92" t="str">
        <f t="shared" ca="true" si="32"/>
        <v>N/A</v>
      </c>
      <c r="I206" s="2" t="str">
        <f t="shared" ca="true" si="33"/>
        <v>N/A</v>
      </c>
      <c r="J206" s="91" t="str">
        <f t="shared" ca="true" si="34"/>
        <v>N/A</v>
      </c>
      <c r="K206" s="89"/>
      <c r="L206" s="89"/>
      <c r="M206" s="92" t="str">
        <f t="shared" ca="true" si="35"/>
        <v>N/A</v>
      </c>
      <c r="N206" s="2" t="str">
        <f t="shared" ca="true" si="36"/>
        <v>N/A</v>
      </c>
      <c r="O206" s="91" t="str">
        <f t="shared" ca="true" si="37"/>
        <v>N/A</v>
      </c>
      <c r="P206" s="89"/>
      <c r="Q206" s="89"/>
      <c r="R206" s="92" t="str">
        <f t="shared" ca="true" si="38"/>
        <v>N/A</v>
      </c>
      <c r="S206" s="2" t="str">
        <f t="shared" ca="true" si="39"/>
        <v>N/A</v>
      </c>
      <c r="T206" s="91" t="str">
        <f t="shared" ca="true" si="40"/>
        <v>N/A</v>
      </c>
      <c r="U206" s="89"/>
      <c r="V206" s="89"/>
      <c r="W206" s="92" t="str">
        <f t="shared" ca="true" si="41"/>
        <v>N/A</v>
      </c>
      <c r="X206" s="2" t="str">
        <f t="shared" ca="true" si="42"/>
        <v>N/A</v>
      </c>
      <c r="Y206" s="91" t="str">
        <f t="shared" ca="true" si="43"/>
        <v>N/A</v>
      </c>
      <c r="Z206" s="89"/>
      <c r="AA206" s="89"/>
      <c r="AB206" s="92" t="str">
        <f t="shared" ca="true" si="44"/>
        <v>N/A</v>
      </c>
    </row>
    <row r="207" x14ac:dyDescent="0.2">
      <c r="A207" s="87"/>
      <c r="B207" s="449" t="s">
        <v>335</v>
      </c>
      <c r="C207" s="450">
        <v>2011</v>
      </c>
      <c r="D207" s="2">
        <f t="shared" ca="true" si="30"/>
        <v>94.26656361903737</v>
      </c>
      <c r="E207" s="91">
        <f t="shared" ca="true" si="31"/>
        <v>86.433935289260759</v>
      </c>
      <c r="F207" s="89"/>
      <c r="G207" s="89"/>
      <c r="H207" s="92">
        <f t="shared" ca="true" si="32"/>
        <v>0.31962622962661524</v>
      </c>
      <c r="I207" s="2">
        <f t="shared" ca="true" si="33"/>
        <v>99.051806429156159</v>
      </c>
      <c r="J207" s="91">
        <f t="shared" ca="true" si="34"/>
        <v>94.306849513756845</v>
      </c>
      <c r="K207" s="89"/>
      <c r="L207" s="89"/>
      <c r="M207" s="92">
        <f t="shared" ca="true" si="35"/>
        <v>0</v>
      </c>
      <c r="N207" s="2">
        <f t="shared" ca="true" si="36"/>
        <v>99.426760561260934</v>
      </c>
      <c r="O207" s="91">
        <f t="shared" ca="true" si="37"/>
        <v>94.051248786764702</v>
      </c>
      <c r="P207" s="89"/>
      <c r="Q207" s="89"/>
      <c r="R207" s="92">
        <f t="shared" ca="true" si="38"/>
        <v>0</v>
      </c>
      <c r="S207" s="2">
        <f t="shared" ca="true" si="39"/>
        <v>99.656756279201915</v>
      </c>
      <c r="T207" s="91">
        <f t="shared" ca="true" si="40"/>
        <v>98.598615910511043</v>
      </c>
      <c r="U207" s="89"/>
      <c r="V207" s="89"/>
      <c r="W207" s="92">
        <f t="shared" ca="true" si="41"/>
        <v>0</v>
      </c>
      <c r="X207" s="2">
        <f t="shared" ca="true" si="42"/>
        <v>99.840892653461083</v>
      </c>
      <c r="Y207" s="91">
        <f t="shared" ca="true" si="43"/>
        <v>99.407822799361185</v>
      </c>
      <c r="Z207" s="89"/>
      <c r="AA207" s="89"/>
      <c r="AB207" s="92">
        <f t="shared" ca="true" si="44"/>
        <v>0</v>
      </c>
      <c r="AD207" s="93"/>
    </row>
    <row r="208" x14ac:dyDescent="0.2">
      <c r="A208" s="87"/>
      <c r="B208" s="449"/>
      <c r="C208" s="450"/>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9"/>
      <c r="C209" s="450"/>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9"/>
      <c r="C210" s="45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9"/>
      <c r="C211" s="45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9"/>
      <c r="C212" s="45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9"/>
      <c r="C213" s="45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9"/>
      <c r="C214" s="45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9"/>
      <c r="C215" s="45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51"/>
      <c r="C216" s="45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103" t="str">
        <f>CONCATENATE("Urban use of sanitation facilities, ",C199,"–",C200)</f>
        <v>Urban use of sanitation facilities, 2007–2015</v>
      </c>
      <c r="C218" s="2104"/>
      <c r="D218" s="2104"/>
      <c r="E218" s="2104"/>
      <c r="F218" s="2104"/>
      <c r="G218" s="2104"/>
      <c r="H218" s="2104"/>
      <c r="I218" s="2104"/>
      <c r="J218" s="2104"/>
      <c r="K218" s="2104"/>
      <c r="L218" s="2104"/>
      <c r="N218" s="98"/>
      <c r="O218" s="98"/>
      <c r="P218" s="98"/>
      <c r="Q218" s="98"/>
      <c r="R218" s="98"/>
      <c r="S218" s="2086" t="s">
        <v>11</v>
      </c>
      <c r="T218" s="2087"/>
      <c r="U218" s="2087"/>
      <c r="V218" s="2087"/>
      <c r="W218" s="2088"/>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100" t="s">
        <v>7</v>
      </c>
      <c r="B297" s="2100"/>
      <c r="C297" s="2100"/>
      <c r="D297" s="2089" t="s">
        <v>0</v>
      </c>
      <c r="E297" s="2090"/>
      <c r="F297" s="2090"/>
      <c r="G297" s="2090"/>
      <c r="H297" s="2091"/>
      <c r="I297" s="2089" t="s">
        <v>1</v>
      </c>
      <c r="J297" s="2090"/>
      <c r="K297" s="2090"/>
      <c r="L297" s="2090"/>
      <c r="M297" s="2091"/>
      <c r="N297" s="2089" t="s">
        <v>2</v>
      </c>
      <c r="O297" s="2090"/>
      <c r="P297" s="2090"/>
      <c r="Q297" s="2090"/>
      <c r="R297" s="2091"/>
      <c r="S297" s="2089" t="s">
        <v>3</v>
      </c>
      <c r="T297" s="2090"/>
      <c r="U297" s="2090"/>
      <c r="V297" s="2090"/>
      <c r="W297" s="2091"/>
      <c r="X297" s="2089" t="s">
        <v>4</v>
      </c>
      <c r="Y297" s="2090"/>
      <c r="Z297" s="2090"/>
      <c r="AA297" s="2090"/>
      <c r="AB297" s="2091"/>
    </row>
    <row r="298" s="44" customFormat="true" ht="22.5" customHeight="true" x14ac:dyDescent="0.2">
      <c r="A298" s="2101"/>
      <c r="B298" s="2101"/>
      <c r="C298" s="2101"/>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092" t="s">
        <v>10</v>
      </c>
      <c r="B299" s="2093"/>
      <c r="C299" s="209">
        <f>MinBase(C305:C316)</f>
        <v>2007</v>
      </c>
      <c r="D299" s="56">
        <f ca="true">IF((D301+H301)&gt;100,D301*100/(D301+H301),D301)</f>
        <v>98.066255161415</v>
      </c>
      <c r="E299" s="105">
        <f ca="true">D299*AVERAGEIF(E305:E316,"&gt;0")/100</f>
        <v>91.81591398401288</v>
      </c>
      <c r="F299" s="58">
        <f ca="true">D299*(100-AVERAGEIF(E305:E316,"&gt;0"))/100</f>
        <v>6.2503411774021309</v>
      </c>
      <c r="G299" s="59">
        <f ca="true">100-(E299+F299+H299)</f>
        <v>1.7157222697734511</v>
      </c>
      <c r="H299" s="60">
        <f ca="true">IF((D301+H301)&gt;100,H301*100/(D301+H301),H301)</f>
        <v>0.21802256881154092</v>
      </c>
      <c r="I299" s="56">
        <f ca="true">IF((I301+M301)&gt;100,I301*100/(I301+M301),I301)</f>
        <v>99.703337352170863</v>
      </c>
      <c r="J299" s="105">
        <f ca="true">I299*AVERAGEIF(J305:J316,"&gt;0")/100</f>
        <v>95.013262951914768</v>
      </c>
      <c r="K299" s="61">
        <f ca="true">I299*(100-AVERAGEIF(J305:J316,"&gt;0"))/100</f>
        <v>4.690074400256095</v>
      </c>
      <c r="L299" s="62">
        <f ca="true">100-(J299+K299+M299)</f>
        <v>0.29666264782913743</v>
      </c>
      <c r="M299" s="63">
        <f ca="true">IF((I301+M301)&gt;100,M301*100/(I301+M301),M301)</f>
        <v>0</v>
      </c>
      <c r="N299" s="56">
        <f ca="true">IF((N301+R301)&gt;100,N301*100/(N301+R301),N301)</f>
        <v>99.586609365647064</v>
      </c>
      <c r="O299" s="105">
        <f ca="true">N299*AVERAGEIF(O305:O316,"&gt;0")/100</f>
        <v>94.46598936758042</v>
      </c>
      <c r="P299" s="61">
        <f ca="true">N299*(100-AVERAGEIF(O305:O316,"&gt;0"))/100</f>
        <v>5.120619998066636</v>
      </c>
      <c r="Q299" s="62">
        <f ca="true">100-(O299+P299+R299)</f>
        <v>0.41339063435295031</v>
      </c>
      <c r="R299" s="63">
        <f ca="true">IF((N301+R301)&gt;100,R301*100/(N301+R301),R301)</f>
        <v>0</v>
      </c>
      <c r="S299" s="56">
        <f ca="true">IF((S301+W301)&gt;100,S301*100/(S301+W301),S301)</f>
        <v>100</v>
      </c>
      <c r="T299" s="105">
        <f ca="true">S299*AVERAGEIF(T305:T316,"&gt;0")/100</f>
        <v>97.513915690100333</v>
      </c>
      <c r="U299" s="61">
        <f ca="true">S299*(100-AVERAGEIF(T305:T316,"&gt;0"))/100</f>
        <v>2.4860843098996668</v>
      </c>
      <c r="V299" s="62">
        <f ca="true">100-(T299+U299+W299)</f>
        <v>0</v>
      </c>
      <c r="W299" s="63">
        <f ca="true">IF((S301+W301)&gt;100,W301*100/(S301+W301),W301)</f>
        <v>0</v>
      </c>
      <c r="X299" s="56">
        <f ca="true">IF((X301+AB301)&gt;100,X301*100/(X301+AB301),X301)</f>
        <v>99.954854078905328</v>
      </c>
      <c r="Y299" s="105">
        <f ca="true">X299*AVERAGEIF(Y305:Y316,"&gt;0")/100</f>
        <v>98.782316372237844</v>
      </c>
      <c r="Z299" s="61">
        <f ca="true">X299*(100-AVERAGEIF(Y305:Y316,"&gt;0"))/100</f>
        <v>1.1725377066674918</v>
      </c>
      <c r="AA299" s="62">
        <f ca="true">100-(Y299+Z299+AB299)</f>
        <v>4.5145921094658092E-2</v>
      </c>
      <c r="AB299" s="63">
        <f ca="true">IF((X301+AB301)&gt;100,AB301*100/(X301+AB301),AB301)</f>
        <v>0</v>
      </c>
    </row>
    <row r="300" s="64" customFormat="true" ht="15" customHeight="true" x14ac:dyDescent="0.2">
      <c r="A300" s="2094"/>
      <c r="B300" s="2095"/>
      <c r="C300" s="210">
        <f>MaxTarget(C305:C316)</f>
        <v>2015</v>
      </c>
      <c r="D300" s="65">
        <f ca="true">IF((D302+H302)&gt;100,D302*100/(D302+H302),D302)</f>
        <v>98.066255161415</v>
      </c>
      <c r="E300" s="106">
        <f ca="true">D300*AVERAGEIF(E305:E316,"&gt;0")/100</f>
        <v>91.81591398401288</v>
      </c>
      <c r="F300" s="67">
        <f ca="true">D300*(100-AVERAGEIF(E305:E316,"&gt;0"))/100</f>
        <v>6.2503411774021309</v>
      </c>
      <c r="G300" s="68">
        <f ca="true">100-(E300+F300+H300)</f>
        <v>1.7157222697734511</v>
      </c>
      <c r="H300" s="69">
        <f ca="true">IF((D302+H302)&gt;100,H302*100/(D302+H302),H302)</f>
        <v>0.21802256881154092</v>
      </c>
      <c r="I300" s="65">
        <f ca="true">IF((I302+M302)&gt;100,I302*100/(I302+M302),I302)</f>
        <v>99.703337352170863</v>
      </c>
      <c r="J300" s="106">
        <f ca="true">I300*AVERAGEIF(J305:J316,"&gt;0")/100</f>
        <v>95.013262951914768</v>
      </c>
      <c r="K300" s="67">
        <f ca="true">I300*(100-AVERAGEIF(J305:J316,"&gt;0"))/100</f>
        <v>4.690074400256095</v>
      </c>
      <c r="L300" s="68">
        <f ca="true">100-(J300+K300+M300)</f>
        <v>0.29666264782913743</v>
      </c>
      <c r="M300" s="69">
        <f ca="true">IF((I302+M302)&gt;100,M302*100/(I302+M302),M302)</f>
        <v>0</v>
      </c>
      <c r="N300" s="65">
        <f ca="true">IF((N302+R302)&gt;100,N302*100/(N302+R302),N302)</f>
        <v>99.586609365647064</v>
      </c>
      <c r="O300" s="106">
        <f ca="true">N300*AVERAGEIF(O305:O316,"&gt;0")/100</f>
        <v>94.46598936758042</v>
      </c>
      <c r="P300" s="67">
        <f ca="true">N300*(100-AVERAGEIF(O305:O316,"&gt;0"))/100</f>
        <v>5.120619998066636</v>
      </c>
      <c r="Q300" s="68">
        <f ca="true">100-(O300+P300+R300)</f>
        <v>0.41339063435295031</v>
      </c>
      <c r="R300" s="69">
        <f ca="true">IF((N302+R302)&gt;100,R302*100/(N302+R302),R302)</f>
        <v>0</v>
      </c>
      <c r="S300" s="65">
        <f ca="true">IF((S302+W302)&gt;100,S302*100/(S302+W302),S302)</f>
        <v>100</v>
      </c>
      <c r="T300" s="106">
        <f ca="true">S300*AVERAGEIF(T305:T316,"&gt;0")/100</f>
        <v>97.513915690100333</v>
      </c>
      <c r="U300" s="67">
        <f ca="true">S300*(100-AVERAGEIF(T305:T316,"&gt;0"))/100</f>
        <v>2.4860843098996668</v>
      </c>
      <c r="V300" s="68">
        <f ca="true">100-(T300+U300+W300)</f>
        <v>0</v>
      </c>
      <c r="W300" s="69">
        <f ca="true">IF((S302+W302)&gt;100,W302*100/(S302+W302),W302)</f>
        <v>0</v>
      </c>
      <c r="X300" s="65">
        <f ca="true">IF((X302+AB302)&gt;100,X302*100/(X302+AB302),X302)</f>
        <v>99.954854078905328</v>
      </c>
      <c r="Y300" s="106">
        <f ca="true">X300*AVERAGEIF(Y305:Y316,"&gt;0")/100</f>
        <v>98.782316372237844</v>
      </c>
      <c r="Z300" s="67">
        <f ca="true">X300*(100-AVERAGEIF(Y305:Y316,"&gt;0"))/100</f>
        <v>1.1725377066674918</v>
      </c>
      <c r="AA300" s="68">
        <f ca="true">100-(Y300+Z300+AB300)</f>
        <v>4.5145921094658092E-2</v>
      </c>
      <c r="AB300" s="69">
        <f ca="true">IF((X302+AB302)&gt;100,AB302*100/(X302+AB302),AB302)</f>
        <v>0</v>
      </c>
    </row>
    <row r="301" hidden="true" x14ac:dyDescent="0.2">
      <c r="A301" s="2096" t="s">
        <v>12</v>
      </c>
      <c r="B301" s="2097"/>
      <c r="C301" s="70">
        <f>MinRegYear(C299,C305:C316)</f>
        <v>2009</v>
      </c>
      <c r="D301" s="71">
        <f ca="true">IF(MAX(C305:C316)-MIN(C305:C316)&lt;5,AVERAGEIF(C305:C316,"&gt;0",D305:D316),
IF(FORECAST($C301,D$305:D$316,$C$305:$C$316)&lt;0,0,
IF(FORECAST($C301,D$305:D$316,$C$305:$C$316)&gt;100,100,
FORECAST($C301,D$305:D$316,$C$305:$C$316))))</f>
        <v>98.066255161415</v>
      </c>
      <c r="E301" s="72"/>
      <c r="F301" s="73"/>
      <c r="G301" s="73"/>
      <c r="H301" s="74">
        <f ca="true">IF(MAX(C305:C316)-MIN(C305:C316)&lt;5,AVERAGEIF(C305:C316,"&gt;0",H305:H316),
IF(FORECAST($C301,H$305:H$316,$C$305:$C$316)&lt;0,0,
IF(FORECAST($C301,H$305:H$316,$C$305:$C$316)&gt;100,100,
FORECAST($C301,H$305:H$316,$C$305:$C$316))))</f>
        <v>0.21802256881154092</v>
      </c>
      <c r="I301" s="71">
        <f ca="true">IF(MAX(C305:C316)-MIN(C305:C316)&lt;5,AVERAGEIF(C305:C316,"&gt;0",I305:I316),
IF(FORECAST($C301,I$305:I$316,$C$305:$C$316)&lt;0,0,
IF(FORECAST($C301,I$305:I$316,$C$305:$C$316)&gt;100,100,
FORECAST($C301,I$305:I$316,$C$305:$C$316))))</f>
        <v>99.703337352170863</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99.586609365647064</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99.954854078905328</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098"/>
      <c r="B302" s="2099"/>
      <c r="C302" s="49">
        <f>MaxRegYear(C300,C305:C316)</f>
        <v>2013</v>
      </c>
      <c r="D302" s="75">
        <f ca="true">IF(MAX(C305:C316)-MIN(C305:C316)&lt;5,AVERAGEIF(C305:C316,"&gt;0",D305:D316),
IF(FORECAST($C302,D$305:D$316,$C$305:$C$316)&lt;0,0,
IF(FORECAST($C302,D$305:D$316,$C$305:$C$316)&gt;100,100,
FORECAST($C302,D$305:D$316,$C$305:$C$316))))</f>
        <v>98.066255161415</v>
      </c>
      <c r="E302" s="76"/>
      <c r="F302" s="77"/>
      <c r="G302" s="77"/>
      <c r="H302" s="78">
        <f ca="true">IF(MAX(C305:C316)-MIN(C305:C316)&lt;5,AVERAGEIF(C305:C316,"&gt;0",H305:H316),
IF(FORECAST($C302,H$305:H$316,$C$305:$C$316)&lt;0,0,
IF(FORECAST($C302,H$305:H$316,$C$305:$C$316)&gt;100,100,
FORECAST($C302,H$305:H$316,$C$305:$C$316))))</f>
        <v>0.21802256881154092</v>
      </c>
      <c r="I302" s="75">
        <f ca="true">IF(MAX(C305:C316)-MIN(C305:C316)&lt;5,AVERAGEIF(C305:C316,"&gt;0",I305:I316),
IF(FORECAST($C302,I$305:I$316,$C$305:$C$316)&lt;0,0,
IF(FORECAST($C302,I$305:I$316,$C$305:$C$316)&gt;100,100,
FORECAST($C302,I$305:I$316,$C$305:$C$316))))</f>
        <v>99.703337352170863</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99.586609365647064</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99.954854078905328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47" t="s">
        <v>136</v>
      </c>
      <c r="C305" s="448"/>
      <c r="D305" s="1" t="str">
        <f t="shared" ref="D305:D316" ca="true" si="45">IF(ISERROR(INDIRECT(CONCATENATE($B305,"!M122"))),"",INDIRECT(CONCATENATE($B305,"!M122")))</f>
        <v>N/A</v>
      </c>
      <c r="E305" s="91" t="str">
        <f t="shared" ref="E305:E316" ca="true" si="46">IF(ISERROR(INDIRECT(CONCATENATE($B305,"!M129"))),"",INDIRECT(CONCATENATE($B305,"!M129")))</f>
        <v>N/A</v>
      </c>
      <c r="F305" s="89"/>
      <c r="G305" s="89"/>
      <c r="H305" s="90" t="str">
        <f t="shared" ref="H305:H316" ca="true" si="47">IF(ISERROR(INDIRECT(CONCATENATE($B305,"!M127"))),"",INDIRECT(CONCATENATE($B305,"!M127")))</f>
        <v>N/A</v>
      </c>
      <c r="I305" s="1" t="str">
        <f t="shared" ref="I305:I316" ca="true" si="48">IF(ISERROR(INDIRECT(CONCATENATE($B305,"!N122"))),"",INDIRECT(CONCATENATE($B305,"!N122")))</f>
        <v>N/A</v>
      </c>
      <c r="J305" s="88" t="str">
        <f t="shared" ref="J305:J316" ca="true" si="49">IF(ISERROR(INDIRECT(CONCATENATE($B305,"!N129"))),"",INDIRECT(CONCATENATE($B305,"!N129")))</f>
        <v>N/A</v>
      </c>
      <c r="K305" s="89"/>
      <c r="L305" s="89"/>
      <c r="M305" s="90" t="str">
        <f t="shared" ref="M305:M316" ca="true" si="50">IF(ISERROR(INDIRECT(CONCATENATE($B305,"!N127"))),"",INDIRECT(CONCATENATE($B305,"!N127")))</f>
        <v>N/A</v>
      </c>
      <c r="N305" s="1" t="str">
        <f t="shared" ref="N305:N316" ca="true" si="51">IF(ISERROR(INDIRECT(CONCATENATE($B305,"!O122"))),"",INDIRECT(CONCATENATE($B305,"!O122")))</f>
        <v>N/A</v>
      </c>
      <c r="O305" s="88" t="str">
        <f t="shared" ref="O305:O316" ca="true" si="52">IF(ISERROR(INDIRECT(CONCATENATE($B305,"!O129"))),"",INDIRECT(CONCATENATE($B305,"!O129")))</f>
        <v>N/A</v>
      </c>
      <c r="P305" s="89"/>
      <c r="Q305" s="89"/>
      <c r="R305" s="90" t="str">
        <f t="shared" ref="R305:R316" ca="true" si="53">IF(ISERROR(INDIRECT(CONCATENATE($B305,"!O127"))),"",INDIRECT(CONCATENATE($B305,"!O127")))</f>
        <v>N/A</v>
      </c>
      <c r="S305" s="1" t="str">
        <f t="shared" ref="S305:S316" ca="true" si="54">IF(ISERROR(INDIRECT(CONCATENATE($B305,"!P122"))),"",INDIRECT(CONCATENATE($B305,"!P122")))</f>
        <v>N/A</v>
      </c>
      <c r="T305" s="88" t="str">
        <f t="shared" ref="T305:T316" ca="true" si="55">IF(ISERROR(INDIRECT(CONCATENATE($B305,"!P129"))),"",INDIRECT(CONCATENATE($B305,"!P129")))</f>
        <v>N/A</v>
      </c>
      <c r="U305" s="89"/>
      <c r="V305" s="89"/>
      <c r="W305" s="90" t="str">
        <f t="shared" ref="W305:W316" ca="true" si="56">IF(ISERROR(INDIRECT(CONCATENATE($B305,"!P127"))),"",INDIRECT(CONCATENATE($B305,"!P127")))</f>
        <v>N/A</v>
      </c>
      <c r="X305" s="1" t="str">
        <f t="shared" ref="X305:X316" ca="true" si="57">IF(ISERROR(INDIRECT(CONCATENATE($B305,"!Q122"))),"",INDIRECT(CONCATENATE($B305,"!Q122")))</f>
        <v>N/A</v>
      </c>
      <c r="Y305" s="88" t="str">
        <f t="shared" ref="Y305:Y316" ca="true" si="58">IF(ISERROR(INDIRECT(CONCATENATE($B305,"!Q129"))),"",INDIRECT(CONCATENATE($B305,"!Q129")))</f>
        <v>N/A</v>
      </c>
      <c r="Z305" s="89"/>
      <c r="AA305" s="89"/>
      <c r="AB305" s="90" t="str">
        <f t="shared" ref="AB305:AB316" ca="true" si="59">IF(ISERROR(INDIRECT(CONCATENATE($B305,"!Q2127"))),"",INDIRECT(CONCATENATE($B305,"!Q127")))</f>
        <v>N/A</v>
      </c>
    </row>
    <row r="306" x14ac:dyDescent="0.2">
      <c r="A306" s="87"/>
      <c r="B306" s="449" t="s">
        <v>35</v>
      </c>
      <c r="C306" s="450"/>
      <c r="D306" s="2" t="str">
        <f t="shared" ca="true" si="45"/>
        <v>N/A</v>
      </c>
      <c r="E306" s="91" t="str">
        <f t="shared" ca="true" si="46"/>
        <v>N/A</v>
      </c>
      <c r="F306" s="89"/>
      <c r="G306" s="89"/>
      <c r="H306" s="92" t="str">
        <f t="shared" ca="true" si="47"/>
        <v>N/A</v>
      </c>
      <c r="I306" s="2" t="str">
        <f t="shared" ca="true" si="48"/>
        <v>N/A</v>
      </c>
      <c r="J306" s="91" t="str">
        <f t="shared" ca="true" si="49"/>
        <v>N/A</v>
      </c>
      <c r="K306" s="89"/>
      <c r="L306" s="89"/>
      <c r="M306" s="92" t="str">
        <f t="shared" ca="true" si="50"/>
        <v>N/A</v>
      </c>
      <c r="N306" s="2" t="str">
        <f t="shared" ca="true" si="51"/>
        <v>N/A</v>
      </c>
      <c r="O306" s="91" t="str">
        <f t="shared" ca="true" si="52"/>
        <v>N/A</v>
      </c>
      <c r="P306" s="89"/>
      <c r="Q306" s="89"/>
      <c r="R306" s="92" t="str">
        <f t="shared" ca="true" si="53"/>
        <v>N/A</v>
      </c>
      <c r="S306" s="2" t="str">
        <f t="shared" ca="true" si="54"/>
        <v>N/A</v>
      </c>
      <c r="T306" s="91" t="str">
        <f t="shared" ca="true" si="55"/>
        <v>N/A</v>
      </c>
      <c r="U306" s="89"/>
      <c r="V306" s="89"/>
      <c r="W306" s="92" t="str">
        <f t="shared" ca="true" si="56"/>
        <v>N/A</v>
      </c>
      <c r="X306" s="2" t="str">
        <f t="shared" ca="true" si="57"/>
        <v>N/A</v>
      </c>
      <c r="Y306" s="91" t="str">
        <f t="shared" ca="true" si="58"/>
        <v>N/A</v>
      </c>
      <c r="Z306" s="89"/>
      <c r="AA306" s="89"/>
      <c r="AB306" s="92" t="str">
        <f t="shared" ca="true" si="59"/>
        <v>N/A</v>
      </c>
    </row>
    <row r="307" x14ac:dyDescent="0.2">
      <c r="A307" s="87"/>
      <c r="B307" s="449" t="s">
        <v>335</v>
      </c>
      <c r="C307" s="450">
        <v>2011</v>
      </c>
      <c r="D307" s="2">
        <f t="shared" ca="true" si="45"/>
        <v>98.066255161415</v>
      </c>
      <c r="E307" s="91">
        <f t="shared" ca="true" si="46"/>
        <v>93.626409852079902</v>
      </c>
      <c r="F307" s="89"/>
      <c r="G307" s="89"/>
      <c r="H307" s="92">
        <f t="shared" ca="true" si="47"/>
        <v>0.21802256881154092</v>
      </c>
      <c r="I307" s="2">
        <f t="shared" ca="true" si="48"/>
        <v>99.703337352170863</v>
      </c>
      <c r="J307" s="91">
        <f t="shared" ca="true" si="49"/>
        <v>95.295970501278333</v>
      </c>
      <c r="K307" s="89"/>
      <c r="L307" s="89"/>
      <c r="M307" s="92">
        <f t="shared" ca="true" si="50"/>
        <v>0</v>
      </c>
      <c r="N307" s="2">
        <f t="shared" ca="true" si="51"/>
        <v>99.586609365647064</v>
      </c>
      <c r="O307" s="91">
        <f t="shared" ca="true" si="52"/>
        <v>94.858123967986984</v>
      </c>
      <c r="P307" s="89"/>
      <c r="Q307" s="89"/>
      <c r="R307" s="92">
        <f t="shared" ca="true" si="53"/>
        <v>0</v>
      </c>
      <c r="S307" s="2">
        <f t="shared" ca="true" si="54"/>
        <v>100</v>
      </c>
      <c r="T307" s="91">
        <f t="shared" ca="true" si="55"/>
        <v>97.513915690100333</v>
      </c>
      <c r="U307" s="89"/>
      <c r="V307" s="89"/>
      <c r="W307" s="92">
        <f t="shared" ca="true" si="56"/>
        <v>0</v>
      </c>
      <c r="X307" s="2">
        <f t="shared" ca="true" si="57"/>
        <v>99.954854078905328</v>
      </c>
      <c r="Y307" s="91">
        <f t="shared" ca="true" si="58"/>
        <v>98.826932701295448</v>
      </c>
      <c r="Z307" s="89"/>
      <c r="AA307" s="89"/>
      <c r="AB307" s="92">
        <f t="shared" ca="true" si="59"/>
        <v>0</v>
      </c>
      <c r="AD307" s="93"/>
    </row>
    <row r="308" x14ac:dyDescent="0.2">
      <c r="A308" s="87"/>
      <c r="B308" s="449"/>
      <c r="C308" s="450"/>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9"/>
      <c r="C309" s="450"/>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9"/>
      <c r="C310" s="45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9"/>
      <c r="C311" s="45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9"/>
      <c r="C312" s="45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9"/>
      <c r="C313" s="45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9"/>
      <c r="C314" s="45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9"/>
      <c r="C315" s="45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51"/>
      <c r="C316" s="45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103" t="str">
        <f>CONCATENATE("Rural use of sanitation facilities, ",C299,"–",C300)</f>
        <v>Rural use of sanitation facilities, 2007–2015</v>
      </c>
      <c r="C318" s="2104"/>
      <c r="D318" s="2104"/>
      <c r="E318" s="2104"/>
      <c r="F318" s="2104"/>
      <c r="G318" s="2104"/>
      <c r="H318" s="2104"/>
      <c r="I318" s="2104"/>
      <c r="J318" s="2104"/>
      <c r="K318" s="2104"/>
      <c r="L318" s="2104"/>
      <c r="N318" s="98"/>
      <c r="O318" s="98"/>
      <c r="P318" s="98"/>
      <c r="Q318" s="98"/>
      <c r="R318" s="98"/>
      <c r="S318" s="2086" t="s">
        <v>11</v>
      </c>
      <c r="T318" s="2087"/>
      <c r="U318" s="2087"/>
      <c r="V318" s="2087"/>
      <c r="W318" s="2088"/>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141" t="s">
        <v>133</v>
      </c>
      <c r="C4" s="2142"/>
      <c r="D4" s="2142"/>
      <c r="E4" s="2142"/>
      <c r="F4" s="2142"/>
      <c r="G4" s="2142"/>
      <c r="H4" s="2142"/>
      <c r="I4" s="2142"/>
      <c r="J4" s="2142"/>
      <c r="K4" s="2142"/>
      <c r="L4" s="2142"/>
      <c r="M4" s="2142"/>
      <c r="N4" s="2142"/>
      <c r="O4" s="2142"/>
      <c r="P4" s="2142"/>
      <c r="Q4" s="2142"/>
      <c r="R4" s="2142"/>
      <c r="S4" s="2142"/>
      <c r="T4" s="2142"/>
      <c r="U4" s="2142"/>
      <c r="V4" s="2142"/>
      <c r="W4" s="2142"/>
      <c r="X4" s="2142"/>
      <c r="Y4" s="2142"/>
    </row>
    <row r="5" ht="28.5" customHeight="true" x14ac:dyDescent="0.4">
      <c r="B5" s="2085" t="str">
        <f ca="true">IF(ISERROR(INDIRECT(CONCATENATE($E$32,"!A2"))),"",INDIRECT(CONCATENATE($E$32,"!A2")))</f>
        <v>Trinidad and Tobago</v>
      </c>
      <c r="C5" s="2143"/>
      <c r="D5" s="2143"/>
      <c r="E5" s="2143"/>
      <c r="F5" s="2143"/>
      <c r="G5" s="2143"/>
      <c r="H5" s="2143"/>
      <c r="I5" s="2143"/>
      <c r="J5" s="2143"/>
      <c r="K5" s="2142"/>
      <c r="L5" s="2142"/>
      <c r="M5" s="2142"/>
      <c r="N5" s="2142"/>
      <c r="O5" s="2142"/>
      <c r="P5" s="2142"/>
      <c r="Q5" s="2142"/>
      <c r="R5" s="2142"/>
      <c r="S5" s="2142"/>
      <c r="T5" s="2142"/>
      <c r="U5" s="2142"/>
      <c r="V5" s="2142"/>
      <c r="W5" s="2142"/>
      <c r="X5" s="2142"/>
      <c r="Y5" s="2142"/>
    </row>
    <row r="6" x14ac:dyDescent="0.2">
      <c r="F6" s="36"/>
      <c r="G6" s="36"/>
      <c r="J6" s="37"/>
      <c r="K6" s="37"/>
      <c r="L6" s="37"/>
      <c r="M6" s="37"/>
      <c r="N6" s="37"/>
      <c r="O6" s="37"/>
      <c r="P6" s="37"/>
    </row>
    <row r="7" s="38" customFormat="true" ht="16.5" customHeight="true" x14ac:dyDescent="0.25">
      <c r="B7" s="2139" t="str">
        <f ca="true">CONCATENATE("National ",IF(ISERROR(INDIRECT(CONCATENATE($E$32,"!A2"))),"",INDIRECT(CONCATENATE($E$32,"!A210"))))</f>
        <v>National Access to hygiene facilities </v>
      </c>
      <c r="C7" s="2140"/>
      <c r="D7" s="2140"/>
      <c r="E7" s="2140"/>
      <c r="F7" s="2140"/>
      <c r="G7" s="2140"/>
      <c r="H7" s="2140"/>
      <c r="K7" s="2157" t="str">
        <f ca="true">CONCATENATE("Urban ",IF(ISERROR(INDIRECT(CONCATENATE($E$32,"!A2"))),"",INDIRECT(CONCATENATE($E$32,"!A210"))))</f>
        <v>Urban Access to hygiene facilities </v>
      </c>
      <c r="L7" s="2158"/>
      <c r="M7" s="2158"/>
      <c r="N7" s="2158"/>
      <c r="O7" s="2158"/>
      <c r="P7" s="2158"/>
      <c r="S7" s="2157" t="str">
        <f ca="true">CONCATENATE("Rural ",IF(ISERROR(INDIRECT(CONCATENATE($E$32,"!A2"))),"",INDIRECT(CONCATENATE($E$32,"!A210"))))</f>
        <v>Rural Access to hygiene facilities </v>
      </c>
      <c r="T7" s="2158"/>
      <c r="U7" s="2158"/>
      <c r="V7" s="2158"/>
      <c r="W7" s="2158"/>
      <c r="X7" s="215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133" t="str">
        <f>INDEX(B88:B100,A88)</f>
        <v>MICS11</v>
      </c>
      <c r="F32" s="2134"/>
      <c r="G32" s="2148" t="str">
        <f ca="true">IF(ISERROR(INDIRECT(CONCATENATE($E$32,"!A2"))),"",INDIRECT(CONCATENATE($E$32,"!A2")))</f>
        <v>Trinidad and Tobago</v>
      </c>
      <c r="H32" s="2149"/>
      <c r="I32" s="2149"/>
      <c r="J32" s="2150"/>
      <c r="K32" s="2154" t="s">
        <v>0</v>
      </c>
      <c r="L32" s="2155"/>
      <c r="M32" s="2156"/>
      <c r="N32" s="2154" t="s">
        <v>1</v>
      </c>
      <c r="O32" s="2155"/>
      <c r="P32" s="2156"/>
      <c r="Q32" s="2154" t="s">
        <v>2</v>
      </c>
      <c r="R32" s="2155"/>
      <c r="S32" s="2156"/>
      <c r="T32" s="2154" t="s">
        <v>3</v>
      </c>
      <c r="U32" s="2155"/>
      <c r="V32" s="2156"/>
      <c r="W32" s="2154" t="s">
        <v>4</v>
      </c>
      <c r="X32" s="2155"/>
      <c r="Y32" s="2156"/>
    </row>
    <row r="33" s="44" customFormat="true" ht="22.5" customHeight="true" x14ac:dyDescent="0.2">
      <c r="E33" s="2135"/>
      <c r="F33" s="2136"/>
      <c r="G33" s="2151"/>
      <c r="H33" s="2152"/>
      <c r="I33" s="2152"/>
      <c r="J33" s="2153"/>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144" t="s">
        <v>21</v>
      </c>
      <c r="C34" s="2145"/>
      <c r="D34" s="2145"/>
      <c r="E34" s="107"/>
      <c r="F34" s="36"/>
      <c r="G34" s="2107" t="s">
        <v>5</v>
      </c>
      <c r="H34" s="2108"/>
      <c r="I34" s="2105"/>
      <c r="J34" s="2137" t="str">
        <f ca="true">IF(ISERROR(INDIRECT(CONCATENATE(#REF!,"!A2"))),"",INDIRECT(CONCATENATE(#REF!,"!A210")))</f>
        <v/>
      </c>
      <c r="K34" s="2127">
        <f ca="true">IF(ISERROR(INDIRECT(CONCATENATE($E$32,"!C222"))),"",INDIRECT(CONCATENATE($E$32,"!C222")))</f>
        <v>77.017666870655518</v>
      </c>
      <c r="L34" s="2129">
        <f ca="true">IF(ISERROR(INDIRECT(CONCATENATE($E$32,"!C223"))),"",INDIRECT(CONCATENATE($E$32,"!C223")))</f>
        <v>11.247985455494334</v>
      </c>
      <c r="M34" s="2131">
        <f ca="true">IF(ISERROR(INDIRECT(CONCATENATE($E$32,"!C224"))),"",INDIRECT(CONCATENATE($E$32,"!C224")))</f>
        <v>11.734347673849697</v>
      </c>
      <c r="N34" s="2127">
        <f ca="true">IF(ISERROR(INDIRECT(CONCATENATE($E$32,"!D222"))),"",INDIRECT(CONCATENATE($E$32,"!D222")))</f>
        <v>89.983926532022977</v>
      </c>
      <c r="O34" s="2129">
        <f ca="true">IF(ISERROR(INDIRECT(CONCATENATE($E$32,"!D223"))),"",INDIRECT(CONCATENATE($E$32,"!D223")))</f>
        <v>5.7380503382846211</v>
      </c>
      <c r="P34" s="2131">
        <f ca="true">IF(ISERROR(INDIRECT(CONCATENATE($E$32,"!D224"))),"",INDIRECT(CONCATENATE($E$32,"!D224")))</f>
        <v>4.2780231296923903</v>
      </c>
      <c r="Q34" s="2127">
        <f ca="true">IF(ISERROR(INDIRECT(CONCATENATE($E$32,"!E222"))),"",INDIRECT(CONCATENATE($E$32,"!E222")))</f>
        <v>93.275319222739995</v>
      </c>
      <c r="R34" s="2129">
        <f ca="true">IF(ISERROR(INDIRECT(CONCATENATE($E$32,"!E223"))),"",INDIRECT(CONCATENATE($E$32,"!E223")))</f>
        <v>2.9522461455519613</v>
      </c>
      <c r="S34" s="2131">
        <f ca="true">IF(ISERROR(INDIRECT(CONCATENATE($E$32,"!E224"))),"",INDIRECT(CONCATENATE($E$32,"!E224")))</f>
        <v>3.7724346317080117</v>
      </c>
      <c r="T34" s="2127">
        <f ca="true">IF(ISERROR(INDIRECT(CONCATENATE($E$32,"!F222"))),"",INDIRECT(CONCATENATE($E$32,"!F222")))</f>
        <v>92.850506714727572</v>
      </c>
      <c r="U34" s="2129">
        <f ca="true">IF(ISERROR(INDIRECT(CONCATENATE($E$32,"!F223"))),"",INDIRECT(CONCATENATE($E$32,"!F223")))</f>
        <v>2.3538545423914869</v>
      </c>
      <c r="V34" s="2131">
        <f ca="true">IF(ISERROR(INDIRECT(CONCATENATE($E$32,"!F224"))),"",INDIRECT(CONCATENATE($E$32,"!F224")))</f>
        <v>4.7956387428809952</v>
      </c>
      <c r="W34" s="2127">
        <f ca="true">IF(ISERROR(INDIRECT(CONCATENATE($E$32,"!G222"))),"",INDIRECT(CONCATENATE($E$32,"!G222")))</f>
        <v>94.160781086983732</v>
      </c>
      <c r="X34" s="2129">
        <f ca="true">IF(ISERROR(INDIRECT(CONCATENATE($E$32,"!G223"))),"",INDIRECT(CONCATENATE($E$32,"!G223")))</f>
        <v>1.1485049381599695</v>
      </c>
      <c r="Y34" s="2131">
        <f ca="true">IF(ISERROR(INDIRECT(CONCATENATE($E$32,"!G224"))),"",INDIRECT(CONCATENATE($E$32,"!G224")))</f>
        <v>4.6907139748562949</v>
      </c>
      <c r="Z34" s="108"/>
    </row>
    <row r="35" ht="15" x14ac:dyDescent="0.2">
      <c r="B35" s="2146"/>
      <c r="C35" s="2147"/>
      <c r="D35" s="2147"/>
      <c r="E35" s="107"/>
      <c r="F35" s="36"/>
      <c r="G35" s="2109"/>
      <c r="H35" s="2110"/>
      <c r="I35" s="2106"/>
      <c r="J35" s="2159"/>
      <c r="K35" s="2128"/>
      <c r="L35" s="2130"/>
      <c r="M35" s="2132"/>
      <c r="N35" s="2128"/>
      <c r="O35" s="2130"/>
      <c r="P35" s="2132"/>
      <c r="Q35" s="2128"/>
      <c r="R35" s="2130"/>
      <c r="S35" s="2132"/>
      <c r="T35" s="2128"/>
      <c r="U35" s="2130"/>
      <c r="V35" s="2132"/>
      <c r="W35" s="2128"/>
      <c r="X35" s="2130"/>
      <c r="Y35" s="2132"/>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107" t="s">
        <v>6</v>
      </c>
      <c r="H37" s="2108"/>
      <c r="I37" s="2105"/>
      <c r="J37" s="2137" t="str">
        <f ca="true">IF(ISERROR(INDIRECT(CONCATENATE(#REF!,"!A2"))),"",INDIRECT(CONCATENATE(#REF!,"!A210")))</f>
        <v/>
      </c>
      <c r="K37" s="2127">
        <f ca="true">IF(ISERROR(INDIRECT(CONCATENATE($E$32,"!H222"))),"",INDIRECT(CONCATENATE($E$32,"!H222")))</f>
        <v>78.119211348526647</v>
      </c>
      <c r="L37" s="2129">
        <f ca="true">IF(ISERROR(INDIRECT(CONCATENATE($E$32,"!H223"))),"",INDIRECT(CONCATENATE($E$32,"!H223")))</f>
        <v>12.501669396220219</v>
      </c>
      <c r="M37" s="2131">
        <f ca="true">IF(ISERROR(INDIRECT(CONCATENATE($E$32,"!H224"))),"",INDIRECT(CONCATENATE($E$32,"!H224")))</f>
        <v>9.3791192552531637</v>
      </c>
      <c r="N37" s="2127">
        <f ca="true">IF(ISERROR(INDIRECT(CONCATENATE($E$32,"!I222"))),"",INDIRECT(CONCATENATE($E$32,"!I222")))</f>
        <v>89.416186096928058</v>
      </c>
      <c r="O37" s="2129">
        <f ca="true">IF(ISERROR(INDIRECT(CONCATENATE($E$32,"!I223"))),"",INDIRECT(CONCATENATE($E$32,"!I223")))</f>
        <v>5.4928140348513228</v>
      </c>
      <c r="P37" s="2131">
        <f ca="true">IF(ISERROR(INDIRECT(CONCATENATE($E$32,"!I224"))),"",INDIRECT(CONCATENATE($E$32,"!I224")))</f>
        <v>5.0909998682206457</v>
      </c>
      <c r="Q37" s="2127">
        <f ca="true">IF(ISERROR(INDIRECT(CONCATENATE($E$32,"!J222"))),"",INDIRECT(CONCATENATE($E$32,"!J222")))</f>
        <v>91.590480086532651</v>
      </c>
      <c r="R37" s="2129">
        <f ca="true">IF(ISERROR(INDIRECT(CONCATENATE($E$32,"!J223"))),"",INDIRECT(CONCATENATE($E$32,"!J223")))</f>
        <v>3.2503687223796187</v>
      </c>
      <c r="S37" s="2131">
        <f ca="true">IF(ISERROR(INDIRECT(CONCATENATE($E$32,"!J224"))),"",INDIRECT(CONCATENATE($E$32,"!J224")))</f>
        <v>5.1591511910877994</v>
      </c>
      <c r="T37" s="2127">
        <f ca="true">IF(ISERROR(INDIRECT(CONCATENATE($E$32,"!K222"))),"",INDIRECT(CONCATENATE($E$32,"!K222")))</f>
        <v>93.447721588221</v>
      </c>
      <c r="U37" s="2129">
        <f ca="true">IF(ISERROR(INDIRECT(CONCATENATE($E$32,"!K223"))),"",INDIRECT(CONCATENATE($E$32,"!K223")))</f>
        <v>2.3118913472934279</v>
      </c>
      <c r="V37" s="2131">
        <f ca="true">IF(ISERROR(INDIRECT(CONCATENATE($E$32,"!K224"))),"",INDIRECT(CONCATENATE($E$32,"!K224")))</f>
        <v>4.2403870644855912</v>
      </c>
      <c r="W37" s="2127">
        <f ca="true">IF(ISERROR(INDIRECT(CONCATENATE($E$32,"!L222"))),"",INDIRECT(CONCATENATE($E$32,"!L222")))</f>
        <v>94.394888396911696</v>
      </c>
      <c r="X37" s="2129">
        <f ca="true">IF(ISERROR(INDIRECT(CONCATENATE($E$32,"!L223"))),"",INDIRECT(CONCATENATE($E$32,"!L223")))</f>
        <v>0.73580308665254168</v>
      </c>
      <c r="Y37" s="2131">
        <f ca="true">IF(ISERROR(INDIRECT(CONCATENATE($E$32,"!L224"))),"",INDIRECT(CONCATENATE($E$32,"!L224")))</f>
        <v>4.869308516435793</v>
      </c>
      <c r="Z37" s="108"/>
    </row>
    <row r="38" x14ac:dyDescent="0.2">
      <c r="F38" s="36"/>
      <c r="G38" s="2109"/>
      <c r="H38" s="2110"/>
      <c r="I38" s="2106"/>
      <c r="J38" s="2138"/>
      <c r="K38" s="2128"/>
      <c r="L38" s="2130"/>
      <c r="M38" s="2132"/>
      <c r="N38" s="2128"/>
      <c r="O38" s="2130"/>
      <c r="P38" s="2132"/>
      <c r="Q38" s="2128"/>
      <c r="R38" s="2130"/>
      <c r="S38" s="2132"/>
      <c r="T38" s="2128"/>
      <c r="U38" s="2130"/>
      <c r="V38" s="2132"/>
      <c r="W38" s="2128"/>
      <c r="X38" s="2130"/>
      <c r="Y38" s="2132"/>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107" t="s">
        <v>7</v>
      </c>
      <c r="H40" s="2108"/>
      <c r="I40" s="2105"/>
      <c r="J40" s="2137" t="str">
        <f ca="true">IF(ISERROR(INDIRECT(CONCATENATE(#REF!,"!A2"))),"",INDIRECT(CONCATENATE(#REF!,"!A210")))</f>
        <v/>
      </c>
      <c r="K40" s="2127">
        <f ca="true">IF(ISERROR(INDIRECT(CONCATENATE($E$32,"!M222"))),"",INDIRECT(CONCATENATE($E$32,"!M222")))</f>
        <v>75.938867809032345</v>
      </c>
      <c r="L40" s="2129">
        <f ca="true">IF(ISERROR(INDIRECT(CONCATENATE($E$32,"!M223"))),"",INDIRECT(CONCATENATE($E$32,"!M223")))</f>
        <v>10.009887481117476</v>
      </c>
      <c r="M40" s="2131">
        <f ca="true">IF(ISERROR(INDIRECT(CONCATENATE($E$32,"!M224"))),"",INDIRECT(CONCATENATE($E$32,"!M224")))</f>
        <v>14.051244709850309</v>
      </c>
      <c r="N40" s="2127">
        <f ca="true">IF(ISERROR(INDIRECT(CONCATENATE($E$32,"!N222"))),"",INDIRECT(CONCATENATE($E$32,"!N222")))</f>
        <v>89.613810220297978</v>
      </c>
      <c r="O40" s="2129">
        <f ca="true">IF(ISERROR(INDIRECT(CONCATENATE($E$32,"!N223"))),"",INDIRECT(CONCATENATE($E$32,"!N223")))</f>
        <v>5.1591614055769819</v>
      </c>
      <c r="P40" s="2131">
        <f ca="true">IF(ISERROR(INDIRECT(CONCATENATE($E$32,"!N224"))),"",INDIRECT(CONCATENATE($E$32,"!N224")))</f>
        <v>5.2270283741250809</v>
      </c>
      <c r="Q40" s="2127">
        <f ca="true">IF(ISERROR(INDIRECT(CONCATENATE($E$32,"!O222"))),"",INDIRECT(CONCATENATE($E$32,"!O222")))</f>
        <v>95.415535866308133</v>
      </c>
      <c r="R40" s="2129">
        <f ca="true">IF(ISERROR(INDIRECT(CONCATENATE($E$32,"!O223"))),"",INDIRECT(CONCATENATE($E$32,"!O223")))</f>
        <v>2.5715075155465672</v>
      </c>
      <c r="S40" s="2131">
        <f ca="true">IF(ISERROR(INDIRECT(CONCATENATE($E$32,"!O224"))),"",INDIRECT(CONCATENATE($E$32,"!O224")))</f>
        <v>2.0129566181452918</v>
      </c>
      <c r="T40" s="2127">
        <f ca="true">IF(ISERROR(INDIRECT(CONCATENATE($E$32,"!P222"))),"",INDIRECT(CONCATENATE($E$32,"!P222")))</f>
        <v>94.618154772590572</v>
      </c>
      <c r="U40" s="2129">
        <f ca="true">IF(ISERROR(INDIRECT(CONCATENATE($E$32,"!P223"))),"",INDIRECT(CONCATENATE($E$32,"!P223")))</f>
        <v>1.7958695335113275</v>
      </c>
      <c r="V40" s="2131">
        <f ca="true">IF(ISERROR(INDIRECT(CONCATENATE($E$32,"!P224"))),"",INDIRECT(CONCATENATE($E$32,"!P224")))</f>
        <v>3.5859756938981238</v>
      </c>
      <c r="W40" s="2127">
        <f ca="true">IF(ISERROR(INDIRECT(CONCATENATE($E$32,"!Q222"))),"",INDIRECT(CONCATENATE($E$32,"!Q222")))</f>
        <v>92.508555959241647</v>
      </c>
      <c r="X40" s="2129">
        <f ca="true">IF(ISERROR(INDIRECT(CONCATENATE($E$32,"!Q223"))),"",INDIRECT(CONCATENATE($E$32,"!Q223")))</f>
        <v>2.4743939160449471</v>
      </c>
      <c r="Y40" s="2131">
        <f ca="true">IF(ISERROR(INDIRECT(CONCATENATE($E$32,"!Q224"))),"",INDIRECT(CONCATENATE($E$32,"!Q224")))</f>
        <v>5.0170501247133616</v>
      </c>
      <c r="Z40" s="108"/>
    </row>
    <row r="41" x14ac:dyDescent="0.2">
      <c r="F41" s="36"/>
      <c r="G41" s="2109"/>
      <c r="H41" s="2110"/>
      <c r="I41" s="2106"/>
      <c r="J41" s="2138"/>
      <c r="K41" s="2128"/>
      <c r="L41" s="2130"/>
      <c r="M41" s="2132"/>
      <c r="N41" s="2128"/>
      <c r="O41" s="2130"/>
      <c r="P41" s="2132"/>
      <c r="Q41" s="2128"/>
      <c r="R41" s="2130"/>
      <c r="S41" s="2132"/>
      <c r="T41" s="2128"/>
      <c r="U41" s="2130"/>
      <c r="V41" s="2132"/>
      <c r="W41" s="2128"/>
      <c r="X41" s="2130"/>
      <c r="Y41" s="2132"/>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136</v>
      </c>
    </row>
    <row r="89" hidden="true" x14ac:dyDescent="0.2">
      <c r="B89" s="4" t="s">
        <v>35</v>
      </c>
    </row>
    <row r="90" hidden="true" x14ac:dyDescent="0.2">
      <c r="B90" s="4" t="s">
        <v>335</v>
      </c>
    </row>
    <row r="91" hidden="true" x14ac:dyDescent="0.2">
      <c r="B91" s="4" t="s">
        <v>135</v>
      </c>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AB18-718C-4A4E-B94F-0BA2343EA5D3}">
  <sheetPr codeName="Feuil5"/>
  <dimension ref="A1:CZ1200"/>
  <sheetViews>
    <sheetView showGridLines="false" workbookViewId="0"/>
  </sheetViews>
  <sheetFormatPr defaultColWidth="9.140625" defaultRowHeight="15" customHeight="true" x14ac:dyDescent="0.2"/>
  <cols>
    <col min="1" max="1" width="31.5703125" style="389" customWidth="true"/>
    <col min="2" max="2" width="41.5703125" style="389" customWidth="true"/>
    <col min="3" max="17" width="10.7109375" style="389" customWidth="true"/>
    <col min="18" max="32" width="12.5703125" style="389" customWidth="true"/>
    <col min="33" max="52" width="12.5703125" style="211" customWidth="true"/>
    <col min="53" max="53" width="31.5703125" style="394" customWidth="true"/>
    <col min="54" max="54" width="41.5703125" style="238" customWidth="true"/>
    <col min="55" max="69" width="9.140625" style="394"/>
    <col min="70" max="77" width="12.5703125" style="394" customWidth="true"/>
    <col min="78" max="104" width="12.5703125" style="211" customWidth="true"/>
    <col min="105" max="16384" width="9.140625" style="389"/>
  </cols>
  <sheetData>
    <row r="1" s="111" customFormat="true" ht="18" customHeight="true" x14ac:dyDescent="0.2">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Trinidad and Tobago</v>
      </c>
      <c r="B2" s="226"/>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2000</v>
      </c>
      <c r="B3" s="228"/>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MICS00</v>
      </c>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94" t="str">
        <f>B1028</f>
        <v/>
      </c>
      <c r="B10" s="595"/>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94" t="str">
        <f>B1027</f>
        <v/>
      </c>
      <c r="B11" s="596"/>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97"/>
      <c r="B12" s="595"/>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98"/>
      <c r="B13" s="599"/>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83" customFormat="true" ht="15" customHeight="true" x14ac:dyDescent="0.2">
      <c r="A14" s="115" t="s">
        <v>96</v>
      </c>
      <c r="B14" s="208"/>
      <c r="C14" s="2231" t="s">
        <v>115</v>
      </c>
      <c r="D14" s="2232"/>
      <c r="E14" s="2232"/>
      <c r="F14" s="2232"/>
      <c r="G14" s="2233"/>
      <c r="H14" s="600"/>
      <c r="I14" s="601"/>
      <c r="J14" s="601"/>
      <c r="K14" s="601"/>
      <c r="L14" s="600"/>
      <c r="M14" s="736"/>
      <c r="N14" s="737"/>
      <c r="O14" s="737"/>
      <c r="P14" s="737"/>
      <c r="Q14" s="738"/>
      <c r="R14" s="1758" t="s">
        <v>139</v>
      </c>
      <c r="S14" s="1794"/>
      <c r="T14" s="1794"/>
      <c r="U14" s="1794"/>
      <c r="V14" s="1794"/>
      <c r="W14" s="1794"/>
      <c r="X14" s="1794"/>
      <c r="Y14" s="1794"/>
      <c r="Z14" s="1794"/>
      <c r="AA14" s="1794"/>
      <c r="AB14" s="1794"/>
      <c r="AC14" s="1794"/>
      <c r="AD14" s="1794"/>
      <c r="AE14" s="1794"/>
      <c r="AF14" s="1795"/>
      <c r="AG14" s="312"/>
      <c r="AH14" s="312"/>
      <c r="AI14" s="312"/>
      <c r="AJ14" s="312"/>
      <c r="AK14" s="312"/>
      <c r="AL14" s="312"/>
      <c r="AM14" s="312"/>
      <c r="AN14" s="312"/>
      <c r="AO14" s="312"/>
      <c r="AP14" s="312"/>
      <c r="AQ14" s="312"/>
      <c r="AR14" s="312"/>
      <c r="AS14" s="312"/>
      <c r="AT14" s="312"/>
      <c r="AU14" s="312"/>
      <c r="AV14" s="312"/>
      <c r="AW14" s="312"/>
      <c r="AX14" s="312"/>
      <c r="AY14" s="312"/>
      <c r="AZ14" s="586"/>
      <c r="BA14" s="217" t="s">
        <v>129</v>
      </c>
      <c r="BB14" s="115" t="s">
        <v>96</v>
      </c>
      <c r="BC14" s="2220" t="s">
        <v>115</v>
      </c>
      <c r="BD14" s="2221"/>
      <c r="BE14" s="2221"/>
      <c r="BF14" s="2221"/>
      <c r="BG14" s="2222"/>
      <c r="BH14" s="2223" t="s">
        <v>39</v>
      </c>
      <c r="BI14" s="2221"/>
      <c r="BJ14" s="2221"/>
      <c r="BK14" s="2221"/>
      <c r="BL14" s="2222"/>
      <c r="BM14" s="2223" t="s">
        <v>38</v>
      </c>
      <c r="BN14" s="2221"/>
      <c r="BO14" s="2221"/>
      <c r="BP14" s="2221"/>
      <c r="BQ14" s="2252"/>
      <c r="BR14" s="1773" t="s">
        <v>139</v>
      </c>
      <c r="BS14" s="1774"/>
      <c r="BT14" s="1774"/>
      <c r="BU14" s="1774"/>
      <c r="BV14" s="1774"/>
      <c r="BW14" s="1774"/>
      <c r="BX14" s="1774"/>
      <c r="BY14" s="1775"/>
      <c r="BZ14" s="313"/>
      <c r="CA14" s="313"/>
      <c r="CB14" s="313"/>
      <c r="CC14" s="313"/>
      <c r="CD14" s="313"/>
      <c r="CE14" s="313"/>
      <c r="CF14" s="313"/>
      <c r="CG14" s="215"/>
      <c r="CH14" s="215"/>
      <c r="CI14" s="215"/>
      <c r="CJ14" s="215"/>
      <c r="CK14" s="215"/>
      <c r="CL14" s="215"/>
      <c r="CM14" s="215"/>
      <c r="CN14" s="215"/>
      <c r="CO14" s="215"/>
      <c r="CP14" s="215"/>
      <c r="CQ14" s="215"/>
      <c r="CR14" s="215"/>
      <c r="CS14" s="215"/>
      <c r="CT14" s="215"/>
      <c r="CU14" s="215"/>
      <c r="CV14" s="215"/>
      <c r="CW14" s="215"/>
      <c r="CX14" s="215"/>
      <c r="CY14" s="215"/>
      <c r="CZ14" s="215"/>
    </row>
    <row r="15" s="583" customFormat="true" ht="24" x14ac:dyDescent="0.2">
      <c r="A15" s="182" t="s">
        <v>88</v>
      </c>
      <c r="B15" s="242"/>
      <c r="C15" s="269" t="s">
        <v>0</v>
      </c>
      <c r="D15" s="270" t="s">
        <v>1</v>
      </c>
      <c r="E15" s="270" t="s">
        <v>2</v>
      </c>
      <c r="F15" s="270" t="s">
        <v>3</v>
      </c>
      <c r="G15" s="271" t="s">
        <v>4</v>
      </c>
      <c r="H15" s="602"/>
      <c r="I15" s="602"/>
      <c r="J15" s="602"/>
      <c r="K15" s="602"/>
      <c r="L15" s="603"/>
      <c r="M15" s="723"/>
      <c r="N15" s="709"/>
      <c r="O15" s="709"/>
      <c r="P15" s="709"/>
      <c r="Q15" s="764"/>
      <c r="R15" s="746" t="s">
        <v>149</v>
      </c>
      <c r="S15" s="663" t="s">
        <v>150</v>
      </c>
      <c r="T15" s="663" t="s">
        <v>151</v>
      </c>
      <c r="U15" s="663" t="s">
        <v>152</v>
      </c>
      <c r="V15" s="663" t="s">
        <v>153</v>
      </c>
      <c r="W15" s="663" t="s">
        <v>154</v>
      </c>
      <c r="X15" s="663" t="s">
        <v>155</v>
      </c>
      <c r="Y15" s="663" t="s">
        <v>156</v>
      </c>
      <c r="Z15" s="663" t="s">
        <v>157</v>
      </c>
      <c r="AA15" s="663" t="s">
        <v>158</v>
      </c>
      <c r="AB15" s="663" t="s">
        <v>159</v>
      </c>
      <c r="AC15" s="663" t="s">
        <v>160</v>
      </c>
      <c r="AD15" s="663" t="s">
        <v>161</v>
      </c>
      <c r="AE15" s="663" t="s">
        <v>162</v>
      </c>
      <c r="AF15" s="664" t="s">
        <v>163</v>
      </c>
      <c r="AG15" s="312"/>
      <c r="AH15" s="312"/>
      <c r="AI15" s="312"/>
      <c r="AJ15" s="312"/>
      <c r="AK15" s="312"/>
      <c r="AL15" s="312"/>
      <c r="AM15" s="312"/>
      <c r="AN15" s="312"/>
      <c r="AO15" s="312"/>
      <c r="AP15" s="312"/>
      <c r="AQ15" s="312"/>
      <c r="AR15" s="312"/>
      <c r="AS15" s="312"/>
      <c r="AT15" s="312"/>
      <c r="AU15" s="312"/>
      <c r="AV15" s="312"/>
      <c r="AW15" s="312"/>
      <c r="AX15" s="312"/>
      <c r="AY15" s="312"/>
      <c r="AZ15" s="586"/>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149</v>
      </c>
      <c r="BS15" s="166" t="s">
        <v>150</v>
      </c>
      <c r="BT15" s="166" t="s">
        <v>151</v>
      </c>
      <c r="BU15" s="166" t="s">
        <v>152</v>
      </c>
      <c r="BV15" s="166" t="s">
        <v>153</v>
      </c>
      <c r="BW15" s="166" t="s">
        <v>154</v>
      </c>
      <c r="BX15" s="166" t="s">
        <v>155</v>
      </c>
      <c r="BY15" s="167" t="s">
        <v>156</v>
      </c>
      <c r="BZ15" s="167" t="s">
        <v>157</v>
      </c>
      <c r="CA15" s="167" t="s">
        <v>158</v>
      </c>
      <c r="CB15" s="167" t="s">
        <v>159</v>
      </c>
      <c r="CC15" s="167" t="s">
        <v>160</v>
      </c>
      <c r="CD15" s="167" t="s">
        <v>161</v>
      </c>
      <c r="CE15" s="167" t="s">
        <v>162</v>
      </c>
      <c r="CF15" s="167" t="s">
        <v>163</v>
      </c>
      <c r="CG15" s="1841"/>
      <c r="CH15" s="1841"/>
      <c r="CI15" s="1841"/>
      <c r="CJ15" s="1841"/>
      <c r="CK15" s="1841"/>
      <c r="CL15" s="1841"/>
      <c r="CM15" s="1841"/>
      <c r="CN15" s="1841"/>
      <c r="CO15" s="1841"/>
      <c r="CP15" s="1841"/>
      <c r="CQ15" s="1841"/>
      <c r="CR15" s="1841"/>
      <c r="CS15" s="1841"/>
      <c r="CT15" s="1841"/>
      <c r="CU15" s="1841"/>
      <c r="CV15" s="1841"/>
      <c r="CW15" s="1841"/>
      <c r="CX15" s="1841"/>
      <c r="CY15" s="1841"/>
      <c r="CZ15" s="1841"/>
    </row>
    <row r="16" s="583" customFormat="true" ht="15" customHeight="true" x14ac:dyDescent="0.2">
      <c r="A16" s="2236" t="s">
        <v>13</v>
      </c>
      <c r="B16" s="1011" t="s">
        <v>14</v>
      </c>
      <c r="C16" s="827">
        <v>90.976933514246952</v>
      </c>
      <c r="D16" s="828">
        <v>94.78375701551667</v>
      </c>
      <c r="E16" s="828">
        <v>95.389408099688481</v>
      </c>
      <c r="F16" s="828">
        <v>98.078219824679707</v>
      </c>
      <c r="G16" s="829">
        <v>98.813559322033896</v>
      </c>
      <c r="H16" s="1078" t="s">
        <v>36</v>
      </c>
      <c r="I16" s="1101" t="s">
        <v>36</v>
      </c>
      <c r="J16" s="1101" t="s">
        <v>36</v>
      </c>
      <c r="K16" s="1101" t="s">
        <v>36</v>
      </c>
      <c r="L16" s="1120" t="s">
        <v>36</v>
      </c>
      <c r="M16" s="1143" t="s">
        <v>36</v>
      </c>
      <c r="N16" s="1101" t="s">
        <v>36</v>
      </c>
      <c r="O16" s="1101" t="s">
        <v>36</v>
      </c>
      <c r="P16" s="1101" t="s">
        <v>36</v>
      </c>
      <c r="Q16" s="1166" t="s">
        <v>36</v>
      </c>
      <c r="R16" s="830">
        <v>95.356037151702793</v>
      </c>
      <c r="S16" s="828">
        <v>91.885441527446304</v>
      </c>
      <c r="T16" s="828">
        <v>93.902439024390233</v>
      </c>
      <c r="U16" s="828">
        <v>95.679012345679013</v>
      </c>
      <c r="V16" s="828">
        <v>99.043062200956939</v>
      </c>
      <c r="W16" s="828">
        <v>99.387442572741193</v>
      </c>
      <c r="X16" s="828">
        <v>98.755186721991706</v>
      </c>
      <c r="Y16" s="828">
        <v>90.353697749196144</v>
      </c>
      <c r="Z16" s="828">
        <v>97.87556904400607</v>
      </c>
      <c r="AA16" s="828">
        <v>95.531587057010782</v>
      </c>
      <c r="AB16" s="828">
        <v>96.397694524495677</v>
      </c>
      <c r="AC16" s="828">
        <v>96.928982725527831</v>
      </c>
      <c r="AD16" s="828">
        <v>97.449313276651409</v>
      </c>
      <c r="AE16" s="828">
        <v>94.830659536541901</v>
      </c>
      <c r="AF16" s="1806">
        <v>95.464956481905645</v>
      </c>
      <c r="AG16" s="312"/>
      <c r="AH16" s="312"/>
      <c r="AI16" s="312"/>
      <c r="AJ16" s="312"/>
      <c r="AK16" s="312"/>
      <c r="AL16" s="312"/>
      <c r="AM16" s="312"/>
      <c r="AN16" s="312"/>
      <c r="AO16" s="312"/>
      <c r="AP16" s="312"/>
      <c r="AQ16" s="312"/>
      <c r="AR16" s="312"/>
      <c r="AS16" s="312"/>
      <c r="AT16" s="312"/>
      <c r="AU16" s="312"/>
      <c r="AV16" s="312"/>
      <c r="AW16" s="312"/>
      <c r="AX16" s="312"/>
      <c r="AY16" s="312"/>
      <c r="AZ16" s="586"/>
      <c r="BA16" s="2253" t="s">
        <v>13</v>
      </c>
      <c r="BB16" s="147" t="s">
        <v>14</v>
      </c>
      <c r="BC16" s="1197" t="s">
        <v>36</v>
      </c>
      <c r="BD16" s="1217" t="s">
        <v>36</v>
      </c>
      <c r="BE16" s="1217" t="s">
        <v>36</v>
      </c>
      <c r="BF16" s="1217" t="s">
        <v>36</v>
      </c>
      <c r="BG16" s="1238" t="s">
        <v>36</v>
      </c>
      <c r="BH16" s="1259" t="s">
        <v>36</v>
      </c>
      <c r="BI16" s="1217" t="s">
        <v>36</v>
      </c>
      <c r="BJ16" s="1217" t="s">
        <v>36</v>
      </c>
      <c r="BK16" s="1217" t="s">
        <v>36</v>
      </c>
      <c r="BL16" s="1238" t="s">
        <v>36</v>
      </c>
      <c r="BM16" s="1259" t="s">
        <v>36</v>
      </c>
      <c r="BN16" s="1217" t="s">
        <v>36</v>
      </c>
      <c r="BO16" s="1217" t="s">
        <v>36</v>
      </c>
      <c r="BP16" s="1217" t="s">
        <v>36</v>
      </c>
      <c r="BQ16" s="1238" t="s">
        <v>36</v>
      </c>
      <c r="BR16" s="1259" t="s">
        <v>36</v>
      </c>
      <c r="BS16" s="1217" t="s">
        <v>36</v>
      </c>
      <c r="BT16" s="1217" t="s">
        <v>36</v>
      </c>
      <c r="BU16" s="1217" t="s">
        <v>36</v>
      </c>
      <c r="BV16" s="1217" t="s">
        <v>36</v>
      </c>
      <c r="BW16" s="1217" t="s">
        <v>36</v>
      </c>
      <c r="BX16" s="1217" t="s">
        <v>36</v>
      </c>
      <c r="BY16" s="1282" t="s">
        <v>36</v>
      </c>
      <c r="BZ16" s="1282" t="s">
        <v>36</v>
      </c>
      <c r="CA16" s="1282" t="s">
        <v>36</v>
      </c>
      <c r="CB16" s="1282" t="s">
        <v>36</v>
      </c>
      <c r="CC16" s="1282" t="s">
        <v>36</v>
      </c>
      <c r="CD16" s="1282" t="s">
        <v>36</v>
      </c>
      <c r="CE16" s="1282" t="s">
        <v>36</v>
      </c>
      <c r="CF16" s="1282" t="s">
        <v>36</v>
      </c>
      <c r="CG16" s="1842"/>
      <c r="CH16" s="1842"/>
      <c r="CI16" s="1842"/>
      <c r="CJ16" s="1842"/>
      <c r="CK16" s="1842"/>
      <c r="CL16" s="1842"/>
      <c r="CM16" s="1842"/>
      <c r="CN16" s="1842"/>
      <c r="CO16" s="1842"/>
      <c r="CP16" s="1842"/>
      <c r="CQ16" s="1842"/>
      <c r="CR16" s="1842"/>
      <c r="CS16" s="1842"/>
      <c r="CT16" s="1842"/>
      <c r="CU16" s="1842"/>
      <c r="CV16" s="1842"/>
      <c r="CW16" s="1842"/>
      <c r="CX16" s="1842"/>
      <c r="CY16" s="1842"/>
      <c r="CZ16" s="1842"/>
    </row>
    <row r="17" s="583" customFormat="true" ht="15" customHeight="true" x14ac:dyDescent="0.2">
      <c r="A17" s="2191"/>
      <c r="B17" s="1012" t="s">
        <v>52</v>
      </c>
      <c r="C17" s="831">
        <v>9.0230664857530538</v>
      </c>
      <c r="D17" s="832">
        <v>5.216242984483328</v>
      </c>
      <c r="E17" s="832">
        <v>4.610591900311527</v>
      </c>
      <c r="F17" s="832">
        <v>1.9217801753202968</v>
      </c>
      <c r="G17" s="833">
        <v>1.1864406779661016</v>
      </c>
      <c r="H17" s="1079" t="s">
        <v>36</v>
      </c>
      <c r="I17" s="1102" t="s">
        <v>36</v>
      </c>
      <c r="J17" s="1102" t="s">
        <v>36</v>
      </c>
      <c r="K17" s="1102" t="s">
        <v>36</v>
      </c>
      <c r="L17" s="1121" t="s">
        <v>36</v>
      </c>
      <c r="M17" s="1144" t="s">
        <v>36</v>
      </c>
      <c r="N17" s="1102" t="s">
        <v>36</v>
      </c>
      <c r="O17" s="1102" t="s">
        <v>36</v>
      </c>
      <c r="P17" s="1102" t="s">
        <v>36</v>
      </c>
      <c r="Q17" s="1167" t="s">
        <v>36</v>
      </c>
      <c r="R17" s="834">
        <v>4.643962848297214</v>
      </c>
      <c r="S17" s="832">
        <v>8.1145584725536999</v>
      </c>
      <c r="T17" s="832">
        <v>6.0975609756097562</v>
      </c>
      <c r="U17" s="832">
        <v>4.3209876543209873</v>
      </c>
      <c r="V17" s="832">
        <v>0.9569377990430622</v>
      </c>
      <c r="W17" s="832">
        <v>0.61255742725880558</v>
      </c>
      <c r="X17" s="832">
        <v>1.2448132780082988</v>
      </c>
      <c r="Y17" s="832">
        <v>9.6463022508038581</v>
      </c>
      <c r="Z17" s="832">
        <v>2.1244309559939301</v>
      </c>
      <c r="AA17" s="832">
        <v>4.4684129429892137</v>
      </c>
      <c r="AB17" s="832">
        <v>3.6023054755043229</v>
      </c>
      <c r="AC17" s="832">
        <v>3.0710172744721689</v>
      </c>
      <c r="AD17" s="832">
        <v>2.5506867233485937</v>
      </c>
      <c r="AE17" s="832">
        <v>5.169340463458111</v>
      </c>
      <c r="AF17" s="1807">
        <v>4.5350435180943656</v>
      </c>
      <c r="AG17" s="312"/>
      <c r="AH17" s="312"/>
      <c r="AI17" s="312"/>
      <c r="AJ17" s="312"/>
      <c r="AK17" s="312"/>
      <c r="AL17" s="312"/>
      <c r="AM17" s="312"/>
      <c r="AN17" s="312"/>
      <c r="AO17" s="312"/>
      <c r="AP17" s="312"/>
      <c r="AQ17" s="312"/>
      <c r="AR17" s="312"/>
      <c r="AS17" s="312"/>
      <c r="AT17" s="312"/>
      <c r="AU17" s="312"/>
      <c r="AV17" s="312"/>
      <c r="AW17" s="312"/>
      <c r="AX17" s="312"/>
      <c r="AY17" s="312"/>
      <c r="AZ17" s="586"/>
      <c r="BA17" s="2254"/>
      <c r="BB17" s="148" t="s">
        <v>52</v>
      </c>
      <c r="BC17" s="1198" t="s">
        <v>36</v>
      </c>
      <c r="BD17" s="1218" t="s">
        <v>36</v>
      </c>
      <c r="BE17" s="1218" t="s">
        <v>36</v>
      </c>
      <c r="BF17" s="1218" t="s">
        <v>36</v>
      </c>
      <c r="BG17" s="1239" t="s">
        <v>36</v>
      </c>
      <c r="BH17" s="1260" t="s">
        <v>36</v>
      </c>
      <c r="BI17" s="1218" t="s">
        <v>36</v>
      </c>
      <c r="BJ17" s="1218" t="s">
        <v>36</v>
      </c>
      <c r="BK17" s="1218" t="s">
        <v>36</v>
      </c>
      <c r="BL17" s="1239" t="s">
        <v>36</v>
      </c>
      <c r="BM17" s="1260" t="s">
        <v>36</v>
      </c>
      <c r="BN17" s="1218" t="s">
        <v>36</v>
      </c>
      <c r="BO17" s="1218" t="s">
        <v>36</v>
      </c>
      <c r="BP17" s="1218" t="s">
        <v>36</v>
      </c>
      <c r="BQ17" s="1239" t="s">
        <v>36</v>
      </c>
      <c r="BR17" s="1260" t="s">
        <v>36</v>
      </c>
      <c r="BS17" s="1218" t="s">
        <v>36</v>
      </c>
      <c r="BT17" s="1218" t="s">
        <v>36</v>
      </c>
      <c r="BU17" s="1218" t="s">
        <v>36</v>
      </c>
      <c r="BV17" s="1218" t="s">
        <v>36</v>
      </c>
      <c r="BW17" s="1218" t="s">
        <v>36</v>
      </c>
      <c r="BX17" s="1218" t="s">
        <v>36</v>
      </c>
      <c r="BY17" s="1283" t="s">
        <v>36</v>
      </c>
      <c r="BZ17" s="1283" t="s">
        <v>36</v>
      </c>
      <c r="CA17" s="1283" t="s">
        <v>36</v>
      </c>
      <c r="CB17" s="1283" t="s">
        <v>36</v>
      </c>
      <c r="CC17" s="1283" t="s">
        <v>36</v>
      </c>
      <c r="CD17" s="1283" t="s">
        <v>36</v>
      </c>
      <c r="CE17" s="1283" t="s">
        <v>36</v>
      </c>
      <c r="CF17" s="1283" t="s">
        <v>36</v>
      </c>
      <c r="CG17" s="1843"/>
      <c r="CH17" s="1843"/>
      <c r="CI17" s="1843"/>
      <c r="CJ17" s="1843"/>
      <c r="CK17" s="1843"/>
      <c r="CL17" s="1843"/>
      <c r="CM17" s="1843"/>
      <c r="CN17" s="1843"/>
      <c r="CO17" s="1843"/>
      <c r="CP17" s="1843"/>
      <c r="CQ17" s="1843"/>
      <c r="CR17" s="1843"/>
      <c r="CS17" s="1843"/>
      <c r="CT17" s="1843"/>
      <c r="CU17" s="1843"/>
      <c r="CV17" s="1843"/>
      <c r="CW17" s="1843"/>
      <c r="CX17" s="1843"/>
      <c r="CY17" s="1843"/>
      <c r="CZ17" s="1843"/>
    </row>
    <row r="18" s="583" customFormat="true" ht="15" customHeight="true" x14ac:dyDescent="0.2">
      <c r="A18" s="2191" t="s">
        <v>61</v>
      </c>
      <c r="B18" s="1012" t="s">
        <v>15</v>
      </c>
      <c r="C18" s="831">
        <v>87.68656716417911</v>
      </c>
      <c r="D18" s="832">
        <v>93.859359524595575</v>
      </c>
      <c r="E18" s="832">
        <v>93.890274314214466</v>
      </c>
      <c r="F18" s="832">
        <v>97.737250928740295</v>
      </c>
      <c r="G18" s="833">
        <v>98.813559322033896</v>
      </c>
      <c r="H18" s="1079" t="s">
        <v>36</v>
      </c>
      <c r="I18" s="1102" t="s">
        <v>36</v>
      </c>
      <c r="J18" s="1102" t="s">
        <v>36</v>
      </c>
      <c r="K18" s="1102" t="s">
        <v>36</v>
      </c>
      <c r="L18" s="1121" t="s">
        <v>36</v>
      </c>
      <c r="M18" s="1144" t="s">
        <v>36</v>
      </c>
      <c r="N18" s="1102" t="s">
        <v>36</v>
      </c>
      <c r="O18" s="1102" t="s">
        <v>36</v>
      </c>
      <c r="P18" s="1102" t="s">
        <v>36</v>
      </c>
      <c r="Q18" s="1167" t="s">
        <v>36</v>
      </c>
      <c r="R18" s="834">
        <v>95.356037151702793</v>
      </c>
      <c r="S18" s="832">
        <v>91.885441527446304</v>
      </c>
      <c r="T18" s="832">
        <v>93.360433604336052</v>
      </c>
      <c r="U18" s="832">
        <v>93.75</v>
      </c>
      <c r="V18" s="832">
        <v>99.043062200956939</v>
      </c>
      <c r="W18" s="832">
        <v>97.856049004594183</v>
      </c>
      <c r="X18" s="832">
        <v>93.7759336099585</v>
      </c>
      <c r="Y18" s="832">
        <v>90.353697749196144</v>
      </c>
      <c r="Z18" s="832">
        <v>97.87556904400607</v>
      </c>
      <c r="AA18" s="832">
        <v>94.69072164948453</v>
      </c>
      <c r="AB18" s="832">
        <v>94.236311239193085</v>
      </c>
      <c r="AC18" s="832">
        <v>96.865003198976325</v>
      </c>
      <c r="AD18" s="832">
        <v>96.664486592544137</v>
      </c>
      <c r="AE18" s="832">
        <v>94.29590017825312</v>
      </c>
      <c r="AF18" s="1807">
        <v>91.57123224919836</v>
      </c>
      <c r="AG18" s="312"/>
      <c r="AH18" s="312"/>
      <c r="AI18" s="312"/>
      <c r="AJ18" s="312"/>
      <c r="AK18" s="312"/>
      <c r="AL18" s="312"/>
      <c r="AM18" s="312"/>
      <c r="AN18" s="312"/>
      <c r="AO18" s="312"/>
      <c r="AP18" s="312"/>
      <c r="AQ18" s="312"/>
      <c r="AR18" s="312"/>
      <c r="AS18" s="312"/>
      <c r="AT18" s="312"/>
      <c r="AU18" s="312"/>
      <c r="AV18" s="312"/>
      <c r="AW18" s="312"/>
      <c r="AX18" s="312"/>
      <c r="AY18" s="312"/>
      <c r="AZ18" s="586"/>
      <c r="BA18" s="2254" t="s">
        <v>61</v>
      </c>
      <c r="BB18" s="148" t="s">
        <v>15</v>
      </c>
      <c r="BC18" s="1198" t="s">
        <v>36</v>
      </c>
      <c r="BD18" s="1218" t="s">
        <v>36</v>
      </c>
      <c r="BE18" s="1218" t="s">
        <v>36</v>
      </c>
      <c r="BF18" s="1218" t="s">
        <v>36</v>
      </c>
      <c r="BG18" s="1239" t="s">
        <v>36</v>
      </c>
      <c r="BH18" s="1260" t="s">
        <v>36</v>
      </c>
      <c r="BI18" s="1218" t="s">
        <v>36</v>
      </c>
      <c r="BJ18" s="1218" t="s">
        <v>36</v>
      </c>
      <c r="BK18" s="1218" t="s">
        <v>36</v>
      </c>
      <c r="BL18" s="1239" t="s">
        <v>36</v>
      </c>
      <c r="BM18" s="1260" t="s">
        <v>36</v>
      </c>
      <c r="BN18" s="1218" t="s">
        <v>36</v>
      </c>
      <c r="BO18" s="1218" t="s">
        <v>36</v>
      </c>
      <c r="BP18" s="1218" t="s">
        <v>36</v>
      </c>
      <c r="BQ18" s="1239" t="s">
        <v>36</v>
      </c>
      <c r="BR18" s="1260" t="s">
        <v>36</v>
      </c>
      <c r="BS18" s="1218" t="s">
        <v>36</v>
      </c>
      <c r="BT18" s="1218" t="s">
        <v>36</v>
      </c>
      <c r="BU18" s="1218" t="s">
        <v>36</v>
      </c>
      <c r="BV18" s="1218" t="s">
        <v>36</v>
      </c>
      <c r="BW18" s="1218" t="s">
        <v>36</v>
      </c>
      <c r="BX18" s="1218" t="s">
        <v>36</v>
      </c>
      <c r="BY18" s="1283" t="s">
        <v>36</v>
      </c>
      <c r="BZ18" s="1283" t="s">
        <v>36</v>
      </c>
      <c r="CA18" s="1283" t="s">
        <v>36</v>
      </c>
      <c r="CB18" s="1283" t="s">
        <v>36</v>
      </c>
      <c r="CC18" s="1283" t="s">
        <v>36</v>
      </c>
      <c r="CD18" s="1283" t="s">
        <v>36</v>
      </c>
      <c r="CE18" s="1283" t="s">
        <v>36</v>
      </c>
      <c r="CF18" s="1283" t="s">
        <v>36</v>
      </c>
      <c r="CG18" s="1843"/>
      <c r="CH18" s="1843"/>
      <c r="CI18" s="1843"/>
      <c r="CJ18" s="1843"/>
      <c r="CK18" s="1843"/>
      <c r="CL18" s="1843"/>
      <c r="CM18" s="1843"/>
      <c r="CN18" s="1843"/>
      <c r="CO18" s="1843"/>
      <c r="CP18" s="1843"/>
      <c r="CQ18" s="1843"/>
      <c r="CR18" s="1843"/>
      <c r="CS18" s="1843"/>
      <c r="CT18" s="1843"/>
      <c r="CU18" s="1843"/>
      <c r="CV18" s="1843"/>
      <c r="CW18" s="1843"/>
      <c r="CX18" s="1843"/>
      <c r="CY18" s="1843"/>
      <c r="CZ18" s="1843"/>
    </row>
    <row r="19" s="583" customFormat="true" ht="15" customHeight="true" x14ac:dyDescent="0.2">
      <c r="A19" s="2191"/>
      <c r="B19" s="1012" t="s">
        <v>16</v>
      </c>
      <c r="C19" s="831">
        <v>3.2903663500678428</v>
      </c>
      <c r="D19" s="832">
        <v>0.92439749092109602</v>
      </c>
      <c r="E19" s="832">
        <v>1.4962593516209477</v>
      </c>
      <c r="F19" s="832">
        <v>0.33772374197906113</v>
      </c>
      <c r="G19" s="833">
        <v>0</v>
      </c>
      <c r="H19" s="1079" t="s">
        <v>36</v>
      </c>
      <c r="I19" s="1102" t="s">
        <v>36</v>
      </c>
      <c r="J19" s="1102" t="s">
        <v>36</v>
      </c>
      <c r="K19" s="1102" t="s">
        <v>36</v>
      </c>
      <c r="L19" s="1121" t="s">
        <v>36</v>
      </c>
      <c r="M19" s="1144" t="s">
        <v>36</v>
      </c>
      <c r="N19" s="1102" t="s">
        <v>36</v>
      </c>
      <c r="O19" s="1102" t="s">
        <v>36</v>
      </c>
      <c r="P19" s="1102" t="s">
        <v>36</v>
      </c>
      <c r="Q19" s="1167" t="s">
        <v>36</v>
      </c>
      <c r="R19" s="834">
        <v>0</v>
      </c>
      <c r="S19" s="832">
        <v>0</v>
      </c>
      <c r="T19" s="832">
        <v>0.54200542005420049</v>
      </c>
      <c r="U19" s="832">
        <v>1.9290123456790123</v>
      </c>
      <c r="V19" s="832">
        <v>0</v>
      </c>
      <c r="W19" s="832">
        <v>1.5313935681470139</v>
      </c>
      <c r="X19" s="832">
        <v>4.9792531120331951</v>
      </c>
      <c r="Y19" s="832">
        <v>0</v>
      </c>
      <c r="Z19" s="832">
        <v>0</v>
      </c>
      <c r="AA19" s="832">
        <v>0.82474226804123718</v>
      </c>
      <c r="AB19" s="832">
        <v>2.1613832853025938</v>
      </c>
      <c r="AC19" s="832">
        <v>6.3979526551503518E-2</v>
      </c>
      <c r="AD19" s="832">
        <v>0.78482668410725964</v>
      </c>
      <c r="AE19" s="832">
        <v>0.53475935828876997</v>
      </c>
      <c r="AF19" s="1807">
        <v>3.8937242327072838</v>
      </c>
      <c r="AG19" s="312"/>
      <c r="AH19" s="312"/>
      <c r="AI19" s="312"/>
      <c r="AJ19" s="312"/>
      <c r="AK19" s="312"/>
      <c r="AL19" s="312"/>
      <c r="AM19" s="312"/>
      <c r="AN19" s="312"/>
      <c r="AO19" s="312"/>
      <c r="AP19" s="312"/>
      <c r="AQ19" s="312"/>
      <c r="AR19" s="312"/>
      <c r="AS19" s="312"/>
      <c r="AT19" s="312"/>
      <c r="AU19" s="312"/>
      <c r="AV19" s="312"/>
      <c r="AW19" s="312"/>
      <c r="AX19" s="312"/>
      <c r="AY19" s="312"/>
      <c r="AZ19" s="586"/>
      <c r="BA19" s="2254"/>
      <c r="BB19" s="148" t="s">
        <v>16</v>
      </c>
      <c r="BC19" s="1198" t="s">
        <v>36</v>
      </c>
      <c r="BD19" s="1218" t="s">
        <v>36</v>
      </c>
      <c r="BE19" s="1218" t="s">
        <v>36</v>
      </c>
      <c r="BF19" s="1218" t="s">
        <v>36</v>
      </c>
      <c r="BG19" s="1239" t="s">
        <v>36</v>
      </c>
      <c r="BH19" s="1260" t="s">
        <v>36</v>
      </c>
      <c r="BI19" s="1218" t="s">
        <v>36</v>
      </c>
      <c r="BJ19" s="1218" t="s">
        <v>36</v>
      </c>
      <c r="BK19" s="1218" t="s">
        <v>36</v>
      </c>
      <c r="BL19" s="1239" t="s">
        <v>36</v>
      </c>
      <c r="BM19" s="1260" t="s">
        <v>36</v>
      </c>
      <c r="BN19" s="1218" t="s">
        <v>36</v>
      </c>
      <c r="BO19" s="1218" t="s">
        <v>36</v>
      </c>
      <c r="BP19" s="1218" t="s">
        <v>36</v>
      </c>
      <c r="BQ19" s="1239" t="s">
        <v>36</v>
      </c>
      <c r="BR19" s="1260" t="s">
        <v>36</v>
      </c>
      <c r="BS19" s="1218" t="s">
        <v>36</v>
      </c>
      <c r="BT19" s="1218" t="s">
        <v>36</v>
      </c>
      <c r="BU19" s="1218" t="s">
        <v>36</v>
      </c>
      <c r="BV19" s="1218" t="s">
        <v>36</v>
      </c>
      <c r="BW19" s="1218" t="s">
        <v>36</v>
      </c>
      <c r="BX19" s="1218" t="s">
        <v>36</v>
      </c>
      <c r="BY19" s="1283" t="s">
        <v>36</v>
      </c>
      <c r="BZ19" s="1283" t="s">
        <v>36</v>
      </c>
      <c r="CA19" s="1283" t="s">
        <v>36</v>
      </c>
      <c r="CB19" s="1283" t="s">
        <v>36</v>
      </c>
      <c r="CC19" s="1283" t="s">
        <v>36</v>
      </c>
      <c r="CD19" s="1283" t="s">
        <v>36</v>
      </c>
      <c r="CE19" s="1283" t="s">
        <v>36</v>
      </c>
      <c r="CF19" s="1283" t="s">
        <v>36</v>
      </c>
      <c r="CG19" s="1843"/>
      <c r="CH19" s="1843"/>
      <c r="CI19" s="1843"/>
      <c r="CJ19" s="1843"/>
      <c r="CK19" s="1843"/>
      <c r="CL19" s="1843"/>
      <c r="CM19" s="1843"/>
      <c r="CN19" s="1843"/>
      <c r="CO19" s="1843"/>
      <c r="CP19" s="1843"/>
      <c r="CQ19" s="1843"/>
      <c r="CR19" s="1843"/>
      <c r="CS19" s="1843"/>
      <c r="CT19" s="1843"/>
      <c r="CU19" s="1843"/>
      <c r="CV19" s="1843"/>
      <c r="CW19" s="1843"/>
      <c r="CX19" s="1843"/>
      <c r="CY19" s="1843"/>
      <c r="CZ19" s="1843"/>
    </row>
    <row r="20" s="583" customFormat="true" ht="15" customHeight="true" x14ac:dyDescent="0.2">
      <c r="A20" s="2191"/>
      <c r="B20" s="1012" t="s">
        <v>22</v>
      </c>
      <c r="C20" s="831">
        <v>7.08955223880597</v>
      </c>
      <c r="D20" s="832">
        <v>3.565533179267085</v>
      </c>
      <c r="E20" s="832">
        <v>3.8965087281795512</v>
      </c>
      <c r="F20" s="832">
        <v>1.6886187098953058</v>
      </c>
      <c r="G20" s="833">
        <v>1.0508474576271187</v>
      </c>
      <c r="H20" s="1079" t="s">
        <v>36</v>
      </c>
      <c r="I20" s="1102" t="s">
        <v>36</v>
      </c>
      <c r="J20" s="1102" t="s">
        <v>36</v>
      </c>
      <c r="K20" s="1102" t="s">
        <v>36</v>
      </c>
      <c r="L20" s="1121" t="s">
        <v>36</v>
      </c>
      <c r="M20" s="1144" t="s">
        <v>36</v>
      </c>
      <c r="N20" s="1102" t="s">
        <v>36</v>
      </c>
      <c r="O20" s="1102" t="s">
        <v>36</v>
      </c>
      <c r="P20" s="1102" t="s">
        <v>36</v>
      </c>
      <c r="Q20" s="1167" t="s">
        <v>36</v>
      </c>
      <c r="R20" s="834">
        <v>4.643962848297214</v>
      </c>
      <c r="S20" s="832">
        <v>8.1145584725536999</v>
      </c>
      <c r="T20" s="832">
        <v>6.0975609756097562</v>
      </c>
      <c r="U20" s="832">
        <v>0.69444444444444442</v>
      </c>
      <c r="V20" s="832">
        <v>0</v>
      </c>
      <c r="W20" s="832">
        <v>0.61255742725880558</v>
      </c>
      <c r="X20" s="832">
        <v>1.2448132780082988</v>
      </c>
      <c r="Y20" s="832">
        <v>9.6463022508038581</v>
      </c>
      <c r="Z20" s="832">
        <v>2.1244309559939301</v>
      </c>
      <c r="AA20" s="832">
        <v>1.7525773195876289</v>
      </c>
      <c r="AB20" s="832">
        <v>1.5850144092219021</v>
      </c>
      <c r="AC20" s="832">
        <v>2.5591810620601407</v>
      </c>
      <c r="AD20" s="832">
        <v>1.5696533682145193</v>
      </c>
      <c r="AE20" s="832">
        <v>5.169340463458111</v>
      </c>
      <c r="AF20" s="1807">
        <v>4.5350435180943656</v>
      </c>
      <c r="AG20" s="312"/>
      <c r="AH20" s="312"/>
      <c r="AI20" s="312"/>
      <c r="AJ20" s="312"/>
      <c r="AK20" s="312"/>
      <c r="AL20" s="312"/>
      <c r="AM20" s="312"/>
      <c r="AN20" s="312"/>
      <c r="AO20" s="312"/>
      <c r="AP20" s="312"/>
      <c r="AQ20" s="312"/>
      <c r="AR20" s="312"/>
      <c r="AS20" s="312"/>
      <c r="AT20" s="312"/>
      <c r="AU20" s="312"/>
      <c r="AV20" s="312"/>
      <c r="AW20" s="312"/>
      <c r="AX20" s="312"/>
      <c r="AY20" s="312"/>
      <c r="AZ20" s="586"/>
      <c r="BA20" s="2254"/>
      <c r="BB20" s="148" t="s">
        <v>22</v>
      </c>
      <c r="BC20" s="1198" t="s">
        <v>36</v>
      </c>
      <c r="BD20" s="1218" t="s">
        <v>36</v>
      </c>
      <c r="BE20" s="1218" t="s">
        <v>36</v>
      </c>
      <c r="BF20" s="1218" t="s">
        <v>36</v>
      </c>
      <c r="BG20" s="1239" t="s">
        <v>36</v>
      </c>
      <c r="BH20" s="1260" t="s">
        <v>36</v>
      </c>
      <c r="BI20" s="1218" t="s">
        <v>36</v>
      </c>
      <c r="BJ20" s="1218" t="s">
        <v>36</v>
      </c>
      <c r="BK20" s="1218" t="s">
        <v>36</v>
      </c>
      <c r="BL20" s="1239" t="s">
        <v>36</v>
      </c>
      <c r="BM20" s="1260" t="s">
        <v>36</v>
      </c>
      <c r="BN20" s="1218" t="s">
        <v>36</v>
      </c>
      <c r="BO20" s="1218" t="s">
        <v>36</v>
      </c>
      <c r="BP20" s="1218" t="s">
        <v>36</v>
      </c>
      <c r="BQ20" s="1239" t="s">
        <v>36</v>
      </c>
      <c r="BR20" s="1260" t="s">
        <v>36</v>
      </c>
      <c r="BS20" s="1218" t="s">
        <v>36</v>
      </c>
      <c r="BT20" s="1218" t="s">
        <v>36</v>
      </c>
      <c r="BU20" s="1218" t="s">
        <v>36</v>
      </c>
      <c r="BV20" s="1218" t="s">
        <v>36</v>
      </c>
      <c r="BW20" s="1218" t="s">
        <v>36</v>
      </c>
      <c r="BX20" s="1218" t="s">
        <v>36</v>
      </c>
      <c r="BY20" s="1283" t="s">
        <v>36</v>
      </c>
      <c r="BZ20" s="1283" t="s">
        <v>36</v>
      </c>
      <c r="CA20" s="1283" t="s">
        <v>36</v>
      </c>
      <c r="CB20" s="1283" t="s">
        <v>36</v>
      </c>
      <c r="CC20" s="1283" t="s">
        <v>36</v>
      </c>
      <c r="CD20" s="1283" t="s">
        <v>36</v>
      </c>
      <c r="CE20" s="1283" t="s">
        <v>36</v>
      </c>
      <c r="CF20" s="1283" t="s">
        <v>36</v>
      </c>
      <c r="CG20" s="1843"/>
      <c r="CH20" s="1843"/>
      <c r="CI20" s="1843"/>
      <c r="CJ20" s="1843"/>
      <c r="CK20" s="1843"/>
      <c r="CL20" s="1843"/>
      <c r="CM20" s="1843"/>
      <c r="CN20" s="1843"/>
      <c r="CO20" s="1843"/>
      <c r="CP20" s="1843"/>
      <c r="CQ20" s="1843"/>
      <c r="CR20" s="1843"/>
      <c r="CS20" s="1843"/>
      <c r="CT20" s="1843"/>
      <c r="CU20" s="1843"/>
      <c r="CV20" s="1843"/>
      <c r="CW20" s="1843"/>
      <c r="CX20" s="1843"/>
      <c r="CY20" s="1843"/>
      <c r="CZ20" s="1843"/>
    </row>
    <row r="21" s="583" customFormat="true" ht="15" customHeight="true" x14ac:dyDescent="0.2">
      <c r="A21" s="2191"/>
      <c r="B21" s="1012" t="s">
        <v>17</v>
      </c>
      <c r="C21" s="831">
        <v>1.9335142469470827</v>
      </c>
      <c r="D21" s="832">
        <v>1.6507098052162428</v>
      </c>
      <c r="E21" s="832">
        <v>0.71695760598503744</v>
      </c>
      <c r="F21" s="832">
        <v>0.2364066193853428</v>
      </c>
      <c r="G21" s="833">
        <v>0.13559322033898305</v>
      </c>
      <c r="H21" s="1079" t="s">
        <v>36</v>
      </c>
      <c r="I21" s="1102" t="s">
        <v>36</v>
      </c>
      <c r="J21" s="1102" t="s">
        <v>36</v>
      </c>
      <c r="K21" s="1102" t="s">
        <v>36</v>
      </c>
      <c r="L21" s="1121" t="s">
        <v>36</v>
      </c>
      <c r="M21" s="1144" t="s">
        <v>36</v>
      </c>
      <c r="N21" s="1102" t="s">
        <v>36</v>
      </c>
      <c r="O21" s="1102" t="s">
        <v>36</v>
      </c>
      <c r="P21" s="1102" t="s">
        <v>36</v>
      </c>
      <c r="Q21" s="1167" t="s">
        <v>36</v>
      </c>
      <c r="R21" s="834">
        <v>0</v>
      </c>
      <c r="S21" s="832">
        <v>0</v>
      </c>
      <c r="T21" s="832">
        <v>0</v>
      </c>
      <c r="U21" s="832">
        <v>3.6265432098765435</v>
      </c>
      <c r="V21" s="832">
        <v>0.9569377990430622</v>
      </c>
      <c r="W21" s="832">
        <v>0</v>
      </c>
      <c r="X21" s="832">
        <v>0</v>
      </c>
      <c r="Y21" s="832">
        <v>0</v>
      </c>
      <c r="Z21" s="832">
        <v>0</v>
      </c>
      <c r="AA21" s="832">
        <v>2.731958762886598</v>
      </c>
      <c r="AB21" s="832">
        <v>2.0172910662824206</v>
      </c>
      <c r="AC21" s="832">
        <v>0.51183621241202815</v>
      </c>
      <c r="AD21" s="832">
        <v>0.98103335513407453</v>
      </c>
      <c r="AE21" s="832">
        <v>0</v>
      </c>
      <c r="AF21" s="1807">
        <v>0</v>
      </c>
      <c r="AG21" s="312"/>
      <c r="AH21" s="312"/>
      <c r="AI21" s="312"/>
      <c r="AJ21" s="312"/>
      <c r="AK21" s="312"/>
      <c r="AL21" s="312"/>
      <c r="AM21" s="312"/>
      <c r="AN21" s="312"/>
      <c r="AO21" s="312"/>
      <c r="AP21" s="312"/>
      <c r="AQ21" s="312"/>
      <c r="AR21" s="312"/>
      <c r="AS21" s="312"/>
      <c r="AT21" s="312"/>
      <c r="AU21" s="312"/>
      <c r="AV21" s="312"/>
      <c r="AW21" s="312"/>
      <c r="AX21" s="312"/>
      <c r="AY21" s="312"/>
      <c r="AZ21" s="586"/>
      <c r="BA21" s="2254"/>
      <c r="BB21" s="148" t="s">
        <v>17</v>
      </c>
      <c r="BC21" s="1198" t="s">
        <v>36</v>
      </c>
      <c r="BD21" s="1218" t="s">
        <v>36</v>
      </c>
      <c r="BE21" s="1218" t="s">
        <v>36</v>
      </c>
      <c r="BF21" s="1218" t="s">
        <v>36</v>
      </c>
      <c r="BG21" s="1239" t="s">
        <v>36</v>
      </c>
      <c r="BH21" s="1260" t="s">
        <v>36</v>
      </c>
      <c r="BI21" s="1218" t="s">
        <v>36</v>
      </c>
      <c r="BJ21" s="1218" t="s">
        <v>36</v>
      </c>
      <c r="BK21" s="1218" t="s">
        <v>36</v>
      </c>
      <c r="BL21" s="1239" t="s">
        <v>36</v>
      </c>
      <c r="BM21" s="1260" t="s">
        <v>36</v>
      </c>
      <c r="BN21" s="1218" t="s">
        <v>36</v>
      </c>
      <c r="BO21" s="1218" t="s">
        <v>36</v>
      </c>
      <c r="BP21" s="1218" t="s">
        <v>36</v>
      </c>
      <c r="BQ21" s="1239" t="s">
        <v>36</v>
      </c>
      <c r="BR21" s="1260" t="s">
        <v>36</v>
      </c>
      <c r="BS21" s="1218" t="s">
        <v>36</v>
      </c>
      <c r="BT21" s="1218" t="s">
        <v>36</v>
      </c>
      <c r="BU21" s="1218" t="s">
        <v>36</v>
      </c>
      <c r="BV21" s="1218" t="s">
        <v>36</v>
      </c>
      <c r="BW21" s="1218" t="s">
        <v>36</v>
      </c>
      <c r="BX21" s="1218" t="s">
        <v>36</v>
      </c>
      <c r="BY21" s="1283" t="s">
        <v>36</v>
      </c>
      <c r="BZ21" s="1283" t="s">
        <v>36</v>
      </c>
      <c r="CA21" s="1283" t="s">
        <v>36</v>
      </c>
      <c r="CB21" s="1283" t="s">
        <v>36</v>
      </c>
      <c r="CC21" s="1283" t="s">
        <v>36</v>
      </c>
      <c r="CD21" s="1283" t="s">
        <v>36</v>
      </c>
      <c r="CE21" s="1283" t="s">
        <v>36</v>
      </c>
      <c r="CF21" s="1283" t="s">
        <v>36</v>
      </c>
      <c r="CG21" s="1843"/>
      <c r="CH21" s="1843"/>
      <c r="CI21" s="1843"/>
      <c r="CJ21" s="1843"/>
      <c r="CK21" s="1843"/>
      <c r="CL21" s="1843"/>
      <c r="CM21" s="1843"/>
      <c r="CN21" s="1843"/>
      <c r="CO21" s="1843"/>
      <c r="CP21" s="1843"/>
      <c r="CQ21" s="1843"/>
      <c r="CR21" s="1843"/>
      <c r="CS21" s="1843"/>
      <c r="CT21" s="1843"/>
      <c r="CU21" s="1843"/>
      <c r="CV21" s="1843"/>
      <c r="CW21" s="1843"/>
      <c r="CX21" s="1843"/>
      <c r="CY21" s="1843"/>
      <c r="CZ21" s="1843"/>
    </row>
    <row r="22" s="583" customFormat="true" ht="15" customHeight="true" x14ac:dyDescent="0.2">
      <c r="A22" s="2191" t="s">
        <v>55</v>
      </c>
      <c r="B22" s="1012" t="s">
        <v>50</v>
      </c>
      <c r="C22" s="831">
        <v>3.6167039522744222</v>
      </c>
      <c r="D22" s="832">
        <v>0.9752699407871821</v>
      </c>
      <c r="E22" s="832">
        <v>1.5686274509803921</v>
      </c>
      <c r="F22" s="832">
        <v>0.34435261707988984</v>
      </c>
      <c r="G22" s="833">
        <v>0</v>
      </c>
      <c r="H22" s="1079" t="s">
        <v>36</v>
      </c>
      <c r="I22" s="1102" t="s">
        <v>36</v>
      </c>
      <c r="J22" s="1102" t="s">
        <v>36</v>
      </c>
      <c r="K22" s="1102" t="s">
        <v>36</v>
      </c>
      <c r="L22" s="1121" t="s">
        <v>36</v>
      </c>
      <c r="M22" s="1144" t="s">
        <v>36</v>
      </c>
      <c r="N22" s="1102" t="s">
        <v>36</v>
      </c>
      <c r="O22" s="1102" t="s">
        <v>36</v>
      </c>
      <c r="P22" s="1102" t="s">
        <v>36</v>
      </c>
      <c r="Q22" s="1167" t="s">
        <v>36</v>
      </c>
      <c r="R22" s="834">
        <v>0</v>
      </c>
      <c r="S22" s="832">
        <v>0</v>
      </c>
      <c r="T22" s="832">
        <v>0.57720057720057716</v>
      </c>
      <c r="U22" s="832">
        <v>2.0161290322580645</v>
      </c>
      <c r="V22" s="832">
        <v>0</v>
      </c>
      <c r="W22" s="832">
        <v>1.5408320493066257</v>
      </c>
      <c r="X22" s="832">
        <v>5.0420168067226889</v>
      </c>
      <c r="Y22" s="832">
        <v>0</v>
      </c>
      <c r="Z22" s="832">
        <v>0</v>
      </c>
      <c r="AA22" s="832">
        <v>0.86346465191581223</v>
      </c>
      <c r="AB22" s="832">
        <v>2.2421524663677128</v>
      </c>
      <c r="AC22" s="832">
        <v>6.6006600660066E-2</v>
      </c>
      <c r="AD22" s="832">
        <v>0.80536912751677858</v>
      </c>
      <c r="AE22" s="832">
        <v>0.56390977443609014</v>
      </c>
      <c r="AF22" s="1807">
        <v>4.0786948176583495</v>
      </c>
      <c r="AG22" s="312"/>
      <c r="AH22" s="312"/>
      <c r="AI22" s="312"/>
      <c r="AJ22" s="312"/>
      <c r="AK22" s="312"/>
      <c r="AL22" s="312"/>
      <c r="AM22" s="312"/>
      <c r="AN22" s="312"/>
      <c r="AO22" s="312"/>
      <c r="AP22" s="312"/>
      <c r="AQ22" s="312"/>
      <c r="AR22" s="312"/>
      <c r="AS22" s="312"/>
      <c r="AT22" s="312"/>
      <c r="AU22" s="312"/>
      <c r="AV22" s="312"/>
      <c r="AW22" s="312"/>
      <c r="AX22" s="312"/>
      <c r="AY22" s="312"/>
      <c r="AZ22" s="586"/>
      <c r="BA22" s="2254" t="s">
        <v>55</v>
      </c>
      <c r="BB22" s="148" t="s">
        <v>50</v>
      </c>
      <c r="BC22" s="1198" t="s">
        <v>36</v>
      </c>
      <c r="BD22" s="1218" t="s">
        <v>36</v>
      </c>
      <c r="BE22" s="1218" t="s">
        <v>36</v>
      </c>
      <c r="BF22" s="1218" t="s">
        <v>36</v>
      </c>
      <c r="BG22" s="1239" t="s">
        <v>36</v>
      </c>
      <c r="BH22" s="1260" t="s">
        <v>36</v>
      </c>
      <c r="BI22" s="1218" t="s">
        <v>36</v>
      </c>
      <c r="BJ22" s="1218" t="s">
        <v>36</v>
      </c>
      <c r="BK22" s="1218" t="s">
        <v>36</v>
      </c>
      <c r="BL22" s="1239" t="s">
        <v>36</v>
      </c>
      <c r="BM22" s="1260" t="s">
        <v>36</v>
      </c>
      <c r="BN22" s="1218" t="s">
        <v>36</v>
      </c>
      <c r="BO22" s="1218" t="s">
        <v>36</v>
      </c>
      <c r="BP22" s="1218" t="s">
        <v>36</v>
      </c>
      <c r="BQ22" s="1239" t="s">
        <v>36</v>
      </c>
      <c r="BR22" s="1260" t="s">
        <v>36</v>
      </c>
      <c r="BS22" s="1218" t="s">
        <v>36</v>
      </c>
      <c r="BT22" s="1218" t="s">
        <v>36</v>
      </c>
      <c r="BU22" s="1218" t="s">
        <v>36</v>
      </c>
      <c r="BV22" s="1218" t="s">
        <v>36</v>
      </c>
      <c r="BW22" s="1218" t="s">
        <v>36</v>
      </c>
      <c r="BX22" s="1218" t="s">
        <v>36</v>
      </c>
      <c r="BY22" s="1283" t="s">
        <v>36</v>
      </c>
      <c r="BZ22" s="1283" t="s">
        <v>36</v>
      </c>
      <c r="CA22" s="1283" t="s">
        <v>36</v>
      </c>
      <c r="CB22" s="1283" t="s">
        <v>36</v>
      </c>
      <c r="CC22" s="1283" t="s">
        <v>36</v>
      </c>
      <c r="CD22" s="1283" t="s">
        <v>36</v>
      </c>
      <c r="CE22" s="1283" t="s">
        <v>36</v>
      </c>
      <c r="CF22" s="1283" t="s">
        <v>36</v>
      </c>
      <c r="CG22" s="1843"/>
      <c r="CH22" s="1843"/>
      <c r="CI22" s="1843"/>
      <c r="CJ22" s="1843"/>
      <c r="CK22" s="1843"/>
      <c r="CL22" s="1843"/>
      <c r="CM22" s="1843"/>
      <c r="CN22" s="1843"/>
      <c r="CO22" s="1843"/>
      <c r="CP22" s="1843"/>
      <c r="CQ22" s="1843"/>
      <c r="CR22" s="1843"/>
      <c r="CS22" s="1843"/>
      <c r="CT22" s="1843"/>
      <c r="CU22" s="1843"/>
      <c r="CV22" s="1843"/>
      <c r="CW22" s="1843"/>
      <c r="CX22" s="1843"/>
      <c r="CY22" s="1843"/>
      <c r="CZ22" s="1843"/>
    </row>
    <row r="23" s="583" customFormat="true" ht="15" customHeight="true" x14ac:dyDescent="0.2">
      <c r="A23" s="2192"/>
      <c r="B23" s="1013" t="s">
        <v>49</v>
      </c>
      <c r="C23" s="835">
        <v>96.38329604772558</v>
      </c>
      <c r="D23" s="836">
        <v>99.024730059212814</v>
      </c>
      <c r="E23" s="836">
        <v>98.431372549019599</v>
      </c>
      <c r="F23" s="836">
        <v>99.655647382920108</v>
      </c>
      <c r="G23" s="837">
        <v>100</v>
      </c>
      <c r="H23" s="1080" t="s">
        <v>36</v>
      </c>
      <c r="I23" s="1103" t="s">
        <v>36</v>
      </c>
      <c r="J23" s="1103" t="s">
        <v>36</v>
      </c>
      <c r="K23" s="1103" t="s">
        <v>36</v>
      </c>
      <c r="L23" s="1122" t="s">
        <v>36</v>
      </c>
      <c r="M23" s="1145" t="s">
        <v>36</v>
      </c>
      <c r="N23" s="1103" t="s">
        <v>36</v>
      </c>
      <c r="O23" s="1103" t="s">
        <v>36</v>
      </c>
      <c r="P23" s="1103" t="s">
        <v>36</v>
      </c>
      <c r="Q23" s="1168" t="s">
        <v>36</v>
      </c>
      <c r="R23" s="838">
        <v>100</v>
      </c>
      <c r="S23" s="836">
        <v>100</v>
      </c>
      <c r="T23" s="836">
        <v>99.422799422799429</v>
      </c>
      <c r="U23" s="836">
        <v>97.983870967741936</v>
      </c>
      <c r="V23" s="836">
        <v>100</v>
      </c>
      <c r="W23" s="836">
        <v>98.45916795069337</v>
      </c>
      <c r="X23" s="836">
        <v>94.9579831932773</v>
      </c>
      <c r="Y23" s="836">
        <v>100</v>
      </c>
      <c r="Z23" s="836">
        <v>100</v>
      </c>
      <c r="AA23" s="836">
        <v>99.13653534808418</v>
      </c>
      <c r="AB23" s="836">
        <v>97.757847533632287</v>
      </c>
      <c r="AC23" s="836">
        <v>99.93399339933994</v>
      </c>
      <c r="AD23" s="836">
        <v>99.194630872483231</v>
      </c>
      <c r="AE23" s="836">
        <v>99.436090225563916</v>
      </c>
      <c r="AF23" s="1808">
        <v>95.921305182341655</v>
      </c>
      <c r="AG23" s="312"/>
      <c r="AH23" s="312"/>
      <c r="AI23" s="312"/>
      <c r="AJ23" s="312"/>
      <c r="AK23" s="312"/>
      <c r="AL23" s="312"/>
      <c r="AM23" s="312"/>
      <c r="AN23" s="312"/>
      <c r="AO23" s="312"/>
      <c r="AP23" s="312"/>
      <c r="AQ23" s="312"/>
      <c r="AR23" s="312"/>
      <c r="AS23" s="312"/>
      <c r="AT23" s="312"/>
      <c r="AU23" s="312"/>
      <c r="AV23" s="312"/>
      <c r="AW23" s="312"/>
      <c r="AX23" s="312"/>
      <c r="AY23" s="312"/>
      <c r="AZ23" s="586"/>
      <c r="BA23" s="2255"/>
      <c r="BB23" s="149" t="s">
        <v>49</v>
      </c>
      <c r="BC23" s="1199" t="s">
        <v>36</v>
      </c>
      <c r="BD23" s="1219" t="s">
        <v>36</v>
      </c>
      <c r="BE23" s="1219" t="s">
        <v>36</v>
      </c>
      <c r="BF23" s="1219" t="s">
        <v>36</v>
      </c>
      <c r="BG23" s="1240" t="s">
        <v>36</v>
      </c>
      <c r="BH23" s="1261" t="s">
        <v>36</v>
      </c>
      <c r="BI23" s="1219" t="s">
        <v>36</v>
      </c>
      <c r="BJ23" s="1219" t="s">
        <v>36</v>
      </c>
      <c r="BK23" s="1219" t="s">
        <v>36</v>
      </c>
      <c r="BL23" s="1240" t="s">
        <v>36</v>
      </c>
      <c r="BM23" s="1261" t="s">
        <v>36</v>
      </c>
      <c r="BN23" s="1219" t="s">
        <v>36</v>
      </c>
      <c r="BO23" s="1219" t="s">
        <v>36</v>
      </c>
      <c r="BP23" s="1219" t="s">
        <v>36</v>
      </c>
      <c r="BQ23" s="1240" t="s">
        <v>36</v>
      </c>
      <c r="BR23" s="1261" t="s">
        <v>36</v>
      </c>
      <c r="BS23" s="1219" t="s">
        <v>36</v>
      </c>
      <c r="BT23" s="1219" t="s">
        <v>36</v>
      </c>
      <c r="BU23" s="1219" t="s">
        <v>36</v>
      </c>
      <c r="BV23" s="1219" t="s">
        <v>36</v>
      </c>
      <c r="BW23" s="1219" t="s">
        <v>36</v>
      </c>
      <c r="BX23" s="1219" t="s">
        <v>36</v>
      </c>
      <c r="BY23" s="1284" t="s">
        <v>36</v>
      </c>
      <c r="BZ23" s="1284" t="s">
        <v>36</v>
      </c>
      <c r="CA23" s="1284" t="s">
        <v>36</v>
      </c>
      <c r="CB23" s="1284" t="s">
        <v>36</v>
      </c>
      <c r="CC23" s="1284" t="s">
        <v>36</v>
      </c>
      <c r="CD23" s="1284" t="s">
        <v>36</v>
      </c>
      <c r="CE23" s="1284" t="s">
        <v>36</v>
      </c>
      <c r="CF23" s="1284" t="s">
        <v>36</v>
      </c>
      <c r="CG23" s="1844"/>
      <c r="CH23" s="1844"/>
      <c r="CI23" s="1844"/>
      <c r="CJ23" s="1844"/>
      <c r="CK23" s="1844"/>
      <c r="CL23" s="1844"/>
      <c r="CM23" s="1844"/>
      <c r="CN23" s="1844"/>
      <c r="CO23" s="1844"/>
      <c r="CP23" s="1844"/>
      <c r="CQ23" s="1844"/>
      <c r="CR23" s="1844"/>
      <c r="CS23" s="1844"/>
      <c r="CT23" s="1844"/>
      <c r="CU23" s="1844"/>
      <c r="CV23" s="1844"/>
      <c r="CW23" s="1844"/>
      <c r="CX23" s="1844"/>
      <c r="CY23" s="1844"/>
      <c r="CZ23" s="1844"/>
    </row>
    <row r="24" s="131" customFormat="true" ht="15" hidden="true" customHeight="true" x14ac:dyDescent="0.2">
      <c r="A24" s="2193" t="s">
        <v>48</v>
      </c>
      <c r="B24" s="248" t="s">
        <v>60</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258"/>
      <c r="AF24" s="258"/>
      <c r="AG24" s="543"/>
      <c r="AH24" s="543"/>
      <c r="AI24" s="543"/>
      <c r="AJ24" s="543"/>
      <c r="AK24" s="543"/>
      <c r="AL24" s="543"/>
      <c r="AM24" s="543"/>
      <c r="AN24" s="543"/>
      <c r="AO24" s="543"/>
      <c r="AP24" s="543"/>
      <c r="AQ24" s="543"/>
      <c r="AR24" s="543"/>
      <c r="AS24" s="543"/>
      <c r="AT24" s="543"/>
      <c r="AU24" s="543"/>
      <c r="AV24" s="543"/>
      <c r="AW24" s="543"/>
      <c r="AX24" s="543"/>
      <c r="AY24" s="54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94"/>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263"/>
      <c r="AF25" s="263"/>
      <c r="AG25" s="543"/>
      <c r="AH25" s="543"/>
      <c r="AI25" s="543"/>
      <c r="AJ25" s="543"/>
      <c r="AK25" s="543"/>
      <c r="AL25" s="543"/>
      <c r="AM25" s="543"/>
      <c r="AN25" s="543"/>
      <c r="AO25" s="543"/>
      <c r="AP25" s="543"/>
      <c r="AQ25" s="543"/>
      <c r="AR25" s="543"/>
      <c r="AS25" s="543"/>
      <c r="AT25" s="543"/>
      <c r="AU25" s="543"/>
      <c r="AV25" s="543"/>
      <c r="AW25" s="543"/>
      <c r="AX25" s="543"/>
      <c r="AY25" s="54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95"/>
      <c r="B26" s="241" t="s">
        <v>47</v>
      </c>
      <c r="C26" s="264"/>
      <c r="D26" s="265"/>
      <c r="E26" s="265"/>
      <c r="F26" s="265"/>
      <c r="G26" s="266"/>
      <c r="H26" s="267"/>
      <c r="I26" s="265"/>
      <c r="J26" s="265"/>
      <c r="K26" s="265"/>
      <c r="L26" s="268"/>
      <c r="M26" s="264"/>
      <c r="N26" s="265"/>
      <c r="O26" s="265"/>
      <c r="P26" s="265"/>
      <c r="Q26" s="266"/>
      <c r="R26" s="1766"/>
      <c r="S26" s="1767"/>
      <c r="T26" s="1767"/>
      <c r="U26" s="1767"/>
      <c r="V26" s="1767"/>
      <c r="W26" s="1767"/>
      <c r="X26" s="1767"/>
      <c r="Y26" s="1767"/>
      <c r="Z26" s="1767"/>
      <c r="AA26" s="1767"/>
      <c r="AB26" s="1768"/>
      <c r="AC26" s="1768"/>
      <c r="AD26" s="1768"/>
      <c r="AE26" s="1768"/>
      <c r="AF26" s="1768"/>
      <c r="AG26" s="543"/>
      <c r="AH26" s="543"/>
      <c r="AI26" s="543"/>
      <c r="AJ26" s="543"/>
      <c r="AK26" s="543"/>
      <c r="AL26" s="543"/>
      <c r="AM26" s="543"/>
      <c r="AN26" s="543"/>
      <c r="AO26" s="543"/>
      <c r="AP26" s="543"/>
      <c r="AQ26" s="543"/>
      <c r="AR26" s="543"/>
      <c r="AS26" s="543"/>
      <c r="AT26" s="543"/>
      <c r="AU26" s="543"/>
      <c r="AV26" s="543"/>
      <c r="AW26" s="543"/>
      <c r="AX26" s="543"/>
      <c r="AY26" s="54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78" customFormat="true" ht="15" customHeight="true" x14ac:dyDescent="0.2">
      <c r="A27" s="130"/>
      <c r="B27" s="183"/>
      <c r="C27" s="2196" t="s">
        <v>115</v>
      </c>
      <c r="D27" s="2197"/>
      <c r="E27" s="2197"/>
      <c r="F27" s="2197"/>
      <c r="G27" s="2198"/>
      <c r="H27" s="604"/>
      <c r="I27" s="605"/>
      <c r="J27" s="605"/>
      <c r="K27" s="605"/>
      <c r="L27" s="604"/>
      <c r="M27" s="724"/>
      <c r="N27" s="661"/>
      <c r="O27" s="661"/>
      <c r="P27" s="661"/>
      <c r="Q27" s="660"/>
      <c r="R27" s="1759" t="s">
        <v>139</v>
      </c>
      <c r="S27" s="1796"/>
      <c r="T27" s="1796"/>
      <c r="U27" s="1796"/>
      <c r="V27" s="1796"/>
      <c r="W27" s="1796"/>
      <c r="X27" s="1796"/>
      <c r="Y27" s="1796"/>
      <c r="Z27" s="1796"/>
      <c r="AA27" s="1796"/>
      <c r="AB27" s="1796"/>
      <c r="AC27" s="1796"/>
      <c r="AD27" s="1796"/>
      <c r="AE27" s="1796"/>
      <c r="AF27" s="1797"/>
      <c r="AG27" s="543"/>
      <c r="AH27" s="543"/>
      <c r="AI27" s="543"/>
      <c r="AJ27" s="543"/>
      <c r="AK27" s="543"/>
      <c r="AL27" s="543"/>
      <c r="AM27" s="543"/>
      <c r="AN27" s="543"/>
      <c r="AO27" s="543"/>
      <c r="AP27" s="543"/>
      <c r="AQ27" s="543"/>
      <c r="AR27" s="543"/>
      <c r="AS27" s="543"/>
      <c r="AT27" s="543"/>
      <c r="AU27" s="543"/>
      <c r="AV27" s="543"/>
      <c r="AW27" s="543"/>
      <c r="AX27" s="543"/>
      <c r="AY27" s="543"/>
      <c r="AZ27" s="216"/>
      <c r="BA27" s="217" t="s">
        <v>129</v>
      </c>
      <c r="BB27" s="115" t="s">
        <v>96</v>
      </c>
      <c r="BC27" s="2256" t="s">
        <v>115</v>
      </c>
      <c r="BD27" s="2257"/>
      <c r="BE27" s="2257"/>
      <c r="BF27" s="2257"/>
      <c r="BG27" s="2258"/>
      <c r="BH27" s="2259" t="s">
        <v>39</v>
      </c>
      <c r="BI27" s="2257"/>
      <c r="BJ27" s="2257"/>
      <c r="BK27" s="2257"/>
      <c r="BL27" s="2258"/>
      <c r="BM27" s="2259" t="s">
        <v>38</v>
      </c>
      <c r="BN27" s="2257"/>
      <c r="BO27" s="2257"/>
      <c r="BP27" s="2257"/>
      <c r="BQ27" s="2260"/>
      <c r="BR27" s="1776" t="s">
        <v>139</v>
      </c>
      <c r="BS27" s="1777"/>
      <c r="BT27" s="1777"/>
      <c r="BU27" s="1777"/>
      <c r="BV27" s="1777"/>
      <c r="BW27" s="1777"/>
      <c r="BX27" s="1777"/>
      <c r="BY27" s="1778"/>
      <c r="BZ27" s="313"/>
      <c r="CA27" s="313"/>
      <c r="CB27" s="313"/>
      <c r="CC27" s="313"/>
      <c r="CD27" s="313"/>
      <c r="CE27" s="313"/>
      <c r="CF27" s="313"/>
      <c r="CG27" s="215"/>
      <c r="CH27" s="215"/>
      <c r="CI27" s="215"/>
      <c r="CJ27" s="215"/>
      <c r="CK27" s="215"/>
      <c r="CL27" s="215"/>
      <c r="CM27" s="215"/>
      <c r="CN27" s="215"/>
      <c r="CO27" s="215"/>
      <c r="CP27" s="215"/>
      <c r="CQ27" s="215"/>
      <c r="CR27" s="215"/>
      <c r="CS27" s="215"/>
      <c r="CT27" s="215"/>
      <c r="CU27" s="215"/>
      <c r="CV27" s="215"/>
      <c r="CW27" s="215"/>
      <c r="CX27" s="215"/>
      <c r="CY27" s="215"/>
      <c r="CZ27" s="215"/>
    </row>
    <row r="28" s="578" customFormat="true" ht="24" x14ac:dyDescent="0.2">
      <c r="A28" s="184" t="s">
        <v>70</v>
      </c>
      <c r="B28" s="243"/>
      <c r="C28" s="272" t="s">
        <v>0</v>
      </c>
      <c r="D28" s="273" t="s">
        <v>1</v>
      </c>
      <c r="E28" s="273" t="s">
        <v>2</v>
      </c>
      <c r="F28" s="273" t="s">
        <v>3</v>
      </c>
      <c r="G28" s="274" t="s">
        <v>4</v>
      </c>
      <c r="H28" s="606"/>
      <c r="I28" s="606"/>
      <c r="J28" s="606"/>
      <c r="K28" s="606"/>
      <c r="L28" s="607"/>
      <c r="M28" s="725"/>
      <c r="N28" s="662"/>
      <c r="O28" s="662"/>
      <c r="P28" s="662"/>
      <c r="Q28" s="765"/>
      <c r="R28" s="747" t="s">
        <v>149</v>
      </c>
      <c r="S28" s="665" t="s">
        <v>150</v>
      </c>
      <c r="T28" s="665" t="s">
        <v>151</v>
      </c>
      <c r="U28" s="665" t="s">
        <v>152</v>
      </c>
      <c r="V28" s="665" t="s">
        <v>153</v>
      </c>
      <c r="W28" s="665" t="s">
        <v>154</v>
      </c>
      <c r="X28" s="665" t="s">
        <v>155</v>
      </c>
      <c r="Y28" s="665" t="s">
        <v>156</v>
      </c>
      <c r="Z28" s="665" t="s">
        <v>157</v>
      </c>
      <c r="AA28" s="665" t="s">
        <v>158</v>
      </c>
      <c r="AB28" s="665" t="s">
        <v>159</v>
      </c>
      <c r="AC28" s="665" t="s">
        <v>160</v>
      </c>
      <c r="AD28" s="665" t="s">
        <v>161</v>
      </c>
      <c r="AE28" s="665" t="s">
        <v>162</v>
      </c>
      <c r="AF28" s="666" t="s">
        <v>163</v>
      </c>
      <c r="AG28" s="543"/>
      <c r="AH28" s="543"/>
      <c r="AI28" s="543"/>
      <c r="AJ28" s="543"/>
      <c r="AK28" s="543"/>
      <c r="AL28" s="543"/>
      <c r="AM28" s="543"/>
      <c r="AN28" s="543"/>
      <c r="AO28" s="543"/>
      <c r="AP28" s="543"/>
      <c r="AQ28" s="543"/>
      <c r="AR28" s="543"/>
      <c r="AS28" s="543"/>
      <c r="AT28" s="543"/>
      <c r="AU28" s="543"/>
      <c r="AV28" s="543"/>
      <c r="AW28" s="543"/>
      <c r="AX28" s="543"/>
      <c r="AY28" s="543"/>
      <c r="AZ28" s="216"/>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149</v>
      </c>
      <c r="BS28" s="168" t="s">
        <v>150</v>
      </c>
      <c r="BT28" s="168" t="s">
        <v>151</v>
      </c>
      <c r="BU28" s="168" t="s">
        <v>152</v>
      </c>
      <c r="BV28" s="168" t="s">
        <v>153</v>
      </c>
      <c r="BW28" s="168" t="s">
        <v>154</v>
      </c>
      <c r="BX28" s="168" t="s">
        <v>155</v>
      </c>
      <c r="BY28" s="169" t="s">
        <v>156</v>
      </c>
      <c r="BZ28" s="169" t="s">
        <v>157</v>
      </c>
      <c r="CA28" s="169" t="s">
        <v>158</v>
      </c>
      <c r="CB28" s="169" t="s">
        <v>159</v>
      </c>
      <c r="CC28" s="169" t="s">
        <v>160</v>
      </c>
      <c r="CD28" s="169" t="s">
        <v>161</v>
      </c>
      <c r="CE28" s="169" t="s">
        <v>162</v>
      </c>
      <c r="CF28" s="169" t="s">
        <v>163</v>
      </c>
      <c r="CG28" s="1845"/>
      <c r="CH28" s="1845"/>
      <c r="CI28" s="1845"/>
      <c r="CJ28" s="1845"/>
      <c r="CK28" s="1845"/>
      <c r="CL28" s="1845"/>
      <c r="CM28" s="1845"/>
      <c r="CN28" s="1845"/>
      <c r="CO28" s="1845"/>
      <c r="CP28" s="1845"/>
      <c r="CQ28" s="1845"/>
      <c r="CR28" s="1845"/>
      <c r="CS28" s="1845"/>
      <c r="CT28" s="1845"/>
      <c r="CU28" s="1845"/>
      <c r="CV28" s="1845"/>
      <c r="CW28" s="1845"/>
      <c r="CX28" s="1845"/>
      <c r="CY28" s="1845"/>
      <c r="CZ28" s="1845"/>
    </row>
    <row r="29" s="578" customFormat="true" ht="15" customHeight="true" x14ac:dyDescent="0.2">
      <c r="A29" s="2235" t="s">
        <v>58</v>
      </c>
      <c r="B29" s="1014" t="s">
        <v>50</v>
      </c>
      <c r="C29" s="839">
        <v>68.147896879240164</v>
      </c>
      <c r="D29" s="840">
        <v>83.591944536150535</v>
      </c>
      <c r="E29" s="840">
        <v>88.442367601246104</v>
      </c>
      <c r="F29" s="840">
        <v>92.447741065407968</v>
      </c>
      <c r="G29" s="841">
        <v>95.627118644067792</v>
      </c>
      <c r="H29" s="1081" t="s">
        <v>36</v>
      </c>
      <c r="I29" s="1104" t="s">
        <v>36</v>
      </c>
      <c r="J29" s="1104" t="s">
        <v>36</v>
      </c>
      <c r="K29" s="1104" t="s">
        <v>36</v>
      </c>
      <c r="L29" s="1123" t="s">
        <v>36</v>
      </c>
      <c r="M29" s="1146" t="s">
        <v>36</v>
      </c>
      <c r="N29" s="1104" t="s">
        <v>36</v>
      </c>
      <c r="O29" s="1104" t="s">
        <v>36</v>
      </c>
      <c r="P29" s="1104" t="s">
        <v>36</v>
      </c>
      <c r="Q29" s="1169" t="s">
        <v>36</v>
      </c>
      <c r="R29" s="842">
        <v>94.427244582043343</v>
      </c>
      <c r="S29" s="840">
        <v>83.890214797136039</v>
      </c>
      <c r="T29" s="840">
        <v>88.888888888888886</v>
      </c>
      <c r="U29" s="840">
        <v>85.18518518518519</v>
      </c>
      <c r="V29" s="840">
        <v>52.87081339712919</v>
      </c>
      <c r="W29" s="840">
        <v>99.387442572741193</v>
      </c>
      <c r="X29" s="840">
        <v>92.116182572614107</v>
      </c>
      <c r="Y29" s="840">
        <v>88.745980707395503</v>
      </c>
      <c r="Z29" s="840">
        <v>96.509863429438553</v>
      </c>
      <c r="AA29" s="840">
        <v>91.884951206985107</v>
      </c>
      <c r="AB29" s="840">
        <v>89.625360230547543</v>
      </c>
      <c r="AC29" s="840">
        <v>74.28023032629558</v>
      </c>
      <c r="AD29" s="840">
        <v>95.487246566383249</v>
      </c>
      <c r="AE29" s="840">
        <v>92.335115864527623</v>
      </c>
      <c r="AF29" s="1809">
        <v>75.217590471827762</v>
      </c>
      <c r="AG29" s="543"/>
      <c r="AH29" s="543"/>
      <c r="AI29" s="543"/>
      <c r="AJ29" s="543"/>
      <c r="AK29" s="543"/>
      <c r="AL29" s="543"/>
      <c r="AM29" s="543"/>
      <c r="AN29" s="543"/>
      <c r="AO29" s="543"/>
      <c r="AP29" s="543"/>
      <c r="AQ29" s="543"/>
      <c r="AR29" s="543"/>
      <c r="AS29" s="543"/>
      <c r="AT29" s="543"/>
      <c r="AU29" s="543"/>
      <c r="AV29" s="543"/>
      <c r="AW29" s="543"/>
      <c r="AX29" s="543"/>
      <c r="AY29" s="543"/>
      <c r="AZ29" s="216"/>
      <c r="BA29" s="2234" t="s">
        <v>58</v>
      </c>
      <c r="BB29" s="150" t="s">
        <v>50</v>
      </c>
      <c r="BC29" s="1200" t="s">
        <v>36</v>
      </c>
      <c r="BD29" s="1220" t="s">
        <v>36</v>
      </c>
      <c r="BE29" s="1220" t="s">
        <v>36</v>
      </c>
      <c r="BF29" s="1220" t="s">
        <v>36</v>
      </c>
      <c r="BG29" s="1241" t="s">
        <v>36</v>
      </c>
      <c r="BH29" s="1262" t="s">
        <v>36</v>
      </c>
      <c r="BI29" s="1220" t="s">
        <v>36</v>
      </c>
      <c r="BJ29" s="1220" t="s">
        <v>36</v>
      </c>
      <c r="BK29" s="1220" t="s">
        <v>36</v>
      </c>
      <c r="BL29" s="1241" t="s">
        <v>36</v>
      </c>
      <c r="BM29" s="1262" t="s">
        <v>36</v>
      </c>
      <c r="BN29" s="1220" t="s">
        <v>36</v>
      </c>
      <c r="BO29" s="1220" t="s">
        <v>36</v>
      </c>
      <c r="BP29" s="1220" t="s">
        <v>36</v>
      </c>
      <c r="BQ29" s="1241" t="s">
        <v>36</v>
      </c>
      <c r="BR29" s="1262" t="s">
        <v>36</v>
      </c>
      <c r="BS29" s="1220" t="s">
        <v>36</v>
      </c>
      <c r="BT29" s="1220" t="s">
        <v>36</v>
      </c>
      <c r="BU29" s="1220" t="s">
        <v>36</v>
      </c>
      <c r="BV29" s="1220" t="s">
        <v>36</v>
      </c>
      <c r="BW29" s="1220" t="s">
        <v>36</v>
      </c>
      <c r="BX29" s="1220" t="s">
        <v>36</v>
      </c>
      <c r="BY29" s="1285" t="s">
        <v>36</v>
      </c>
      <c r="BZ29" s="1285" t="s">
        <v>36</v>
      </c>
      <c r="CA29" s="1285" t="s">
        <v>36</v>
      </c>
      <c r="CB29" s="1285" t="s">
        <v>36</v>
      </c>
      <c r="CC29" s="1285" t="s">
        <v>36</v>
      </c>
      <c r="CD29" s="1285" t="s">
        <v>36</v>
      </c>
      <c r="CE29" s="1285" t="s">
        <v>36</v>
      </c>
      <c r="CF29" s="1285" t="s">
        <v>36</v>
      </c>
      <c r="CG29" s="1846"/>
      <c r="CH29" s="1846"/>
      <c r="CI29" s="1846"/>
      <c r="CJ29" s="1846"/>
      <c r="CK29" s="1846"/>
      <c r="CL29" s="1846"/>
      <c r="CM29" s="1846"/>
      <c r="CN29" s="1846"/>
      <c r="CO29" s="1846"/>
      <c r="CP29" s="1846"/>
      <c r="CQ29" s="1846"/>
      <c r="CR29" s="1846"/>
      <c r="CS29" s="1846"/>
      <c r="CT29" s="1846"/>
      <c r="CU29" s="1846"/>
      <c r="CV29" s="1846"/>
      <c r="CW29" s="1846"/>
      <c r="CX29" s="1846"/>
      <c r="CY29" s="1846"/>
      <c r="CZ29" s="1846"/>
    </row>
    <row r="30" s="578" customFormat="true" ht="15" customHeight="true" x14ac:dyDescent="0.2">
      <c r="A30" s="2202"/>
      <c r="B30" s="1015" t="s">
        <v>49</v>
      </c>
      <c r="C30" s="843">
        <v>31.852103120759839</v>
      </c>
      <c r="D30" s="844">
        <v>16.408055463849454</v>
      </c>
      <c r="E30" s="844">
        <v>11.557632398753894</v>
      </c>
      <c r="F30" s="844">
        <v>7.552258934592043</v>
      </c>
      <c r="G30" s="845">
        <v>4.3728813559322033</v>
      </c>
      <c r="H30" s="1082" t="s">
        <v>36</v>
      </c>
      <c r="I30" s="1105" t="s">
        <v>36</v>
      </c>
      <c r="J30" s="1105" t="s">
        <v>36</v>
      </c>
      <c r="K30" s="1105" t="s">
        <v>36</v>
      </c>
      <c r="L30" s="1124" t="s">
        <v>36</v>
      </c>
      <c r="M30" s="1147" t="s">
        <v>36</v>
      </c>
      <c r="N30" s="1105" t="s">
        <v>36</v>
      </c>
      <c r="O30" s="1105" t="s">
        <v>36</v>
      </c>
      <c r="P30" s="1105" t="s">
        <v>36</v>
      </c>
      <c r="Q30" s="1170" t="s">
        <v>36</v>
      </c>
      <c r="R30" s="846">
        <v>5.5727554179566559</v>
      </c>
      <c r="S30" s="844">
        <v>16.109785202863961</v>
      </c>
      <c r="T30" s="844">
        <v>11.111111111111111</v>
      </c>
      <c r="U30" s="844">
        <v>14.814814814814813</v>
      </c>
      <c r="V30" s="844">
        <v>47.129186602870817</v>
      </c>
      <c r="W30" s="844">
        <v>0.61255742725880558</v>
      </c>
      <c r="X30" s="844">
        <v>7.8838174273858916</v>
      </c>
      <c r="Y30" s="844">
        <v>11.254019292604502</v>
      </c>
      <c r="Z30" s="844">
        <v>3.4901365705614569</v>
      </c>
      <c r="AA30" s="844">
        <v>8.1150487930148945</v>
      </c>
      <c r="AB30" s="844">
        <v>10.37463976945245</v>
      </c>
      <c r="AC30" s="844">
        <v>25.719769673704413</v>
      </c>
      <c r="AD30" s="844">
        <v>4.5127534336167434</v>
      </c>
      <c r="AE30" s="844">
        <v>7.66488413547237</v>
      </c>
      <c r="AF30" s="1810">
        <v>24.782409528172238</v>
      </c>
      <c r="AG30" s="543"/>
      <c r="AH30" s="543"/>
      <c r="AI30" s="543"/>
      <c r="AJ30" s="543"/>
      <c r="AK30" s="543"/>
      <c r="AL30" s="543"/>
      <c r="AM30" s="543"/>
      <c r="AN30" s="543"/>
      <c r="AO30" s="543"/>
      <c r="AP30" s="543"/>
      <c r="AQ30" s="543"/>
      <c r="AR30" s="543"/>
      <c r="AS30" s="543"/>
      <c r="AT30" s="543"/>
      <c r="AU30" s="543"/>
      <c r="AV30" s="543"/>
      <c r="AW30" s="543"/>
      <c r="AX30" s="543"/>
      <c r="AY30" s="543"/>
      <c r="AZ30" s="216"/>
      <c r="BA30" s="2228"/>
      <c r="BB30" s="151" t="s">
        <v>49</v>
      </c>
      <c r="BC30" s="1201" t="s">
        <v>36</v>
      </c>
      <c r="BD30" s="1221" t="s">
        <v>36</v>
      </c>
      <c r="BE30" s="1221" t="s">
        <v>36</v>
      </c>
      <c r="BF30" s="1221" t="s">
        <v>36</v>
      </c>
      <c r="BG30" s="1242" t="s">
        <v>36</v>
      </c>
      <c r="BH30" s="1263" t="s">
        <v>36</v>
      </c>
      <c r="BI30" s="1221" t="s">
        <v>36</v>
      </c>
      <c r="BJ30" s="1221" t="s">
        <v>36</v>
      </c>
      <c r="BK30" s="1221" t="s">
        <v>36</v>
      </c>
      <c r="BL30" s="1242" t="s">
        <v>36</v>
      </c>
      <c r="BM30" s="1263" t="s">
        <v>36</v>
      </c>
      <c r="BN30" s="1221" t="s">
        <v>36</v>
      </c>
      <c r="BO30" s="1221" t="s">
        <v>36</v>
      </c>
      <c r="BP30" s="1221" t="s">
        <v>36</v>
      </c>
      <c r="BQ30" s="1242" t="s">
        <v>36</v>
      </c>
      <c r="BR30" s="1263" t="s">
        <v>36</v>
      </c>
      <c r="BS30" s="1221" t="s">
        <v>36</v>
      </c>
      <c r="BT30" s="1221" t="s">
        <v>36</v>
      </c>
      <c r="BU30" s="1221" t="s">
        <v>36</v>
      </c>
      <c r="BV30" s="1221" t="s">
        <v>36</v>
      </c>
      <c r="BW30" s="1221" t="s">
        <v>36</v>
      </c>
      <c r="BX30" s="1221" t="s">
        <v>36</v>
      </c>
      <c r="BY30" s="1286" t="s">
        <v>36</v>
      </c>
      <c r="BZ30" s="1286" t="s">
        <v>36</v>
      </c>
      <c r="CA30" s="1286" t="s">
        <v>36</v>
      </c>
      <c r="CB30" s="1286" t="s">
        <v>36</v>
      </c>
      <c r="CC30" s="1286" t="s">
        <v>36</v>
      </c>
      <c r="CD30" s="1286" t="s">
        <v>36</v>
      </c>
      <c r="CE30" s="1286" t="s">
        <v>36</v>
      </c>
      <c r="CF30" s="1286" t="s">
        <v>36</v>
      </c>
      <c r="CG30" s="1847"/>
      <c r="CH30" s="1847"/>
      <c r="CI30" s="1847"/>
      <c r="CJ30" s="1847"/>
      <c r="CK30" s="1847"/>
      <c r="CL30" s="1847"/>
      <c r="CM30" s="1847"/>
      <c r="CN30" s="1847"/>
      <c r="CO30" s="1847"/>
      <c r="CP30" s="1847"/>
      <c r="CQ30" s="1847"/>
      <c r="CR30" s="1847"/>
      <c r="CS30" s="1847"/>
      <c r="CT30" s="1847"/>
      <c r="CU30" s="1847"/>
      <c r="CV30" s="1847"/>
      <c r="CW30" s="1847"/>
      <c r="CX30" s="1847"/>
      <c r="CY30" s="1847"/>
      <c r="CZ30" s="1847"/>
    </row>
    <row r="31" s="130" customFormat="true" ht="15" customHeight="true" x14ac:dyDescent="0.2">
      <c r="A31" s="2199" t="s">
        <v>104</v>
      </c>
      <c r="B31" s="249" t="s">
        <v>50</v>
      </c>
      <c r="C31" s="849">
        <v>41.926729986431475</v>
      </c>
      <c r="D31" s="850">
        <v>71.739848134697922</v>
      </c>
      <c r="E31" s="850">
        <v>80.373831775700936</v>
      </c>
      <c r="F31" s="850">
        <v>89.345920431557659</v>
      </c>
      <c r="G31" s="851">
        <v>95.186440677966104</v>
      </c>
      <c r="H31" s="1083" t="s">
        <v>36</v>
      </c>
      <c r="I31" s="1106" t="s">
        <v>36</v>
      </c>
      <c r="J31" s="1106" t="s">
        <v>36</v>
      </c>
      <c r="K31" s="1106" t="s">
        <v>36</v>
      </c>
      <c r="L31" s="1125" t="s">
        <v>36</v>
      </c>
      <c r="M31" s="1148" t="s">
        <v>36</v>
      </c>
      <c r="N31" s="1106" t="s">
        <v>36</v>
      </c>
      <c r="O31" s="1106" t="s">
        <v>36</v>
      </c>
      <c r="P31" s="1106" t="s">
        <v>36</v>
      </c>
      <c r="Q31" s="1171" t="s">
        <v>36</v>
      </c>
      <c r="R31" s="852">
        <v>94.427244582043343</v>
      </c>
      <c r="S31" s="850">
        <v>77.028639618138428</v>
      </c>
      <c r="T31" s="850">
        <v>86.58536585365853</v>
      </c>
      <c r="U31" s="850">
        <v>66.743827160493822</v>
      </c>
      <c r="V31" s="850">
        <v>52.87081339712919</v>
      </c>
      <c r="W31" s="850">
        <v>82.542113323124042</v>
      </c>
      <c r="X31" s="850">
        <v>75.103734439834028</v>
      </c>
      <c r="Y31" s="850">
        <v>84.726688102893888</v>
      </c>
      <c r="Z31" s="850">
        <v>92.41274658573596</v>
      </c>
      <c r="AA31" s="850">
        <v>73.70313302516692</v>
      </c>
      <c r="AB31" s="850">
        <v>72.334293948126799</v>
      </c>
      <c r="AC31" s="850">
        <v>66.538707613563659</v>
      </c>
      <c r="AD31" s="850">
        <v>89.601046435578809</v>
      </c>
      <c r="AE31" s="850">
        <v>87.878787878787875</v>
      </c>
      <c r="AF31" s="1811">
        <v>65.50618415025194</v>
      </c>
      <c r="AG31" s="543"/>
      <c r="AH31" s="543"/>
      <c r="AI31" s="543"/>
      <c r="AJ31" s="543"/>
      <c r="AK31" s="543"/>
      <c r="AL31" s="543"/>
      <c r="AM31" s="543"/>
      <c r="AN31" s="543"/>
      <c r="AO31" s="543"/>
      <c r="AP31" s="543"/>
      <c r="AQ31" s="543"/>
      <c r="AR31" s="543"/>
      <c r="AS31" s="543"/>
      <c r="AT31" s="543"/>
      <c r="AU31" s="543"/>
      <c r="AV31" s="543"/>
      <c r="AW31" s="543"/>
      <c r="AX31" s="543"/>
      <c r="AY31" s="543"/>
      <c r="AZ31" s="216"/>
      <c r="BA31" s="2228" t="s">
        <v>104</v>
      </c>
      <c r="BB31" s="151" t="s">
        <v>50</v>
      </c>
      <c r="BC31" s="1201" t="s">
        <v>36</v>
      </c>
      <c r="BD31" s="1221" t="s">
        <v>36</v>
      </c>
      <c r="BE31" s="1221" t="s">
        <v>36</v>
      </c>
      <c r="BF31" s="1221" t="s">
        <v>36</v>
      </c>
      <c r="BG31" s="1242" t="s">
        <v>36</v>
      </c>
      <c r="BH31" s="1263" t="s">
        <v>36</v>
      </c>
      <c r="BI31" s="1221" t="s">
        <v>36</v>
      </c>
      <c r="BJ31" s="1221" t="s">
        <v>36</v>
      </c>
      <c r="BK31" s="1221" t="s">
        <v>36</v>
      </c>
      <c r="BL31" s="1242" t="s">
        <v>36</v>
      </c>
      <c r="BM31" s="1263" t="s">
        <v>36</v>
      </c>
      <c r="BN31" s="1221" t="s">
        <v>36</v>
      </c>
      <c r="BO31" s="1221" t="s">
        <v>36</v>
      </c>
      <c r="BP31" s="1221" t="s">
        <v>36</v>
      </c>
      <c r="BQ31" s="1242" t="s">
        <v>36</v>
      </c>
      <c r="BR31" s="1263" t="s">
        <v>36</v>
      </c>
      <c r="BS31" s="1221" t="s">
        <v>36</v>
      </c>
      <c r="BT31" s="1221" t="s">
        <v>36</v>
      </c>
      <c r="BU31" s="1221" t="s">
        <v>36</v>
      </c>
      <c r="BV31" s="1221" t="s">
        <v>36</v>
      </c>
      <c r="BW31" s="1221" t="s">
        <v>36</v>
      </c>
      <c r="BX31" s="1221" t="s">
        <v>36</v>
      </c>
      <c r="BY31" s="1286" t="s">
        <v>36</v>
      </c>
      <c r="BZ31" s="1286" t="s">
        <v>36</v>
      </c>
      <c r="CA31" s="1286" t="s">
        <v>36</v>
      </c>
      <c r="CB31" s="1286" t="s">
        <v>36</v>
      </c>
      <c r="CC31" s="1286" t="s">
        <v>36</v>
      </c>
      <c r="CD31" s="1286" t="s">
        <v>36</v>
      </c>
      <c r="CE31" s="1286" t="s">
        <v>36</v>
      </c>
      <c r="CF31" s="1286" t="s">
        <v>36</v>
      </c>
      <c r="CG31" s="1847"/>
      <c r="CH31" s="1847"/>
      <c r="CI31" s="1847"/>
      <c r="CJ31" s="1847"/>
      <c r="CK31" s="1847"/>
      <c r="CL31" s="1847"/>
      <c r="CM31" s="1847"/>
      <c r="CN31" s="1847"/>
      <c r="CO31" s="1847"/>
      <c r="CP31" s="1847"/>
      <c r="CQ31" s="1847"/>
      <c r="CR31" s="1847"/>
      <c r="CS31" s="1847"/>
      <c r="CT31" s="1847"/>
      <c r="CU31" s="1847"/>
      <c r="CV31" s="1847"/>
      <c r="CW31" s="1847"/>
      <c r="CX31" s="1847"/>
      <c r="CY31" s="1847"/>
      <c r="CZ31" s="1847"/>
    </row>
    <row r="32" s="130" customFormat="true" ht="15" customHeight="true" x14ac:dyDescent="0.2">
      <c r="A32" s="2199"/>
      <c r="B32" s="249" t="s">
        <v>49</v>
      </c>
      <c r="C32" s="843">
        <v>58.073270013568525</v>
      </c>
      <c r="D32" s="844">
        <v>28.260151865302081</v>
      </c>
      <c r="E32" s="844">
        <v>19.626168224299064</v>
      </c>
      <c r="F32" s="844">
        <v>10.654079568442347</v>
      </c>
      <c r="G32" s="845">
        <v>4.8135593220338979</v>
      </c>
      <c r="H32" s="1082" t="s">
        <v>36</v>
      </c>
      <c r="I32" s="1105" t="s">
        <v>36</v>
      </c>
      <c r="J32" s="1105" t="s">
        <v>36</v>
      </c>
      <c r="K32" s="1105" t="s">
        <v>36</v>
      </c>
      <c r="L32" s="1124" t="s">
        <v>36</v>
      </c>
      <c r="M32" s="1147" t="s">
        <v>36</v>
      </c>
      <c r="N32" s="1105" t="s">
        <v>36</v>
      </c>
      <c r="O32" s="1105" t="s">
        <v>36</v>
      </c>
      <c r="P32" s="1105" t="s">
        <v>36</v>
      </c>
      <c r="Q32" s="1170" t="s">
        <v>36</v>
      </c>
      <c r="R32" s="846">
        <v>5.5727554179566559</v>
      </c>
      <c r="S32" s="844">
        <v>22.971360381861576</v>
      </c>
      <c r="T32" s="844">
        <v>13.414634146341465</v>
      </c>
      <c r="U32" s="844">
        <v>33.256172839506171</v>
      </c>
      <c r="V32" s="844">
        <v>47.129186602870817</v>
      </c>
      <c r="W32" s="844">
        <v>17.457886676875958</v>
      </c>
      <c r="X32" s="844">
        <v>24.896265560165975</v>
      </c>
      <c r="Y32" s="844">
        <v>15.27331189710611</v>
      </c>
      <c r="Z32" s="844">
        <v>7.587253414264036</v>
      </c>
      <c r="AA32" s="844">
        <v>26.296866974833076</v>
      </c>
      <c r="AB32" s="844">
        <v>27.665706051873201</v>
      </c>
      <c r="AC32" s="844">
        <v>33.461292386436341</v>
      </c>
      <c r="AD32" s="844">
        <v>10.398953564421189</v>
      </c>
      <c r="AE32" s="844">
        <v>12.121212121212121</v>
      </c>
      <c r="AF32" s="1810">
        <v>34.493815849748053</v>
      </c>
      <c r="AG32" s="543"/>
      <c r="AH32" s="543"/>
      <c r="AI32" s="543"/>
      <c r="AJ32" s="543"/>
      <c r="AK32" s="543"/>
      <c r="AL32" s="543"/>
      <c r="AM32" s="543"/>
      <c r="AN32" s="543"/>
      <c r="AO32" s="543"/>
      <c r="AP32" s="543"/>
      <c r="AQ32" s="543"/>
      <c r="AR32" s="543"/>
      <c r="AS32" s="543"/>
      <c r="AT32" s="543"/>
      <c r="AU32" s="543"/>
      <c r="AV32" s="543"/>
      <c r="AW32" s="543"/>
      <c r="AX32" s="543"/>
      <c r="AY32" s="543"/>
      <c r="AZ32" s="216"/>
      <c r="BA32" s="2228"/>
      <c r="BB32" s="151" t="s">
        <v>49</v>
      </c>
      <c r="BC32" s="1201" t="s">
        <v>36</v>
      </c>
      <c r="BD32" s="1221" t="s">
        <v>36</v>
      </c>
      <c r="BE32" s="1221" t="s">
        <v>36</v>
      </c>
      <c r="BF32" s="1221" t="s">
        <v>36</v>
      </c>
      <c r="BG32" s="1242" t="s">
        <v>36</v>
      </c>
      <c r="BH32" s="1263" t="s">
        <v>36</v>
      </c>
      <c r="BI32" s="1221" t="s">
        <v>36</v>
      </c>
      <c r="BJ32" s="1221" t="s">
        <v>36</v>
      </c>
      <c r="BK32" s="1221" t="s">
        <v>36</v>
      </c>
      <c r="BL32" s="1242" t="s">
        <v>36</v>
      </c>
      <c r="BM32" s="1263" t="s">
        <v>36</v>
      </c>
      <c r="BN32" s="1221" t="s">
        <v>36</v>
      </c>
      <c r="BO32" s="1221" t="s">
        <v>36</v>
      </c>
      <c r="BP32" s="1221" t="s">
        <v>36</v>
      </c>
      <c r="BQ32" s="1242" t="s">
        <v>36</v>
      </c>
      <c r="BR32" s="1263" t="s">
        <v>36</v>
      </c>
      <c r="BS32" s="1221" t="s">
        <v>36</v>
      </c>
      <c r="BT32" s="1221" t="s">
        <v>36</v>
      </c>
      <c r="BU32" s="1221" t="s">
        <v>36</v>
      </c>
      <c r="BV32" s="1221" t="s">
        <v>36</v>
      </c>
      <c r="BW32" s="1221" t="s">
        <v>36</v>
      </c>
      <c r="BX32" s="1221" t="s">
        <v>36</v>
      </c>
      <c r="BY32" s="1286" t="s">
        <v>36</v>
      </c>
      <c r="BZ32" s="1286" t="s">
        <v>36</v>
      </c>
      <c r="CA32" s="1286" t="s">
        <v>36</v>
      </c>
      <c r="CB32" s="1286" t="s">
        <v>36</v>
      </c>
      <c r="CC32" s="1286" t="s">
        <v>36</v>
      </c>
      <c r="CD32" s="1286" t="s">
        <v>36</v>
      </c>
      <c r="CE32" s="1286" t="s">
        <v>36</v>
      </c>
      <c r="CF32" s="1286" t="s">
        <v>36</v>
      </c>
      <c r="CG32" s="1847"/>
      <c r="CH32" s="1847"/>
      <c r="CI32" s="1847"/>
      <c r="CJ32" s="1847"/>
      <c r="CK32" s="1847"/>
      <c r="CL32" s="1847"/>
      <c r="CM32" s="1847"/>
      <c r="CN32" s="1847"/>
      <c r="CO32" s="1847"/>
      <c r="CP32" s="1847"/>
      <c r="CQ32" s="1847"/>
      <c r="CR32" s="1847"/>
      <c r="CS32" s="1847"/>
      <c r="CT32" s="1847"/>
      <c r="CU32" s="1847"/>
      <c r="CV32" s="1847"/>
      <c r="CW32" s="1847"/>
      <c r="CX32" s="1847"/>
      <c r="CY32" s="1847"/>
      <c r="CZ32" s="1847"/>
    </row>
    <row r="33" s="130" customFormat="true" ht="15" customHeight="true" x14ac:dyDescent="0.2">
      <c r="A33" s="2199" t="s">
        <v>105</v>
      </c>
      <c r="B33" s="249" t="s">
        <v>50</v>
      </c>
      <c r="C33" s="1042" t="s">
        <v>36</v>
      </c>
      <c r="D33" s="1054" t="s">
        <v>36</v>
      </c>
      <c r="E33" s="1054" t="s">
        <v>36</v>
      </c>
      <c r="F33" s="1054" t="s">
        <v>36</v>
      </c>
      <c r="G33" s="1066" t="s">
        <v>36</v>
      </c>
      <c r="H33" s="1084" t="s">
        <v>36</v>
      </c>
      <c r="I33" s="1054" t="s">
        <v>36</v>
      </c>
      <c r="J33" s="1054" t="s">
        <v>36</v>
      </c>
      <c r="K33" s="1054" t="s">
        <v>36</v>
      </c>
      <c r="L33" s="1126" t="s">
        <v>36</v>
      </c>
      <c r="M33" s="1149" t="s">
        <v>36</v>
      </c>
      <c r="N33" s="1054" t="s">
        <v>36</v>
      </c>
      <c r="O33" s="1054" t="s">
        <v>36</v>
      </c>
      <c r="P33" s="1054" t="s">
        <v>36</v>
      </c>
      <c r="Q33" s="1066" t="s">
        <v>36</v>
      </c>
      <c r="R33" s="1084" t="s">
        <v>36</v>
      </c>
      <c r="S33" s="1054" t="s">
        <v>36</v>
      </c>
      <c r="T33" s="1054" t="s">
        <v>36</v>
      </c>
      <c r="U33" s="1054" t="s">
        <v>36</v>
      </c>
      <c r="V33" s="1054" t="s">
        <v>36</v>
      </c>
      <c r="W33" s="1054" t="s">
        <v>36</v>
      </c>
      <c r="X33" s="1054" t="s">
        <v>36</v>
      </c>
      <c r="Y33" s="1194" t="s">
        <v>36</v>
      </c>
      <c r="Z33" s="1194" t="s">
        <v>36</v>
      </c>
      <c r="AA33" s="1194" t="s">
        <v>36</v>
      </c>
      <c r="AB33" s="1194" t="s">
        <v>36</v>
      </c>
      <c r="AC33" s="1194" t="s">
        <v>36</v>
      </c>
      <c r="AD33" s="1194" t="s">
        <v>36</v>
      </c>
      <c r="AE33" s="1194" t="s">
        <v>36</v>
      </c>
      <c r="AF33" s="1812" t="s">
        <v>36</v>
      </c>
      <c r="AG33" s="1837"/>
      <c r="AH33" s="1837"/>
      <c r="AI33" s="1837"/>
      <c r="AJ33" s="1837"/>
      <c r="AK33" s="1837"/>
      <c r="AL33" s="1837"/>
      <c r="AM33" s="1837"/>
      <c r="AN33" s="1837"/>
      <c r="AO33" s="1837"/>
      <c r="AP33" s="1837"/>
      <c r="AQ33" s="1837"/>
      <c r="AR33" s="1837"/>
      <c r="AS33" s="1837"/>
      <c r="AT33" s="1837"/>
      <c r="AU33" s="1837"/>
      <c r="AV33" s="1837"/>
      <c r="AW33" s="1837"/>
      <c r="AX33" s="1837"/>
      <c r="AY33" s="1837"/>
      <c r="AZ33" s="215"/>
      <c r="BA33" s="2228" t="s">
        <v>105</v>
      </c>
      <c r="BB33" s="151" t="s">
        <v>50</v>
      </c>
      <c r="BC33" s="1201" t="s">
        <v>36</v>
      </c>
      <c r="BD33" s="1221" t="s">
        <v>36</v>
      </c>
      <c r="BE33" s="1221" t="s">
        <v>36</v>
      </c>
      <c r="BF33" s="1221" t="s">
        <v>36</v>
      </c>
      <c r="BG33" s="1242" t="s">
        <v>36</v>
      </c>
      <c r="BH33" s="1263" t="s">
        <v>36</v>
      </c>
      <c r="BI33" s="1221" t="s">
        <v>36</v>
      </c>
      <c r="BJ33" s="1221" t="s">
        <v>36</v>
      </c>
      <c r="BK33" s="1221" t="s">
        <v>36</v>
      </c>
      <c r="BL33" s="1242" t="s">
        <v>36</v>
      </c>
      <c r="BM33" s="1263" t="s">
        <v>36</v>
      </c>
      <c r="BN33" s="1221" t="s">
        <v>36</v>
      </c>
      <c r="BO33" s="1221" t="s">
        <v>36</v>
      </c>
      <c r="BP33" s="1221" t="s">
        <v>36</v>
      </c>
      <c r="BQ33" s="1242" t="s">
        <v>36</v>
      </c>
      <c r="BR33" s="1263" t="s">
        <v>36</v>
      </c>
      <c r="BS33" s="1221" t="s">
        <v>36</v>
      </c>
      <c r="BT33" s="1221" t="s">
        <v>36</v>
      </c>
      <c r="BU33" s="1221" t="s">
        <v>36</v>
      </c>
      <c r="BV33" s="1221" t="s">
        <v>36</v>
      </c>
      <c r="BW33" s="1221" t="s">
        <v>36</v>
      </c>
      <c r="BX33" s="1221" t="s">
        <v>36</v>
      </c>
      <c r="BY33" s="1286" t="s">
        <v>36</v>
      </c>
      <c r="BZ33" s="1286" t="s">
        <v>36</v>
      </c>
      <c r="CA33" s="1286" t="s">
        <v>36</v>
      </c>
      <c r="CB33" s="1286" t="s">
        <v>36</v>
      </c>
      <c r="CC33" s="1286" t="s">
        <v>36</v>
      </c>
      <c r="CD33" s="1286" t="s">
        <v>36</v>
      </c>
      <c r="CE33" s="1286" t="s">
        <v>36</v>
      </c>
      <c r="CF33" s="1286" t="s">
        <v>36</v>
      </c>
      <c r="CG33" s="1847"/>
      <c r="CH33" s="1847"/>
      <c r="CI33" s="1847"/>
      <c r="CJ33" s="1847"/>
      <c r="CK33" s="1847"/>
      <c r="CL33" s="1847"/>
      <c r="CM33" s="1847"/>
      <c r="CN33" s="1847"/>
      <c r="CO33" s="1847"/>
      <c r="CP33" s="1847"/>
      <c r="CQ33" s="1847"/>
      <c r="CR33" s="1847"/>
      <c r="CS33" s="1847"/>
      <c r="CT33" s="1847"/>
      <c r="CU33" s="1847"/>
      <c r="CV33" s="1847"/>
      <c r="CW33" s="1847"/>
      <c r="CX33" s="1847"/>
      <c r="CY33" s="1847"/>
      <c r="CZ33" s="1847"/>
    </row>
    <row r="34" s="130" customFormat="true" ht="15" customHeight="true" x14ac:dyDescent="0.2">
      <c r="A34" s="2199"/>
      <c r="B34" s="249" t="s">
        <v>49</v>
      </c>
      <c r="C34" s="1042" t="s">
        <v>36</v>
      </c>
      <c r="D34" s="1054" t="s">
        <v>36</v>
      </c>
      <c r="E34" s="1054" t="s">
        <v>36</v>
      </c>
      <c r="F34" s="1054" t="s">
        <v>36</v>
      </c>
      <c r="G34" s="1066" t="s">
        <v>36</v>
      </c>
      <c r="H34" s="1084" t="s">
        <v>36</v>
      </c>
      <c r="I34" s="1054" t="s">
        <v>36</v>
      </c>
      <c r="J34" s="1054" t="s">
        <v>36</v>
      </c>
      <c r="K34" s="1054" t="s">
        <v>36</v>
      </c>
      <c r="L34" s="1126" t="s">
        <v>36</v>
      </c>
      <c r="M34" s="1149" t="s">
        <v>36</v>
      </c>
      <c r="N34" s="1054" t="s">
        <v>36</v>
      </c>
      <c r="O34" s="1054" t="s">
        <v>36</v>
      </c>
      <c r="P34" s="1054" t="s">
        <v>36</v>
      </c>
      <c r="Q34" s="1066" t="s">
        <v>36</v>
      </c>
      <c r="R34" s="1084" t="s">
        <v>36</v>
      </c>
      <c r="S34" s="1054" t="s">
        <v>36</v>
      </c>
      <c r="T34" s="1054" t="s">
        <v>36</v>
      </c>
      <c r="U34" s="1054" t="s">
        <v>36</v>
      </c>
      <c r="V34" s="1054" t="s">
        <v>36</v>
      </c>
      <c r="W34" s="1054" t="s">
        <v>36</v>
      </c>
      <c r="X34" s="1054" t="s">
        <v>36</v>
      </c>
      <c r="Y34" s="1194" t="s">
        <v>36</v>
      </c>
      <c r="Z34" s="1194" t="s">
        <v>36</v>
      </c>
      <c r="AA34" s="1194" t="s">
        <v>36</v>
      </c>
      <c r="AB34" s="1194" t="s">
        <v>36</v>
      </c>
      <c r="AC34" s="1194" t="s">
        <v>36</v>
      </c>
      <c r="AD34" s="1194" t="s">
        <v>36</v>
      </c>
      <c r="AE34" s="1194" t="s">
        <v>36</v>
      </c>
      <c r="AF34" s="1812" t="s">
        <v>36</v>
      </c>
      <c r="AG34" s="1837"/>
      <c r="AH34" s="1837"/>
      <c r="AI34" s="1837"/>
      <c r="AJ34" s="1837"/>
      <c r="AK34" s="1837"/>
      <c r="AL34" s="1837"/>
      <c r="AM34" s="1837"/>
      <c r="AN34" s="1837"/>
      <c r="AO34" s="1837"/>
      <c r="AP34" s="1837"/>
      <c r="AQ34" s="1837"/>
      <c r="AR34" s="1837"/>
      <c r="AS34" s="1837"/>
      <c r="AT34" s="1837"/>
      <c r="AU34" s="1837"/>
      <c r="AV34" s="1837"/>
      <c r="AW34" s="1837"/>
      <c r="AX34" s="1837"/>
      <c r="AY34" s="1837"/>
      <c r="AZ34" s="215"/>
      <c r="BA34" s="2228"/>
      <c r="BB34" s="151" t="s">
        <v>49</v>
      </c>
      <c r="BC34" s="1201" t="s">
        <v>36</v>
      </c>
      <c r="BD34" s="1221" t="s">
        <v>36</v>
      </c>
      <c r="BE34" s="1221" t="s">
        <v>36</v>
      </c>
      <c r="BF34" s="1221" t="s">
        <v>36</v>
      </c>
      <c r="BG34" s="1242" t="s">
        <v>36</v>
      </c>
      <c r="BH34" s="1263" t="s">
        <v>36</v>
      </c>
      <c r="BI34" s="1221" t="s">
        <v>36</v>
      </c>
      <c r="BJ34" s="1221" t="s">
        <v>36</v>
      </c>
      <c r="BK34" s="1221" t="s">
        <v>36</v>
      </c>
      <c r="BL34" s="1242" t="s">
        <v>36</v>
      </c>
      <c r="BM34" s="1263" t="s">
        <v>36</v>
      </c>
      <c r="BN34" s="1221" t="s">
        <v>36</v>
      </c>
      <c r="BO34" s="1221" t="s">
        <v>36</v>
      </c>
      <c r="BP34" s="1221" t="s">
        <v>36</v>
      </c>
      <c r="BQ34" s="1242" t="s">
        <v>36</v>
      </c>
      <c r="BR34" s="1263" t="s">
        <v>36</v>
      </c>
      <c r="BS34" s="1221" t="s">
        <v>36</v>
      </c>
      <c r="BT34" s="1221" t="s">
        <v>36</v>
      </c>
      <c r="BU34" s="1221" t="s">
        <v>36</v>
      </c>
      <c r="BV34" s="1221" t="s">
        <v>36</v>
      </c>
      <c r="BW34" s="1221" t="s">
        <v>36</v>
      </c>
      <c r="BX34" s="1221" t="s">
        <v>36</v>
      </c>
      <c r="BY34" s="1286" t="s">
        <v>36</v>
      </c>
      <c r="BZ34" s="1286" t="s">
        <v>36</v>
      </c>
      <c r="CA34" s="1286" t="s">
        <v>36</v>
      </c>
      <c r="CB34" s="1286" t="s">
        <v>36</v>
      </c>
      <c r="CC34" s="1286" t="s">
        <v>36</v>
      </c>
      <c r="CD34" s="1286" t="s">
        <v>36</v>
      </c>
      <c r="CE34" s="1286" t="s">
        <v>36</v>
      </c>
      <c r="CF34" s="1286" t="s">
        <v>36</v>
      </c>
      <c r="CG34" s="1847"/>
      <c r="CH34" s="1847"/>
      <c r="CI34" s="1847"/>
      <c r="CJ34" s="1847"/>
      <c r="CK34" s="1847"/>
      <c r="CL34" s="1847"/>
      <c r="CM34" s="1847"/>
      <c r="CN34" s="1847"/>
      <c r="CO34" s="1847"/>
      <c r="CP34" s="1847"/>
      <c r="CQ34" s="1847"/>
      <c r="CR34" s="1847"/>
      <c r="CS34" s="1847"/>
      <c r="CT34" s="1847"/>
      <c r="CU34" s="1847"/>
      <c r="CV34" s="1847"/>
      <c r="CW34" s="1847"/>
      <c r="CX34" s="1847"/>
      <c r="CY34" s="1847"/>
      <c r="CZ34" s="1847"/>
    </row>
    <row r="35" s="578" customFormat="true" ht="15" customHeight="true" x14ac:dyDescent="0.2">
      <c r="A35" s="2202" t="s">
        <v>56</v>
      </c>
      <c r="B35" s="1015" t="s">
        <v>50</v>
      </c>
      <c r="C35" s="843">
        <v>55.868385345997282</v>
      </c>
      <c r="D35" s="844">
        <v>79.498184219214266</v>
      </c>
      <c r="E35" s="844">
        <v>86.884735202492209</v>
      </c>
      <c r="F35" s="844">
        <v>94.30209035738369</v>
      </c>
      <c r="G35" s="845">
        <v>97.457627118644069</v>
      </c>
      <c r="H35" s="1082" t="s">
        <v>36</v>
      </c>
      <c r="I35" s="1105" t="s">
        <v>36</v>
      </c>
      <c r="J35" s="1105" t="s">
        <v>36</v>
      </c>
      <c r="K35" s="1105" t="s">
        <v>36</v>
      </c>
      <c r="L35" s="1124" t="s">
        <v>36</v>
      </c>
      <c r="M35" s="1147" t="s">
        <v>36</v>
      </c>
      <c r="N35" s="1105" t="s">
        <v>36</v>
      </c>
      <c r="O35" s="1105" t="s">
        <v>36</v>
      </c>
      <c r="P35" s="1105" t="s">
        <v>36</v>
      </c>
      <c r="Q35" s="1170" t="s">
        <v>36</v>
      </c>
      <c r="R35" s="846">
        <v>97.213622291021679</v>
      </c>
      <c r="S35" s="844">
        <v>88.484486873508345</v>
      </c>
      <c r="T35" s="844">
        <v>87.53387533875339</v>
      </c>
      <c r="U35" s="844">
        <v>75.771604938271608</v>
      </c>
      <c r="V35" s="844">
        <v>58.133971291866025</v>
      </c>
      <c r="W35" s="844">
        <v>82.542113323124042</v>
      </c>
      <c r="X35" s="844">
        <v>79.668049792531122</v>
      </c>
      <c r="Y35" s="844">
        <v>91.479099678456592</v>
      </c>
      <c r="Z35" s="844">
        <v>95.447647951441581</v>
      </c>
      <c r="AA35" s="844">
        <v>76.887519260400623</v>
      </c>
      <c r="AB35" s="844">
        <v>80.835734870316998</v>
      </c>
      <c r="AC35" s="844">
        <v>92.386436340371077</v>
      </c>
      <c r="AD35" s="844">
        <v>91.824722040549375</v>
      </c>
      <c r="AE35" s="844">
        <v>88.591800356506241</v>
      </c>
      <c r="AF35" s="1810">
        <v>69.445716903344021</v>
      </c>
      <c r="AG35" s="543"/>
      <c r="AH35" s="543"/>
      <c r="AI35" s="543"/>
      <c r="AJ35" s="543"/>
      <c r="AK35" s="543"/>
      <c r="AL35" s="543"/>
      <c r="AM35" s="543"/>
      <c r="AN35" s="543"/>
      <c r="AO35" s="543"/>
      <c r="AP35" s="543"/>
      <c r="AQ35" s="543"/>
      <c r="AR35" s="543"/>
      <c r="AS35" s="543"/>
      <c r="AT35" s="543"/>
      <c r="AU35" s="543"/>
      <c r="AV35" s="543"/>
      <c r="AW35" s="543"/>
      <c r="AX35" s="543"/>
      <c r="AY35" s="543"/>
      <c r="AZ35" s="216"/>
      <c r="BA35" s="2228" t="s">
        <v>56</v>
      </c>
      <c r="BB35" s="151" t="s">
        <v>50</v>
      </c>
      <c r="BC35" s="1201" t="s">
        <v>36</v>
      </c>
      <c r="BD35" s="1221" t="s">
        <v>36</v>
      </c>
      <c r="BE35" s="1221" t="s">
        <v>36</v>
      </c>
      <c r="BF35" s="1221" t="s">
        <v>36</v>
      </c>
      <c r="BG35" s="1242" t="s">
        <v>36</v>
      </c>
      <c r="BH35" s="1263" t="s">
        <v>36</v>
      </c>
      <c r="BI35" s="1221" t="s">
        <v>36</v>
      </c>
      <c r="BJ35" s="1221" t="s">
        <v>36</v>
      </c>
      <c r="BK35" s="1221" t="s">
        <v>36</v>
      </c>
      <c r="BL35" s="1242" t="s">
        <v>36</v>
      </c>
      <c r="BM35" s="1263" t="s">
        <v>36</v>
      </c>
      <c r="BN35" s="1221" t="s">
        <v>36</v>
      </c>
      <c r="BO35" s="1221" t="s">
        <v>36</v>
      </c>
      <c r="BP35" s="1221" t="s">
        <v>36</v>
      </c>
      <c r="BQ35" s="1242" t="s">
        <v>36</v>
      </c>
      <c r="BR35" s="1263" t="s">
        <v>36</v>
      </c>
      <c r="BS35" s="1221" t="s">
        <v>36</v>
      </c>
      <c r="BT35" s="1221" t="s">
        <v>36</v>
      </c>
      <c r="BU35" s="1221" t="s">
        <v>36</v>
      </c>
      <c r="BV35" s="1221" t="s">
        <v>36</v>
      </c>
      <c r="BW35" s="1221" t="s">
        <v>36</v>
      </c>
      <c r="BX35" s="1221" t="s">
        <v>36</v>
      </c>
      <c r="BY35" s="1286" t="s">
        <v>36</v>
      </c>
      <c r="BZ35" s="1286" t="s">
        <v>36</v>
      </c>
      <c r="CA35" s="1286" t="s">
        <v>36</v>
      </c>
      <c r="CB35" s="1286" t="s">
        <v>36</v>
      </c>
      <c r="CC35" s="1286" t="s">
        <v>36</v>
      </c>
      <c r="CD35" s="1286" t="s">
        <v>36</v>
      </c>
      <c r="CE35" s="1286" t="s">
        <v>36</v>
      </c>
      <c r="CF35" s="1286" t="s">
        <v>36</v>
      </c>
      <c r="CG35" s="1847"/>
      <c r="CH35" s="1847"/>
      <c r="CI35" s="1847"/>
      <c r="CJ35" s="1847"/>
      <c r="CK35" s="1847"/>
      <c r="CL35" s="1847"/>
      <c r="CM35" s="1847"/>
      <c r="CN35" s="1847"/>
      <c r="CO35" s="1847"/>
      <c r="CP35" s="1847"/>
      <c r="CQ35" s="1847"/>
      <c r="CR35" s="1847"/>
      <c r="CS35" s="1847"/>
      <c r="CT35" s="1847"/>
      <c r="CU35" s="1847"/>
      <c r="CV35" s="1847"/>
      <c r="CW35" s="1847"/>
      <c r="CX35" s="1847"/>
      <c r="CY35" s="1847"/>
      <c r="CZ35" s="1847"/>
    </row>
    <row r="36" s="578" customFormat="true" ht="15" customHeight="true" x14ac:dyDescent="0.2">
      <c r="A36" s="2202"/>
      <c r="B36" s="1015" t="s">
        <v>49</v>
      </c>
      <c r="C36" s="843">
        <v>44.131614654002718</v>
      </c>
      <c r="D36" s="844">
        <v>20.501815780785737</v>
      </c>
      <c r="E36" s="844">
        <v>13.115264797507789</v>
      </c>
      <c r="F36" s="844">
        <v>5.6979096426163185</v>
      </c>
      <c r="G36" s="845">
        <v>2.5423728813559325</v>
      </c>
      <c r="H36" s="1082" t="s">
        <v>36</v>
      </c>
      <c r="I36" s="1105" t="s">
        <v>36</v>
      </c>
      <c r="J36" s="1105" t="s">
        <v>36</v>
      </c>
      <c r="K36" s="1105" t="s">
        <v>36</v>
      </c>
      <c r="L36" s="1124" t="s">
        <v>36</v>
      </c>
      <c r="M36" s="1147" t="s">
        <v>36</v>
      </c>
      <c r="N36" s="1105" t="s">
        <v>36</v>
      </c>
      <c r="O36" s="1105" t="s">
        <v>36</v>
      </c>
      <c r="P36" s="1105" t="s">
        <v>36</v>
      </c>
      <c r="Q36" s="1170" t="s">
        <v>36</v>
      </c>
      <c r="R36" s="846">
        <v>2.7863777089783279</v>
      </c>
      <c r="S36" s="844">
        <v>11.515513126491648</v>
      </c>
      <c r="T36" s="844">
        <v>12.466124661246612</v>
      </c>
      <c r="U36" s="844">
        <v>24.228395061728396</v>
      </c>
      <c r="V36" s="844">
        <v>41.866028708133975</v>
      </c>
      <c r="W36" s="844">
        <v>17.457886676875958</v>
      </c>
      <c r="X36" s="844">
        <v>20.331950207468878</v>
      </c>
      <c r="Y36" s="844">
        <v>8.520900321543408</v>
      </c>
      <c r="Z36" s="844">
        <v>4.5523520485584212</v>
      </c>
      <c r="AA36" s="844">
        <v>23.112480739599384</v>
      </c>
      <c r="AB36" s="844">
        <v>19.164265129682999</v>
      </c>
      <c r="AC36" s="844">
        <v>7.6135636596289196</v>
      </c>
      <c r="AD36" s="844">
        <v>8.1752779594506215</v>
      </c>
      <c r="AE36" s="844">
        <v>11.408199643493761</v>
      </c>
      <c r="AF36" s="1810">
        <v>30.554283096655976</v>
      </c>
      <c r="AG36" s="543"/>
      <c r="AH36" s="543"/>
      <c r="AI36" s="543"/>
      <c r="AJ36" s="543"/>
      <c r="AK36" s="543"/>
      <c r="AL36" s="543"/>
      <c r="AM36" s="543"/>
      <c r="AN36" s="543"/>
      <c r="AO36" s="543"/>
      <c r="AP36" s="543"/>
      <c r="AQ36" s="543"/>
      <c r="AR36" s="543"/>
      <c r="AS36" s="543"/>
      <c r="AT36" s="543"/>
      <c r="AU36" s="543"/>
      <c r="AV36" s="543"/>
      <c r="AW36" s="543"/>
      <c r="AX36" s="543"/>
      <c r="AY36" s="543"/>
      <c r="AZ36" s="216"/>
      <c r="BA36" s="2228"/>
      <c r="BB36" s="151" t="s">
        <v>49</v>
      </c>
      <c r="BC36" s="1201" t="s">
        <v>36</v>
      </c>
      <c r="BD36" s="1221" t="s">
        <v>36</v>
      </c>
      <c r="BE36" s="1221" t="s">
        <v>36</v>
      </c>
      <c r="BF36" s="1221" t="s">
        <v>36</v>
      </c>
      <c r="BG36" s="1242" t="s">
        <v>36</v>
      </c>
      <c r="BH36" s="1263" t="s">
        <v>36</v>
      </c>
      <c r="BI36" s="1221" t="s">
        <v>36</v>
      </c>
      <c r="BJ36" s="1221" t="s">
        <v>36</v>
      </c>
      <c r="BK36" s="1221" t="s">
        <v>36</v>
      </c>
      <c r="BL36" s="1242" t="s">
        <v>36</v>
      </c>
      <c r="BM36" s="1263" t="s">
        <v>36</v>
      </c>
      <c r="BN36" s="1221" t="s">
        <v>36</v>
      </c>
      <c r="BO36" s="1221" t="s">
        <v>36</v>
      </c>
      <c r="BP36" s="1221" t="s">
        <v>36</v>
      </c>
      <c r="BQ36" s="1242" t="s">
        <v>36</v>
      </c>
      <c r="BR36" s="1263" t="s">
        <v>36</v>
      </c>
      <c r="BS36" s="1221" t="s">
        <v>36</v>
      </c>
      <c r="BT36" s="1221" t="s">
        <v>36</v>
      </c>
      <c r="BU36" s="1221" t="s">
        <v>36</v>
      </c>
      <c r="BV36" s="1221" t="s">
        <v>36</v>
      </c>
      <c r="BW36" s="1221" t="s">
        <v>36</v>
      </c>
      <c r="BX36" s="1221" t="s">
        <v>36</v>
      </c>
      <c r="BY36" s="1286" t="s">
        <v>36</v>
      </c>
      <c r="BZ36" s="1286" t="s">
        <v>36</v>
      </c>
      <c r="CA36" s="1286" t="s">
        <v>36</v>
      </c>
      <c r="CB36" s="1286" t="s">
        <v>36</v>
      </c>
      <c r="CC36" s="1286" t="s">
        <v>36</v>
      </c>
      <c r="CD36" s="1286" t="s">
        <v>36</v>
      </c>
      <c r="CE36" s="1286" t="s">
        <v>36</v>
      </c>
      <c r="CF36" s="1286" t="s">
        <v>36</v>
      </c>
      <c r="CG36" s="1847"/>
      <c r="CH36" s="1847"/>
      <c r="CI36" s="1847"/>
      <c r="CJ36" s="1847"/>
      <c r="CK36" s="1847"/>
      <c r="CL36" s="1847"/>
      <c r="CM36" s="1847"/>
      <c r="CN36" s="1847"/>
      <c r="CO36" s="1847"/>
      <c r="CP36" s="1847"/>
      <c r="CQ36" s="1847"/>
      <c r="CR36" s="1847"/>
      <c r="CS36" s="1847"/>
      <c r="CT36" s="1847"/>
      <c r="CU36" s="1847"/>
      <c r="CV36" s="1847"/>
      <c r="CW36" s="1847"/>
      <c r="CX36" s="1847"/>
      <c r="CY36" s="1847"/>
      <c r="CZ36" s="1847"/>
    </row>
    <row r="37" s="578" customFormat="true" ht="15" customHeight="true" x14ac:dyDescent="0.2">
      <c r="A37" s="2202" t="s">
        <v>164</v>
      </c>
      <c r="B37" s="1015" t="s">
        <v>50</v>
      </c>
      <c r="C37" s="843">
        <v>59.246830723340793</v>
      </c>
      <c r="D37" s="844">
        <v>82.201323580633925</v>
      </c>
      <c r="E37" s="844">
        <v>89.875898105813192</v>
      </c>
      <c r="F37" s="844">
        <v>95.118597456170505</v>
      </c>
      <c r="G37" s="845">
        <v>98.044596912521442</v>
      </c>
      <c r="H37" s="1082" t="s">
        <v>36</v>
      </c>
      <c r="I37" s="1105" t="s">
        <v>36</v>
      </c>
      <c r="J37" s="1105" t="s">
        <v>36</v>
      </c>
      <c r="K37" s="1105" t="s">
        <v>36</v>
      </c>
      <c r="L37" s="1124" t="s">
        <v>36</v>
      </c>
      <c r="M37" s="1147" t="s">
        <v>36</v>
      </c>
      <c r="N37" s="1105" t="s">
        <v>36</v>
      </c>
      <c r="O37" s="1105" t="s">
        <v>36</v>
      </c>
      <c r="P37" s="1105" t="s">
        <v>36</v>
      </c>
      <c r="Q37" s="1170" t="s">
        <v>36</v>
      </c>
      <c r="R37" s="846">
        <v>100</v>
      </c>
      <c r="S37" s="844">
        <v>91.558441558441558</v>
      </c>
      <c r="T37" s="844">
        <v>92.20779220779221</v>
      </c>
      <c r="U37" s="844">
        <v>78.790322580645167</v>
      </c>
      <c r="V37" s="844">
        <v>58.695652173913047</v>
      </c>
      <c r="W37" s="844">
        <v>83.050847457627114</v>
      </c>
      <c r="X37" s="844">
        <v>80.672268907563023</v>
      </c>
      <c r="Y37" s="844">
        <v>95.55160142348754</v>
      </c>
      <c r="Z37" s="844">
        <v>97.054263565891475</v>
      </c>
      <c r="AA37" s="844">
        <v>79.784946236559136</v>
      </c>
      <c r="AB37" s="844">
        <v>82.959641255605376</v>
      </c>
      <c r="AC37" s="844">
        <v>93.531353135313537</v>
      </c>
      <c r="AD37" s="844">
        <v>93.489932885906029</v>
      </c>
      <c r="AE37" s="844">
        <v>92.669172932330824</v>
      </c>
      <c r="AF37" s="1810">
        <v>72.600767754318625</v>
      </c>
      <c r="AG37" s="543"/>
      <c r="AH37" s="543"/>
      <c r="AI37" s="543"/>
      <c r="AJ37" s="543"/>
      <c r="AK37" s="543"/>
      <c r="AL37" s="543"/>
      <c r="AM37" s="543"/>
      <c r="AN37" s="543"/>
      <c r="AO37" s="543"/>
      <c r="AP37" s="543"/>
      <c r="AQ37" s="543"/>
      <c r="AR37" s="543"/>
      <c r="AS37" s="543"/>
      <c r="AT37" s="543"/>
      <c r="AU37" s="543"/>
      <c r="AV37" s="543"/>
      <c r="AW37" s="543"/>
      <c r="AX37" s="543"/>
      <c r="AY37" s="543"/>
      <c r="AZ37" s="216"/>
      <c r="BA37" s="2228" t="s">
        <v>126</v>
      </c>
      <c r="BB37" s="151" t="s">
        <v>50</v>
      </c>
      <c r="BC37" s="1201" t="s">
        <v>36</v>
      </c>
      <c r="BD37" s="1221" t="s">
        <v>36</v>
      </c>
      <c r="BE37" s="1221" t="s">
        <v>36</v>
      </c>
      <c r="BF37" s="1221" t="s">
        <v>36</v>
      </c>
      <c r="BG37" s="1242" t="s">
        <v>36</v>
      </c>
      <c r="BH37" s="1263" t="s">
        <v>36</v>
      </c>
      <c r="BI37" s="1221" t="s">
        <v>36</v>
      </c>
      <c r="BJ37" s="1221" t="s">
        <v>36</v>
      </c>
      <c r="BK37" s="1221" t="s">
        <v>36</v>
      </c>
      <c r="BL37" s="1242" t="s">
        <v>36</v>
      </c>
      <c r="BM37" s="1263" t="s">
        <v>36</v>
      </c>
      <c r="BN37" s="1221" t="s">
        <v>36</v>
      </c>
      <c r="BO37" s="1221" t="s">
        <v>36</v>
      </c>
      <c r="BP37" s="1221" t="s">
        <v>36</v>
      </c>
      <c r="BQ37" s="1242" t="s">
        <v>36</v>
      </c>
      <c r="BR37" s="1263" t="s">
        <v>36</v>
      </c>
      <c r="BS37" s="1221" t="s">
        <v>36</v>
      </c>
      <c r="BT37" s="1221" t="s">
        <v>36</v>
      </c>
      <c r="BU37" s="1221" t="s">
        <v>36</v>
      </c>
      <c r="BV37" s="1221" t="s">
        <v>36</v>
      </c>
      <c r="BW37" s="1221" t="s">
        <v>36</v>
      </c>
      <c r="BX37" s="1221" t="s">
        <v>36</v>
      </c>
      <c r="BY37" s="1286" t="s">
        <v>36</v>
      </c>
      <c r="BZ37" s="1286" t="s">
        <v>36</v>
      </c>
      <c r="CA37" s="1286" t="s">
        <v>36</v>
      </c>
      <c r="CB37" s="1286" t="s">
        <v>36</v>
      </c>
      <c r="CC37" s="1286" t="s">
        <v>36</v>
      </c>
      <c r="CD37" s="1286" t="s">
        <v>36</v>
      </c>
      <c r="CE37" s="1286" t="s">
        <v>36</v>
      </c>
      <c r="CF37" s="1286" t="s">
        <v>36</v>
      </c>
      <c r="CG37" s="1847"/>
      <c r="CH37" s="1847"/>
      <c r="CI37" s="1847"/>
      <c r="CJ37" s="1847"/>
      <c r="CK37" s="1847"/>
      <c r="CL37" s="1847"/>
      <c r="CM37" s="1847"/>
      <c r="CN37" s="1847"/>
      <c r="CO37" s="1847"/>
      <c r="CP37" s="1847"/>
      <c r="CQ37" s="1847"/>
      <c r="CR37" s="1847"/>
      <c r="CS37" s="1847"/>
      <c r="CT37" s="1847"/>
      <c r="CU37" s="1847"/>
      <c r="CV37" s="1847"/>
      <c r="CW37" s="1847"/>
      <c r="CX37" s="1847"/>
      <c r="CY37" s="1847"/>
      <c r="CZ37" s="1847"/>
    </row>
    <row r="38" s="578" customFormat="true" ht="15" customHeight="true" x14ac:dyDescent="0.2">
      <c r="A38" s="2202"/>
      <c r="B38" s="1015" t="s">
        <v>49</v>
      </c>
      <c r="C38" s="843">
        <v>40.753169276659207</v>
      </c>
      <c r="D38" s="844">
        <v>17.798676419366075</v>
      </c>
      <c r="E38" s="844">
        <v>10.124101894186806</v>
      </c>
      <c r="F38" s="844">
        <v>4.8814025438294948</v>
      </c>
      <c r="G38" s="845">
        <v>1.9554030874785591</v>
      </c>
      <c r="H38" s="1082" t="s">
        <v>36</v>
      </c>
      <c r="I38" s="1105" t="s">
        <v>36</v>
      </c>
      <c r="J38" s="1105" t="s">
        <v>36</v>
      </c>
      <c r="K38" s="1105" t="s">
        <v>36</v>
      </c>
      <c r="L38" s="1124" t="s">
        <v>36</v>
      </c>
      <c r="M38" s="1147" t="s">
        <v>36</v>
      </c>
      <c r="N38" s="1105" t="s">
        <v>36</v>
      </c>
      <c r="O38" s="1105" t="s">
        <v>36</v>
      </c>
      <c r="P38" s="1105" t="s">
        <v>36</v>
      </c>
      <c r="Q38" s="1170" t="s">
        <v>36</v>
      </c>
      <c r="R38" s="846">
        <v>0</v>
      </c>
      <c r="S38" s="844">
        <v>8.4415584415584419</v>
      </c>
      <c r="T38" s="844">
        <v>7.7922077922077921</v>
      </c>
      <c r="U38" s="844">
        <v>21.20967741935484</v>
      </c>
      <c r="V38" s="844">
        <v>41.304347826086953</v>
      </c>
      <c r="W38" s="844">
        <v>16.949152542372879</v>
      </c>
      <c r="X38" s="844">
        <v>19.327731092436977</v>
      </c>
      <c r="Y38" s="844">
        <v>4.4483985765124556</v>
      </c>
      <c r="Z38" s="844">
        <v>2.945736434108527</v>
      </c>
      <c r="AA38" s="844">
        <v>20.21505376344086</v>
      </c>
      <c r="AB38" s="844">
        <v>17.040358744394617</v>
      </c>
      <c r="AC38" s="844">
        <v>6.4686468646864688</v>
      </c>
      <c r="AD38" s="844">
        <v>6.5100671140939594</v>
      </c>
      <c r="AE38" s="844">
        <v>7.3308270676691727</v>
      </c>
      <c r="AF38" s="1810">
        <v>27.399232245681382</v>
      </c>
      <c r="AG38" s="543"/>
      <c r="AH38" s="543"/>
      <c r="AI38" s="543"/>
      <c r="AJ38" s="543"/>
      <c r="AK38" s="543"/>
      <c r="AL38" s="543"/>
      <c r="AM38" s="543"/>
      <c r="AN38" s="543"/>
      <c r="AO38" s="543"/>
      <c r="AP38" s="543"/>
      <c r="AQ38" s="543"/>
      <c r="AR38" s="543"/>
      <c r="AS38" s="543"/>
      <c r="AT38" s="543"/>
      <c r="AU38" s="543"/>
      <c r="AV38" s="543"/>
      <c r="AW38" s="543"/>
      <c r="AX38" s="543"/>
      <c r="AY38" s="543"/>
      <c r="AZ38" s="216"/>
      <c r="BA38" s="2228"/>
      <c r="BB38" s="151" t="s">
        <v>49</v>
      </c>
      <c r="BC38" s="1201" t="s">
        <v>36</v>
      </c>
      <c r="BD38" s="1221" t="s">
        <v>36</v>
      </c>
      <c r="BE38" s="1221" t="s">
        <v>36</v>
      </c>
      <c r="BF38" s="1221" t="s">
        <v>36</v>
      </c>
      <c r="BG38" s="1242" t="s">
        <v>36</v>
      </c>
      <c r="BH38" s="1263" t="s">
        <v>36</v>
      </c>
      <c r="BI38" s="1221" t="s">
        <v>36</v>
      </c>
      <c r="BJ38" s="1221" t="s">
        <v>36</v>
      </c>
      <c r="BK38" s="1221" t="s">
        <v>36</v>
      </c>
      <c r="BL38" s="1242" t="s">
        <v>36</v>
      </c>
      <c r="BM38" s="1263" t="s">
        <v>36</v>
      </c>
      <c r="BN38" s="1221" t="s">
        <v>36</v>
      </c>
      <c r="BO38" s="1221" t="s">
        <v>36</v>
      </c>
      <c r="BP38" s="1221" t="s">
        <v>36</v>
      </c>
      <c r="BQ38" s="1242" t="s">
        <v>36</v>
      </c>
      <c r="BR38" s="1263" t="s">
        <v>36</v>
      </c>
      <c r="BS38" s="1221" t="s">
        <v>36</v>
      </c>
      <c r="BT38" s="1221" t="s">
        <v>36</v>
      </c>
      <c r="BU38" s="1221" t="s">
        <v>36</v>
      </c>
      <c r="BV38" s="1221" t="s">
        <v>36</v>
      </c>
      <c r="BW38" s="1221" t="s">
        <v>36</v>
      </c>
      <c r="BX38" s="1221" t="s">
        <v>36</v>
      </c>
      <c r="BY38" s="1286" t="s">
        <v>36</v>
      </c>
      <c r="BZ38" s="1286" t="s">
        <v>36</v>
      </c>
      <c r="CA38" s="1286" t="s">
        <v>36</v>
      </c>
      <c r="CB38" s="1286" t="s">
        <v>36</v>
      </c>
      <c r="CC38" s="1286" t="s">
        <v>36</v>
      </c>
      <c r="CD38" s="1286" t="s">
        <v>36</v>
      </c>
      <c r="CE38" s="1286" t="s">
        <v>36</v>
      </c>
      <c r="CF38" s="1286" t="s">
        <v>36</v>
      </c>
      <c r="CG38" s="1847"/>
      <c r="CH38" s="1847"/>
      <c r="CI38" s="1847"/>
      <c r="CJ38" s="1847"/>
      <c r="CK38" s="1847"/>
      <c r="CL38" s="1847"/>
      <c r="CM38" s="1847"/>
      <c r="CN38" s="1847"/>
      <c r="CO38" s="1847"/>
      <c r="CP38" s="1847"/>
      <c r="CQ38" s="1847"/>
      <c r="CR38" s="1847"/>
      <c r="CS38" s="1847"/>
      <c r="CT38" s="1847"/>
      <c r="CU38" s="1847"/>
      <c r="CV38" s="1847"/>
      <c r="CW38" s="1847"/>
      <c r="CX38" s="1847"/>
      <c r="CY38" s="1847"/>
      <c r="CZ38" s="1847"/>
    </row>
    <row r="39" s="130" customFormat="true" ht="15" customHeight="true" x14ac:dyDescent="0.2">
      <c r="A39" s="2199" t="s">
        <v>123</v>
      </c>
      <c r="B39" s="249" t="s">
        <v>50</v>
      </c>
      <c r="C39" s="1042" t="s">
        <v>36</v>
      </c>
      <c r="D39" s="1054" t="s">
        <v>36</v>
      </c>
      <c r="E39" s="1054" t="s">
        <v>36</v>
      </c>
      <c r="F39" s="1054" t="s">
        <v>36</v>
      </c>
      <c r="G39" s="1066" t="s">
        <v>36</v>
      </c>
      <c r="H39" s="1084" t="s">
        <v>36</v>
      </c>
      <c r="I39" s="1054" t="s">
        <v>36</v>
      </c>
      <c r="J39" s="1054" t="s">
        <v>36</v>
      </c>
      <c r="K39" s="1054" t="s">
        <v>36</v>
      </c>
      <c r="L39" s="1126" t="s">
        <v>36</v>
      </c>
      <c r="M39" s="1149" t="s">
        <v>36</v>
      </c>
      <c r="N39" s="1054" t="s">
        <v>36</v>
      </c>
      <c r="O39" s="1054" t="s">
        <v>36</v>
      </c>
      <c r="P39" s="1054" t="s">
        <v>36</v>
      </c>
      <c r="Q39" s="1066" t="s">
        <v>36</v>
      </c>
      <c r="R39" s="1084" t="s">
        <v>36</v>
      </c>
      <c r="S39" s="1054" t="s">
        <v>36</v>
      </c>
      <c r="T39" s="1054" t="s">
        <v>36</v>
      </c>
      <c r="U39" s="1054" t="s">
        <v>36</v>
      </c>
      <c r="V39" s="1054" t="s">
        <v>36</v>
      </c>
      <c r="W39" s="1054" t="s">
        <v>36</v>
      </c>
      <c r="X39" s="1054" t="s">
        <v>36</v>
      </c>
      <c r="Y39" s="1194" t="s">
        <v>36</v>
      </c>
      <c r="Z39" s="1194" t="s">
        <v>36</v>
      </c>
      <c r="AA39" s="1194" t="s">
        <v>36</v>
      </c>
      <c r="AB39" s="1194" t="s">
        <v>36</v>
      </c>
      <c r="AC39" s="1194" t="s">
        <v>36</v>
      </c>
      <c r="AD39" s="1194" t="s">
        <v>36</v>
      </c>
      <c r="AE39" s="1194" t="s">
        <v>36</v>
      </c>
      <c r="AF39" s="1812" t="s">
        <v>36</v>
      </c>
      <c r="AG39" s="1837"/>
      <c r="AH39" s="1837"/>
      <c r="AI39" s="1837"/>
      <c r="AJ39" s="1837"/>
      <c r="AK39" s="1837"/>
      <c r="AL39" s="1837"/>
      <c r="AM39" s="1837"/>
      <c r="AN39" s="1837"/>
      <c r="AO39" s="1837"/>
      <c r="AP39" s="1837"/>
      <c r="AQ39" s="1837"/>
      <c r="AR39" s="1837"/>
      <c r="AS39" s="1837"/>
      <c r="AT39" s="1837"/>
      <c r="AU39" s="1837"/>
      <c r="AV39" s="1837"/>
      <c r="AW39" s="1837"/>
      <c r="AX39" s="1837"/>
      <c r="AY39" s="1837"/>
      <c r="AZ39" s="215"/>
      <c r="BA39" s="2228" t="s">
        <v>123</v>
      </c>
      <c r="BB39" s="151" t="s">
        <v>50</v>
      </c>
      <c r="BC39" s="1201" t="s">
        <v>36</v>
      </c>
      <c r="BD39" s="1221" t="s">
        <v>36</v>
      </c>
      <c r="BE39" s="1221" t="s">
        <v>36</v>
      </c>
      <c r="BF39" s="1221" t="s">
        <v>36</v>
      </c>
      <c r="BG39" s="1242" t="s">
        <v>36</v>
      </c>
      <c r="BH39" s="1263" t="s">
        <v>36</v>
      </c>
      <c r="BI39" s="1221" t="s">
        <v>36</v>
      </c>
      <c r="BJ39" s="1221" t="s">
        <v>36</v>
      </c>
      <c r="BK39" s="1221" t="s">
        <v>36</v>
      </c>
      <c r="BL39" s="1242" t="s">
        <v>36</v>
      </c>
      <c r="BM39" s="1263" t="s">
        <v>36</v>
      </c>
      <c r="BN39" s="1221" t="s">
        <v>36</v>
      </c>
      <c r="BO39" s="1221" t="s">
        <v>36</v>
      </c>
      <c r="BP39" s="1221" t="s">
        <v>36</v>
      </c>
      <c r="BQ39" s="1242" t="s">
        <v>36</v>
      </c>
      <c r="BR39" s="1263" t="s">
        <v>36</v>
      </c>
      <c r="BS39" s="1221" t="s">
        <v>36</v>
      </c>
      <c r="BT39" s="1221" t="s">
        <v>36</v>
      </c>
      <c r="BU39" s="1221" t="s">
        <v>36</v>
      </c>
      <c r="BV39" s="1221" t="s">
        <v>36</v>
      </c>
      <c r="BW39" s="1221" t="s">
        <v>36</v>
      </c>
      <c r="BX39" s="1221" t="s">
        <v>36</v>
      </c>
      <c r="BY39" s="1286" t="s">
        <v>36</v>
      </c>
      <c r="BZ39" s="1286" t="s">
        <v>36</v>
      </c>
      <c r="CA39" s="1286" t="s">
        <v>36</v>
      </c>
      <c r="CB39" s="1286" t="s">
        <v>36</v>
      </c>
      <c r="CC39" s="1286" t="s">
        <v>36</v>
      </c>
      <c r="CD39" s="1286" t="s">
        <v>36</v>
      </c>
      <c r="CE39" s="1286" t="s">
        <v>36</v>
      </c>
      <c r="CF39" s="1286" t="s">
        <v>36</v>
      </c>
      <c r="CG39" s="1847"/>
      <c r="CH39" s="1847"/>
      <c r="CI39" s="1847"/>
      <c r="CJ39" s="1847"/>
      <c r="CK39" s="1847"/>
      <c r="CL39" s="1847"/>
      <c r="CM39" s="1847"/>
      <c r="CN39" s="1847"/>
      <c r="CO39" s="1847"/>
      <c r="CP39" s="1847"/>
      <c r="CQ39" s="1847"/>
      <c r="CR39" s="1847"/>
      <c r="CS39" s="1847"/>
      <c r="CT39" s="1847"/>
      <c r="CU39" s="1847"/>
      <c r="CV39" s="1847"/>
      <c r="CW39" s="1847"/>
      <c r="CX39" s="1847"/>
      <c r="CY39" s="1847"/>
      <c r="CZ39" s="1847"/>
    </row>
    <row r="40" s="130" customFormat="true" ht="15" customHeight="true" x14ac:dyDescent="0.2">
      <c r="A40" s="2199"/>
      <c r="B40" s="249" t="s">
        <v>49</v>
      </c>
      <c r="C40" s="1042" t="s">
        <v>36</v>
      </c>
      <c r="D40" s="1054" t="s">
        <v>36</v>
      </c>
      <c r="E40" s="1054" t="s">
        <v>36</v>
      </c>
      <c r="F40" s="1054" t="s">
        <v>36</v>
      </c>
      <c r="G40" s="1066" t="s">
        <v>36</v>
      </c>
      <c r="H40" s="1084" t="s">
        <v>36</v>
      </c>
      <c r="I40" s="1054" t="s">
        <v>36</v>
      </c>
      <c r="J40" s="1054" t="s">
        <v>36</v>
      </c>
      <c r="K40" s="1054" t="s">
        <v>36</v>
      </c>
      <c r="L40" s="1126" t="s">
        <v>36</v>
      </c>
      <c r="M40" s="1149" t="s">
        <v>36</v>
      </c>
      <c r="N40" s="1054" t="s">
        <v>36</v>
      </c>
      <c r="O40" s="1054" t="s">
        <v>36</v>
      </c>
      <c r="P40" s="1054" t="s">
        <v>36</v>
      </c>
      <c r="Q40" s="1066" t="s">
        <v>36</v>
      </c>
      <c r="R40" s="1084" t="s">
        <v>36</v>
      </c>
      <c r="S40" s="1054" t="s">
        <v>36</v>
      </c>
      <c r="T40" s="1054" t="s">
        <v>36</v>
      </c>
      <c r="U40" s="1054" t="s">
        <v>36</v>
      </c>
      <c r="V40" s="1054" t="s">
        <v>36</v>
      </c>
      <c r="W40" s="1054" t="s">
        <v>36</v>
      </c>
      <c r="X40" s="1054" t="s">
        <v>36</v>
      </c>
      <c r="Y40" s="1194" t="s">
        <v>36</v>
      </c>
      <c r="Z40" s="1194" t="s">
        <v>36</v>
      </c>
      <c r="AA40" s="1194" t="s">
        <v>36</v>
      </c>
      <c r="AB40" s="1194" t="s">
        <v>36</v>
      </c>
      <c r="AC40" s="1194" t="s">
        <v>36</v>
      </c>
      <c r="AD40" s="1194" t="s">
        <v>36</v>
      </c>
      <c r="AE40" s="1194" t="s">
        <v>36</v>
      </c>
      <c r="AF40" s="1812" t="s">
        <v>36</v>
      </c>
      <c r="AG40" s="1837"/>
      <c r="AH40" s="1837"/>
      <c r="AI40" s="1837"/>
      <c r="AJ40" s="1837"/>
      <c r="AK40" s="1837"/>
      <c r="AL40" s="1837"/>
      <c r="AM40" s="1837"/>
      <c r="AN40" s="1837"/>
      <c r="AO40" s="1837"/>
      <c r="AP40" s="1837"/>
      <c r="AQ40" s="1837"/>
      <c r="AR40" s="1837"/>
      <c r="AS40" s="1837"/>
      <c r="AT40" s="1837"/>
      <c r="AU40" s="1837"/>
      <c r="AV40" s="1837"/>
      <c r="AW40" s="1837"/>
      <c r="AX40" s="1837"/>
      <c r="AY40" s="1837"/>
      <c r="AZ40" s="215"/>
      <c r="BA40" s="2228"/>
      <c r="BB40" s="151" t="s">
        <v>49</v>
      </c>
      <c r="BC40" s="1201" t="s">
        <v>36</v>
      </c>
      <c r="BD40" s="1221" t="s">
        <v>36</v>
      </c>
      <c r="BE40" s="1221" t="s">
        <v>36</v>
      </c>
      <c r="BF40" s="1221" t="s">
        <v>36</v>
      </c>
      <c r="BG40" s="1242" t="s">
        <v>36</v>
      </c>
      <c r="BH40" s="1263" t="s">
        <v>36</v>
      </c>
      <c r="BI40" s="1221" t="s">
        <v>36</v>
      </c>
      <c r="BJ40" s="1221" t="s">
        <v>36</v>
      </c>
      <c r="BK40" s="1221" t="s">
        <v>36</v>
      </c>
      <c r="BL40" s="1242" t="s">
        <v>36</v>
      </c>
      <c r="BM40" s="1263" t="s">
        <v>36</v>
      </c>
      <c r="BN40" s="1221" t="s">
        <v>36</v>
      </c>
      <c r="BO40" s="1221" t="s">
        <v>36</v>
      </c>
      <c r="BP40" s="1221" t="s">
        <v>36</v>
      </c>
      <c r="BQ40" s="1242" t="s">
        <v>36</v>
      </c>
      <c r="BR40" s="1263" t="s">
        <v>36</v>
      </c>
      <c r="BS40" s="1221" t="s">
        <v>36</v>
      </c>
      <c r="BT40" s="1221" t="s">
        <v>36</v>
      </c>
      <c r="BU40" s="1221" t="s">
        <v>36</v>
      </c>
      <c r="BV40" s="1221" t="s">
        <v>36</v>
      </c>
      <c r="BW40" s="1221" t="s">
        <v>36</v>
      </c>
      <c r="BX40" s="1221" t="s">
        <v>36</v>
      </c>
      <c r="BY40" s="1286" t="s">
        <v>36</v>
      </c>
      <c r="BZ40" s="1286" t="s">
        <v>36</v>
      </c>
      <c r="CA40" s="1286" t="s">
        <v>36</v>
      </c>
      <c r="CB40" s="1286" t="s">
        <v>36</v>
      </c>
      <c r="CC40" s="1286" t="s">
        <v>36</v>
      </c>
      <c r="CD40" s="1286" t="s">
        <v>36</v>
      </c>
      <c r="CE40" s="1286" t="s">
        <v>36</v>
      </c>
      <c r="CF40" s="1286" t="s">
        <v>36</v>
      </c>
      <c r="CG40" s="1847"/>
      <c r="CH40" s="1847"/>
      <c r="CI40" s="1847"/>
      <c r="CJ40" s="1847"/>
      <c r="CK40" s="1847"/>
      <c r="CL40" s="1847"/>
      <c r="CM40" s="1847"/>
      <c r="CN40" s="1847"/>
      <c r="CO40" s="1847"/>
      <c r="CP40" s="1847"/>
      <c r="CQ40" s="1847"/>
      <c r="CR40" s="1847"/>
      <c r="CS40" s="1847"/>
      <c r="CT40" s="1847"/>
      <c r="CU40" s="1847"/>
      <c r="CV40" s="1847"/>
      <c r="CW40" s="1847"/>
      <c r="CX40" s="1847"/>
      <c r="CY40" s="1847"/>
      <c r="CZ40" s="1847"/>
    </row>
    <row r="41" s="578" customFormat="true" ht="15" customHeight="true" x14ac:dyDescent="0.2">
      <c r="A41" s="2202" t="s">
        <v>57</v>
      </c>
      <c r="B41" s="1015" t="s">
        <v>50</v>
      </c>
      <c r="C41" s="843">
        <v>4.1482488949336958</v>
      </c>
      <c r="D41" s="844">
        <v>1.1900826446280992</v>
      </c>
      <c r="E41" s="844">
        <v>2.0625</v>
      </c>
      <c r="F41" s="844">
        <v>0.33772374197906113</v>
      </c>
      <c r="G41" s="845">
        <v>0</v>
      </c>
      <c r="H41" s="1082" t="s">
        <v>36</v>
      </c>
      <c r="I41" s="1105" t="s">
        <v>36</v>
      </c>
      <c r="J41" s="1105" t="s">
        <v>36</v>
      </c>
      <c r="K41" s="1105" t="s">
        <v>36</v>
      </c>
      <c r="L41" s="1124" t="s">
        <v>36</v>
      </c>
      <c r="M41" s="1147" t="s">
        <v>36</v>
      </c>
      <c r="N41" s="1105" t="s">
        <v>36</v>
      </c>
      <c r="O41" s="1105" t="s">
        <v>36</v>
      </c>
      <c r="P41" s="1105" t="s">
        <v>36</v>
      </c>
      <c r="Q41" s="1170" t="s">
        <v>36</v>
      </c>
      <c r="R41" s="846">
        <v>0</v>
      </c>
      <c r="S41" s="844">
        <v>0.29832935560859186</v>
      </c>
      <c r="T41" s="844">
        <v>0.54200542005420049</v>
      </c>
      <c r="U41" s="844">
        <v>2.4691358024691357</v>
      </c>
      <c r="V41" s="844">
        <v>0</v>
      </c>
      <c r="W41" s="844">
        <v>1.6845329249617151</v>
      </c>
      <c r="X41" s="844">
        <v>4.9792531120331951</v>
      </c>
      <c r="Y41" s="844">
        <v>0</v>
      </c>
      <c r="Z41" s="844">
        <v>0</v>
      </c>
      <c r="AA41" s="844">
        <v>0.82644628099173556</v>
      </c>
      <c r="AB41" s="844">
        <v>2.7377521613832854</v>
      </c>
      <c r="AC41" s="844">
        <v>6.4267352185089971E-2</v>
      </c>
      <c r="AD41" s="844">
        <v>0.85022890778286464</v>
      </c>
      <c r="AE41" s="844">
        <v>0.53475935828876997</v>
      </c>
      <c r="AF41" s="1810">
        <v>5.4054054054054053</v>
      </c>
      <c r="AG41" s="543"/>
      <c r="AH41" s="543"/>
      <c r="AI41" s="543"/>
      <c r="AJ41" s="543"/>
      <c r="AK41" s="543"/>
      <c r="AL41" s="543"/>
      <c r="AM41" s="543"/>
      <c r="AN41" s="543"/>
      <c r="AO41" s="543"/>
      <c r="AP41" s="543"/>
      <c r="AQ41" s="543"/>
      <c r="AR41" s="543"/>
      <c r="AS41" s="543"/>
      <c r="AT41" s="543"/>
      <c r="AU41" s="543"/>
      <c r="AV41" s="543"/>
      <c r="AW41" s="543"/>
      <c r="AX41" s="543"/>
      <c r="AY41" s="543"/>
      <c r="AZ41" s="216"/>
      <c r="BA41" s="2228" t="s">
        <v>57</v>
      </c>
      <c r="BB41" s="151" t="s">
        <v>50</v>
      </c>
      <c r="BC41" s="1201" t="s">
        <v>36</v>
      </c>
      <c r="BD41" s="1221" t="s">
        <v>36</v>
      </c>
      <c r="BE41" s="1221" t="s">
        <v>36</v>
      </c>
      <c r="BF41" s="1221" t="s">
        <v>36</v>
      </c>
      <c r="BG41" s="1242" t="s">
        <v>36</v>
      </c>
      <c r="BH41" s="1263" t="s">
        <v>36</v>
      </c>
      <c r="BI41" s="1221" t="s">
        <v>36</v>
      </c>
      <c r="BJ41" s="1221" t="s">
        <v>36</v>
      </c>
      <c r="BK41" s="1221" t="s">
        <v>36</v>
      </c>
      <c r="BL41" s="1242" t="s">
        <v>36</v>
      </c>
      <c r="BM41" s="1263" t="s">
        <v>36</v>
      </c>
      <c r="BN41" s="1221" t="s">
        <v>36</v>
      </c>
      <c r="BO41" s="1221" t="s">
        <v>36</v>
      </c>
      <c r="BP41" s="1221" t="s">
        <v>36</v>
      </c>
      <c r="BQ41" s="1242" t="s">
        <v>36</v>
      </c>
      <c r="BR41" s="1263" t="s">
        <v>36</v>
      </c>
      <c r="BS41" s="1221" t="s">
        <v>36</v>
      </c>
      <c r="BT41" s="1221" t="s">
        <v>36</v>
      </c>
      <c r="BU41" s="1221" t="s">
        <v>36</v>
      </c>
      <c r="BV41" s="1221" t="s">
        <v>36</v>
      </c>
      <c r="BW41" s="1221" t="s">
        <v>36</v>
      </c>
      <c r="BX41" s="1221" t="s">
        <v>36</v>
      </c>
      <c r="BY41" s="1286" t="s">
        <v>36</v>
      </c>
      <c r="BZ41" s="1286" t="s">
        <v>36</v>
      </c>
      <c r="CA41" s="1286" t="s">
        <v>36</v>
      </c>
      <c r="CB41" s="1286" t="s">
        <v>36</v>
      </c>
      <c r="CC41" s="1286" t="s">
        <v>36</v>
      </c>
      <c r="CD41" s="1286" t="s">
        <v>36</v>
      </c>
      <c r="CE41" s="1286" t="s">
        <v>36</v>
      </c>
      <c r="CF41" s="1286" t="s">
        <v>36</v>
      </c>
      <c r="CG41" s="1847"/>
      <c r="CH41" s="1847"/>
      <c r="CI41" s="1847"/>
      <c r="CJ41" s="1847"/>
      <c r="CK41" s="1847"/>
      <c r="CL41" s="1847"/>
      <c r="CM41" s="1847"/>
      <c r="CN41" s="1847"/>
      <c r="CO41" s="1847"/>
      <c r="CP41" s="1847"/>
      <c r="CQ41" s="1847"/>
      <c r="CR41" s="1847"/>
      <c r="CS41" s="1847"/>
      <c r="CT41" s="1847"/>
      <c r="CU41" s="1847"/>
      <c r="CV41" s="1847"/>
      <c r="CW41" s="1847"/>
      <c r="CX41" s="1847"/>
      <c r="CY41" s="1847"/>
      <c r="CZ41" s="1847"/>
    </row>
    <row r="42" s="578" customFormat="true" ht="15" customHeight="true" x14ac:dyDescent="0.2">
      <c r="A42" s="2202"/>
      <c r="B42" s="1015" t="s">
        <v>49</v>
      </c>
      <c r="C42" s="843">
        <v>95.851751105066313</v>
      </c>
      <c r="D42" s="844">
        <v>98.809917355371908</v>
      </c>
      <c r="E42" s="844">
        <v>97.9375</v>
      </c>
      <c r="F42" s="844">
        <v>99.662276258020938</v>
      </c>
      <c r="G42" s="845">
        <v>100</v>
      </c>
      <c r="H42" s="1082" t="s">
        <v>36</v>
      </c>
      <c r="I42" s="1105" t="s">
        <v>36</v>
      </c>
      <c r="J42" s="1105" t="s">
        <v>36</v>
      </c>
      <c r="K42" s="1105" t="s">
        <v>36</v>
      </c>
      <c r="L42" s="1124" t="s">
        <v>36</v>
      </c>
      <c r="M42" s="1147" t="s">
        <v>36</v>
      </c>
      <c r="N42" s="1105" t="s">
        <v>36</v>
      </c>
      <c r="O42" s="1105" t="s">
        <v>36</v>
      </c>
      <c r="P42" s="1105" t="s">
        <v>36</v>
      </c>
      <c r="Q42" s="1170" t="s">
        <v>36</v>
      </c>
      <c r="R42" s="846">
        <v>100</v>
      </c>
      <c r="S42" s="844">
        <v>99.701670644391399</v>
      </c>
      <c r="T42" s="844">
        <v>99.45799457994579</v>
      </c>
      <c r="U42" s="844">
        <v>97.53086419753086</v>
      </c>
      <c r="V42" s="844">
        <v>100</v>
      </c>
      <c r="W42" s="844">
        <v>98.315467075038285</v>
      </c>
      <c r="X42" s="844">
        <v>95.020746887966794</v>
      </c>
      <c r="Y42" s="844">
        <v>100</v>
      </c>
      <c r="Z42" s="844">
        <v>100</v>
      </c>
      <c r="AA42" s="844">
        <v>99.173553719008268</v>
      </c>
      <c r="AB42" s="844">
        <v>97.262247838616716</v>
      </c>
      <c r="AC42" s="844">
        <v>99.935732647814916</v>
      </c>
      <c r="AD42" s="844">
        <v>99.149771092217136</v>
      </c>
      <c r="AE42" s="844">
        <v>99.465240641711233</v>
      </c>
      <c r="AF42" s="1810">
        <v>94.594594594594597</v>
      </c>
      <c r="AG42" s="543"/>
      <c r="AH42" s="543"/>
      <c r="AI42" s="543"/>
      <c r="AJ42" s="543"/>
      <c r="AK42" s="543"/>
      <c r="AL42" s="543"/>
      <c r="AM42" s="543"/>
      <c r="AN42" s="543"/>
      <c r="AO42" s="543"/>
      <c r="AP42" s="543"/>
      <c r="AQ42" s="543"/>
      <c r="AR42" s="543"/>
      <c r="AS42" s="543"/>
      <c r="AT42" s="543"/>
      <c r="AU42" s="543"/>
      <c r="AV42" s="543"/>
      <c r="AW42" s="543"/>
      <c r="AX42" s="543"/>
      <c r="AY42" s="543"/>
      <c r="AZ42" s="216"/>
      <c r="BA42" s="2228"/>
      <c r="BB42" s="151" t="s">
        <v>49</v>
      </c>
      <c r="BC42" s="1201" t="s">
        <v>36</v>
      </c>
      <c r="BD42" s="1221" t="s">
        <v>36</v>
      </c>
      <c r="BE42" s="1221" t="s">
        <v>36</v>
      </c>
      <c r="BF42" s="1221" t="s">
        <v>36</v>
      </c>
      <c r="BG42" s="1242" t="s">
        <v>36</v>
      </c>
      <c r="BH42" s="1263" t="s">
        <v>36</v>
      </c>
      <c r="BI42" s="1221" t="s">
        <v>36</v>
      </c>
      <c r="BJ42" s="1221" t="s">
        <v>36</v>
      </c>
      <c r="BK42" s="1221" t="s">
        <v>36</v>
      </c>
      <c r="BL42" s="1242" t="s">
        <v>36</v>
      </c>
      <c r="BM42" s="1263" t="s">
        <v>36</v>
      </c>
      <c r="BN42" s="1221" t="s">
        <v>36</v>
      </c>
      <c r="BO42" s="1221" t="s">
        <v>36</v>
      </c>
      <c r="BP42" s="1221" t="s">
        <v>36</v>
      </c>
      <c r="BQ42" s="1242" t="s">
        <v>36</v>
      </c>
      <c r="BR42" s="1263" t="s">
        <v>36</v>
      </c>
      <c r="BS42" s="1221" t="s">
        <v>36</v>
      </c>
      <c r="BT42" s="1221" t="s">
        <v>36</v>
      </c>
      <c r="BU42" s="1221" t="s">
        <v>36</v>
      </c>
      <c r="BV42" s="1221" t="s">
        <v>36</v>
      </c>
      <c r="BW42" s="1221" t="s">
        <v>36</v>
      </c>
      <c r="BX42" s="1221" t="s">
        <v>36</v>
      </c>
      <c r="BY42" s="1286" t="s">
        <v>36</v>
      </c>
      <c r="BZ42" s="1286" t="s">
        <v>36</v>
      </c>
      <c r="CA42" s="1286" t="s">
        <v>36</v>
      </c>
      <c r="CB42" s="1286" t="s">
        <v>36</v>
      </c>
      <c r="CC42" s="1286" t="s">
        <v>36</v>
      </c>
      <c r="CD42" s="1286" t="s">
        <v>36</v>
      </c>
      <c r="CE42" s="1286" t="s">
        <v>36</v>
      </c>
      <c r="CF42" s="1286" t="s">
        <v>36</v>
      </c>
      <c r="CG42" s="1847"/>
      <c r="CH42" s="1847"/>
      <c r="CI42" s="1847"/>
      <c r="CJ42" s="1847"/>
      <c r="CK42" s="1847"/>
      <c r="CL42" s="1847"/>
      <c r="CM42" s="1847"/>
      <c r="CN42" s="1847"/>
      <c r="CO42" s="1847"/>
      <c r="CP42" s="1847"/>
      <c r="CQ42" s="1847"/>
      <c r="CR42" s="1847"/>
      <c r="CS42" s="1847"/>
      <c r="CT42" s="1847"/>
      <c r="CU42" s="1847"/>
      <c r="CV42" s="1847"/>
      <c r="CW42" s="1847"/>
      <c r="CX42" s="1847"/>
      <c r="CY42" s="1847"/>
      <c r="CZ42" s="1847"/>
    </row>
    <row r="43" s="578" customFormat="true" ht="15" customHeight="true" x14ac:dyDescent="0.2">
      <c r="A43" s="2202" t="s">
        <v>54</v>
      </c>
      <c r="B43" s="1015" t="s">
        <v>50</v>
      </c>
      <c r="C43" s="1043" t="s">
        <v>36</v>
      </c>
      <c r="D43" s="1055" t="s">
        <v>36</v>
      </c>
      <c r="E43" s="1055" t="s">
        <v>36</v>
      </c>
      <c r="F43" s="1055" t="s">
        <v>36</v>
      </c>
      <c r="G43" s="1067" t="s">
        <v>36</v>
      </c>
      <c r="H43" s="1082" t="s">
        <v>36</v>
      </c>
      <c r="I43" s="1105" t="s">
        <v>36</v>
      </c>
      <c r="J43" s="1105" t="s">
        <v>36</v>
      </c>
      <c r="K43" s="1105" t="s">
        <v>36</v>
      </c>
      <c r="L43" s="1124" t="s">
        <v>36</v>
      </c>
      <c r="M43" s="1147" t="s">
        <v>36</v>
      </c>
      <c r="N43" s="1105" t="s">
        <v>36</v>
      </c>
      <c r="O43" s="1105" t="s">
        <v>36</v>
      </c>
      <c r="P43" s="1105" t="s">
        <v>36</v>
      </c>
      <c r="Q43" s="1170" t="s">
        <v>36</v>
      </c>
      <c r="R43" s="846">
        <v>0</v>
      </c>
      <c r="S43" s="844">
        <v>0</v>
      </c>
      <c r="T43" s="844">
        <v>0</v>
      </c>
      <c r="U43" s="844">
        <v>0</v>
      </c>
      <c r="V43" s="844">
        <v>0</v>
      </c>
      <c r="W43" s="844">
        <v>0</v>
      </c>
      <c r="X43" s="844">
        <v>0</v>
      </c>
      <c r="Y43" s="844">
        <v>0</v>
      </c>
      <c r="Z43" s="844">
        <v>0</v>
      </c>
      <c r="AA43" s="844">
        <v>0</v>
      </c>
      <c r="AB43" s="844">
        <v>0</v>
      </c>
      <c r="AC43" s="844">
        <v>0</v>
      </c>
      <c r="AD43" s="844">
        <v>0</v>
      </c>
      <c r="AE43" s="844">
        <v>0</v>
      </c>
      <c r="AF43" s="1810">
        <v>0</v>
      </c>
      <c r="AG43" s="543"/>
      <c r="AH43" s="543"/>
      <c r="AI43" s="543"/>
      <c r="AJ43" s="543"/>
      <c r="AK43" s="543"/>
      <c r="AL43" s="543"/>
      <c r="AM43" s="543"/>
      <c r="AN43" s="543"/>
      <c r="AO43" s="543"/>
      <c r="AP43" s="543"/>
      <c r="AQ43" s="543"/>
      <c r="AR43" s="543"/>
      <c r="AS43" s="543"/>
      <c r="AT43" s="543"/>
      <c r="AU43" s="543"/>
      <c r="AV43" s="543"/>
      <c r="AW43" s="543"/>
      <c r="AX43" s="543"/>
      <c r="AY43" s="543"/>
      <c r="AZ43" s="216"/>
      <c r="BA43" s="2228" t="s">
        <v>54</v>
      </c>
      <c r="BB43" s="151" t="s">
        <v>50</v>
      </c>
      <c r="BC43" s="1201" t="s">
        <v>36</v>
      </c>
      <c r="BD43" s="1221" t="s">
        <v>36</v>
      </c>
      <c r="BE43" s="1221" t="s">
        <v>36</v>
      </c>
      <c r="BF43" s="1221" t="s">
        <v>36</v>
      </c>
      <c r="BG43" s="1242" t="s">
        <v>36</v>
      </c>
      <c r="BH43" s="1263" t="s">
        <v>36</v>
      </c>
      <c r="BI43" s="1221" t="s">
        <v>36</v>
      </c>
      <c r="BJ43" s="1221" t="s">
        <v>36</v>
      </c>
      <c r="BK43" s="1221" t="s">
        <v>36</v>
      </c>
      <c r="BL43" s="1242" t="s">
        <v>36</v>
      </c>
      <c r="BM43" s="1263" t="s">
        <v>36</v>
      </c>
      <c r="BN43" s="1221" t="s">
        <v>36</v>
      </c>
      <c r="BO43" s="1221" t="s">
        <v>36</v>
      </c>
      <c r="BP43" s="1221" t="s">
        <v>36</v>
      </c>
      <c r="BQ43" s="1242" t="s">
        <v>36</v>
      </c>
      <c r="BR43" s="1263" t="s">
        <v>36</v>
      </c>
      <c r="BS43" s="1221" t="s">
        <v>36</v>
      </c>
      <c r="BT43" s="1221" t="s">
        <v>36</v>
      </c>
      <c r="BU43" s="1221" t="s">
        <v>36</v>
      </c>
      <c r="BV43" s="1221" t="s">
        <v>36</v>
      </c>
      <c r="BW43" s="1221" t="s">
        <v>36</v>
      </c>
      <c r="BX43" s="1221" t="s">
        <v>36</v>
      </c>
      <c r="BY43" s="1286" t="s">
        <v>36</v>
      </c>
      <c r="BZ43" s="1286" t="s">
        <v>36</v>
      </c>
      <c r="CA43" s="1286" t="s">
        <v>36</v>
      </c>
      <c r="CB43" s="1286" t="s">
        <v>36</v>
      </c>
      <c r="CC43" s="1286" t="s">
        <v>36</v>
      </c>
      <c r="CD43" s="1286" t="s">
        <v>36</v>
      </c>
      <c r="CE43" s="1286" t="s">
        <v>36</v>
      </c>
      <c r="CF43" s="1286" t="s">
        <v>36</v>
      </c>
      <c r="CG43" s="1847"/>
      <c r="CH43" s="1847"/>
      <c r="CI43" s="1847"/>
      <c r="CJ43" s="1847"/>
      <c r="CK43" s="1847"/>
      <c r="CL43" s="1847"/>
      <c r="CM43" s="1847"/>
      <c r="CN43" s="1847"/>
      <c r="CO43" s="1847"/>
      <c r="CP43" s="1847"/>
      <c r="CQ43" s="1847"/>
      <c r="CR43" s="1847"/>
      <c r="CS43" s="1847"/>
      <c r="CT43" s="1847"/>
      <c r="CU43" s="1847"/>
      <c r="CV43" s="1847"/>
      <c r="CW43" s="1847"/>
      <c r="CX43" s="1847"/>
      <c r="CY43" s="1847"/>
      <c r="CZ43" s="1847"/>
    </row>
    <row r="44" s="578" customFormat="true" ht="15" customHeight="true" x14ac:dyDescent="0.2">
      <c r="A44" s="2202"/>
      <c r="B44" s="1015" t="s">
        <v>49</v>
      </c>
      <c r="C44" s="1043" t="s">
        <v>36</v>
      </c>
      <c r="D44" s="1055" t="s">
        <v>36</v>
      </c>
      <c r="E44" s="1055" t="s">
        <v>36</v>
      </c>
      <c r="F44" s="1055" t="s">
        <v>36</v>
      </c>
      <c r="G44" s="1067" t="s">
        <v>36</v>
      </c>
      <c r="H44" s="1082" t="s">
        <v>36</v>
      </c>
      <c r="I44" s="1105" t="s">
        <v>36</v>
      </c>
      <c r="J44" s="1105" t="s">
        <v>36</v>
      </c>
      <c r="K44" s="1105" t="s">
        <v>36</v>
      </c>
      <c r="L44" s="1124" t="s">
        <v>36</v>
      </c>
      <c r="M44" s="1147" t="s">
        <v>36</v>
      </c>
      <c r="N44" s="1105" t="s">
        <v>36</v>
      </c>
      <c r="O44" s="1105" t="s">
        <v>36</v>
      </c>
      <c r="P44" s="1105" t="s">
        <v>36</v>
      </c>
      <c r="Q44" s="1170" t="s">
        <v>36</v>
      </c>
      <c r="R44" s="846">
        <v>0</v>
      </c>
      <c r="S44" s="844">
        <v>0</v>
      </c>
      <c r="T44" s="844">
        <v>0</v>
      </c>
      <c r="U44" s="844">
        <v>0</v>
      </c>
      <c r="V44" s="844">
        <v>0</v>
      </c>
      <c r="W44" s="844">
        <v>0</v>
      </c>
      <c r="X44" s="844">
        <v>0</v>
      </c>
      <c r="Y44" s="844">
        <v>0</v>
      </c>
      <c r="Z44" s="844">
        <v>0</v>
      </c>
      <c r="AA44" s="844">
        <v>0</v>
      </c>
      <c r="AB44" s="844">
        <v>0</v>
      </c>
      <c r="AC44" s="844">
        <v>0</v>
      </c>
      <c r="AD44" s="844">
        <v>0</v>
      </c>
      <c r="AE44" s="844">
        <v>0</v>
      </c>
      <c r="AF44" s="1810">
        <v>0</v>
      </c>
      <c r="AG44" s="543"/>
      <c r="AH44" s="543"/>
      <c r="AI44" s="543"/>
      <c r="AJ44" s="543"/>
      <c r="AK44" s="543"/>
      <c r="AL44" s="543"/>
      <c r="AM44" s="543"/>
      <c r="AN44" s="543"/>
      <c r="AO44" s="543"/>
      <c r="AP44" s="543"/>
      <c r="AQ44" s="543"/>
      <c r="AR44" s="543"/>
      <c r="AS44" s="543"/>
      <c r="AT44" s="543"/>
      <c r="AU44" s="543"/>
      <c r="AV44" s="543"/>
      <c r="AW44" s="543"/>
      <c r="AX44" s="543"/>
      <c r="AY44" s="543"/>
      <c r="AZ44" s="216"/>
      <c r="BA44" s="2228"/>
      <c r="BB44" s="151" t="s">
        <v>49</v>
      </c>
      <c r="BC44" s="1201" t="s">
        <v>36</v>
      </c>
      <c r="BD44" s="1221" t="s">
        <v>36</v>
      </c>
      <c r="BE44" s="1221" t="s">
        <v>36</v>
      </c>
      <c r="BF44" s="1221" t="s">
        <v>36</v>
      </c>
      <c r="BG44" s="1242" t="s">
        <v>36</v>
      </c>
      <c r="BH44" s="1263" t="s">
        <v>36</v>
      </c>
      <c r="BI44" s="1221" t="s">
        <v>36</v>
      </c>
      <c r="BJ44" s="1221" t="s">
        <v>36</v>
      </c>
      <c r="BK44" s="1221" t="s">
        <v>36</v>
      </c>
      <c r="BL44" s="1242" t="s">
        <v>36</v>
      </c>
      <c r="BM44" s="1263" t="s">
        <v>36</v>
      </c>
      <c r="BN44" s="1221" t="s">
        <v>36</v>
      </c>
      <c r="BO44" s="1221" t="s">
        <v>36</v>
      </c>
      <c r="BP44" s="1221" t="s">
        <v>36</v>
      </c>
      <c r="BQ44" s="1242" t="s">
        <v>36</v>
      </c>
      <c r="BR44" s="1263" t="s">
        <v>36</v>
      </c>
      <c r="BS44" s="1221" t="s">
        <v>36</v>
      </c>
      <c r="BT44" s="1221" t="s">
        <v>36</v>
      </c>
      <c r="BU44" s="1221" t="s">
        <v>36</v>
      </c>
      <c r="BV44" s="1221" t="s">
        <v>36</v>
      </c>
      <c r="BW44" s="1221" t="s">
        <v>36</v>
      </c>
      <c r="BX44" s="1221" t="s">
        <v>36</v>
      </c>
      <c r="BY44" s="1286" t="s">
        <v>36</v>
      </c>
      <c r="BZ44" s="1286" t="s">
        <v>36</v>
      </c>
      <c r="CA44" s="1286" t="s">
        <v>36</v>
      </c>
      <c r="CB44" s="1286" t="s">
        <v>36</v>
      </c>
      <c r="CC44" s="1286" t="s">
        <v>36</v>
      </c>
      <c r="CD44" s="1286" t="s">
        <v>36</v>
      </c>
      <c r="CE44" s="1286" t="s">
        <v>36</v>
      </c>
      <c r="CF44" s="1286" t="s">
        <v>36</v>
      </c>
      <c r="CG44" s="1847"/>
      <c r="CH44" s="1847"/>
      <c r="CI44" s="1847"/>
      <c r="CJ44" s="1847"/>
      <c r="CK44" s="1847"/>
      <c r="CL44" s="1847"/>
      <c r="CM44" s="1847"/>
      <c r="CN44" s="1847"/>
      <c r="CO44" s="1847"/>
      <c r="CP44" s="1847"/>
      <c r="CQ44" s="1847"/>
      <c r="CR44" s="1847"/>
      <c r="CS44" s="1847"/>
      <c r="CT44" s="1847"/>
      <c r="CU44" s="1847"/>
      <c r="CV44" s="1847"/>
      <c r="CW44" s="1847"/>
      <c r="CX44" s="1847"/>
      <c r="CY44" s="1847"/>
      <c r="CZ44" s="1847"/>
    </row>
    <row r="45" s="578" customFormat="true" ht="15" customHeight="true" x14ac:dyDescent="0.2">
      <c r="A45" s="2202" t="s">
        <v>53</v>
      </c>
      <c r="B45" s="1015" t="s">
        <v>50</v>
      </c>
      <c r="C45" s="1043" t="s">
        <v>36</v>
      </c>
      <c r="D45" s="1055" t="s">
        <v>36</v>
      </c>
      <c r="E45" s="1055" t="s">
        <v>36</v>
      </c>
      <c r="F45" s="1055" t="s">
        <v>36</v>
      </c>
      <c r="G45" s="1067" t="s">
        <v>36</v>
      </c>
      <c r="H45" s="1082" t="s">
        <v>36</v>
      </c>
      <c r="I45" s="1105" t="s">
        <v>36</v>
      </c>
      <c r="J45" s="1105" t="s">
        <v>36</v>
      </c>
      <c r="K45" s="1105" t="s">
        <v>36</v>
      </c>
      <c r="L45" s="1124" t="s">
        <v>36</v>
      </c>
      <c r="M45" s="1147" t="s">
        <v>36</v>
      </c>
      <c r="N45" s="1105" t="s">
        <v>36</v>
      </c>
      <c r="O45" s="1105" t="s">
        <v>36</v>
      </c>
      <c r="P45" s="1105" t="s">
        <v>36</v>
      </c>
      <c r="Q45" s="1170" t="s">
        <v>36</v>
      </c>
      <c r="R45" s="846">
        <v>0</v>
      </c>
      <c r="S45" s="844">
        <v>0</v>
      </c>
      <c r="T45" s="844">
        <v>0</v>
      </c>
      <c r="U45" s="844">
        <v>0</v>
      </c>
      <c r="V45" s="844">
        <v>0</v>
      </c>
      <c r="W45" s="844">
        <v>0</v>
      </c>
      <c r="X45" s="844">
        <v>0</v>
      </c>
      <c r="Y45" s="844">
        <v>0</v>
      </c>
      <c r="Z45" s="844">
        <v>0</v>
      </c>
      <c r="AA45" s="844">
        <v>0</v>
      </c>
      <c r="AB45" s="844">
        <v>0</v>
      </c>
      <c r="AC45" s="844">
        <v>0</v>
      </c>
      <c r="AD45" s="844">
        <v>0</v>
      </c>
      <c r="AE45" s="844">
        <v>0</v>
      </c>
      <c r="AF45" s="1810">
        <v>0</v>
      </c>
      <c r="AG45" s="543"/>
      <c r="AH45" s="543"/>
      <c r="AI45" s="543"/>
      <c r="AJ45" s="543"/>
      <c r="AK45" s="543"/>
      <c r="AL45" s="543"/>
      <c r="AM45" s="543"/>
      <c r="AN45" s="543"/>
      <c r="AO45" s="543"/>
      <c r="AP45" s="543"/>
      <c r="AQ45" s="543"/>
      <c r="AR45" s="543"/>
      <c r="AS45" s="543"/>
      <c r="AT45" s="543"/>
      <c r="AU45" s="543"/>
      <c r="AV45" s="543"/>
      <c r="AW45" s="543"/>
      <c r="AX45" s="543"/>
      <c r="AY45" s="543"/>
      <c r="AZ45" s="216"/>
      <c r="BA45" s="2228" t="s">
        <v>53</v>
      </c>
      <c r="BB45" s="151" t="s">
        <v>50</v>
      </c>
      <c r="BC45" s="1201" t="s">
        <v>36</v>
      </c>
      <c r="BD45" s="1221" t="s">
        <v>36</v>
      </c>
      <c r="BE45" s="1221" t="s">
        <v>36</v>
      </c>
      <c r="BF45" s="1221" t="s">
        <v>36</v>
      </c>
      <c r="BG45" s="1242" t="s">
        <v>36</v>
      </c>
      <c r="BH45" s="1263" t="s">
        <v>36</v>
      </c>
      <c r="BI45" s="1221" t="s">
        <v>36</v>
      </c>
      <c r="BJ45" s="1221" t="s">
        <v>36</v>
      </c>
      <c r="BK45" s="1221" t="s">
        <v>36</v>
      </c>
      <c r="BL45" s="1242" t="s">
        <v>36</v>
      </c>
      <c r="BM45" s="1263" t="s">
        <v>36</v>
      </c>
      <c r="BN45" s="1221" t="s">
        <v>36</v>
      </c>
      <c r="BO45" s="1221" t="s">
        <v>36</v>
      </c>
      <c r="BP45" s="1221" t="s">
        <v>36</v>
      </c>
      <c r="BQ45" s="1242" t="s">
        <v>36</v>
      </c>
      <c r="BR45" s="1263" t="s">
        <v>36</v>
      </c>
      <c r="BS45" s="1221" t="s">
        <v>36</v>
      </c>
      <c r="BT45" s="1221" t="s">
        <v>36</v>
      </c>
      <c r="BU45" s="1221" t="s">
        <v>36</v>
      </c>
      <c r="BV45" s="1221" t="s">
        <v>36</v>
      </c>
      <c r="BW45" s="1221" t="s">
        <v>36</v>
      </c>
      <c r="BX45" s="1221" t="s">
        <v>36</v>
      </c>
      <c r="BY45" s="1286" t="s">
        <v>36</v>
      </c>
      <c r="BZ45" s="1286" t="s">
        <v>36</v>
      </c>
      <c r="CA45" s="1286" t="s">
        <v>36</v>
      </c>
      <c r="CB45" s="1286" t="s">
        <v>36</v>
      </c>
      <c r="CC45" s="1286" t="s">
        <v>36</v>
      </c>
      <c r="CD45" s="1286" t="s">
        <v>36</v>
      </c>
      <c r="CE45" s="1286" t="s">
        <v>36</v>
      </c>
      <c r="CF45" s="1286" t="s">
        <v>36</v>
      </c>
      <c r="CG45" s="1847"/>
      <c r="CH45" s="1847"/>
      <c r="CI45" s="1847"/>
      <c r="CJ45" s="1847"/>
      <c r="CK45" s="1847"/>
      <c r="CL45" s="1847"/>
      <c r="CM45" s="1847"/>
      <c r="CN45" s="1847"/>
      <c r="CO45" s="1847"/>
      <c r="CP45" s="1847"/>
      <c r="CQ45" s="1847"/>
      <c r="CR45" s="1847"/>
      <c r="CS45" s="1847"/>
      <c r="CT45" s="1847"/>
      <c r="CU45" s="1847"/>
      <c r="CV45" s="1847"/>
      <c r="CW45" s="1847"/>
      <c r="CX45" s="1847"/>
      <c r="CY45" s="1847"/>
      <c r="CZ45" s="1847"/>
    </row>
    <row r="46" s="578" customFormat="true" ht="15" customHeight="true" x14ac:dyDescent="0.2">
      <c r="A46" s="2202"/>
      <c r="B46" s="1015" t="s">
        <v>49</v>
      </c>
      <c r="C46" s="1043" t="s">
        <v>36</v>
      </c>
      <c r="D46" s="1055" t="s">
        <v>36</v>
      </c>
      <c r="E46" s="1055" t="s">
        <v>36</v>
      </c>
      <c r="F46" s="1055" t="s">
        <v>36</v>
      </c>
      <c r="G46" s="1067" t="s">
        <v>36</v>
      </c>
      <c r="H46" s="1082" t="s">
        <v>36</v>
      </c>
      <c r="I46" s="1105" t="s">
        <v>36</v>
      </c>
      <c r="J46" s="1105" t="s">
        <v>36</v>
      </c>
      <c r="K46" s="1105" t="s">
        <v>36</v>
      </c>
      <c r="L46" s="1124" t="s">
        <v>36</v>
      </c>
      <c r="M46" s="1147" t="s">
        <v>36</v>
      </c>
      <c r="N46" s="1105" t="s">
        <v>36</v>
      </c>
      <c r="O46" s="1105" t="s">
        <v>36</v>
      </c>
      <c r="P46" s="1105" t="s">
        <v>36</v>
      </c>
      <c r="Q46" s="1170" t="s">
        <v>36</v>
      </c>
      <c r="R46" s="846">
        <v>0</v>
      </c>
      <c r="S46" s="844">
        <v>0</v>
      </c>
      <c r="T46" s="844">
        <v>0</v>
      </c>
      <c r="U46" s="844">
        <v>0</v>
      </c>
      <c r="V46" s="844">
        <v>0</v>
      </c>
      <c r="W46" s="844">
        <v>0</v>
      </c>
      <c r="X46" s="844">
        <v>0</v>
      </c>
      <c r="Y46" s="844">
        <v>0</v>
      </c>
      <c r="Z46" s="844">
        <v>0</v>
      </c>
      <c r="AA46" s="844">
        <v>0</v>
      </c>
      <c r="AB46" s="844">
        <v>0</v>
      </c>
      <c r="AC46" s="844">
        <v>0</v>
      </c>
      <c r="AD46" s="844">
        <v>0</v>
      </c>
      <c r="AE46" s="844">
        <v>0</v>
      </c>
      <c r="AF46" s="1810">
        <v>0</v>
      </c>
      <c r="AG46" s="543"/>
      <c r="AH46" s="543"/>
      <c r="AI46" s="543"/>
      <c r="AJ46" s="543"/>
      <c r="AK46" s="543"/>
      <c r="AL46" s="543"/>
      <c r="AM46" s="543"/>
      <c r="AN46" s="543"/>
      <c r="AO46" s="543"/>
      <c r="AP46" s="543"/>
      <c r="AQ46" s="543"/>
      <c r="AR46" s="543"/>
      <c r="AS46" s="543"/>
      <c r="AT46" s="543"/>
      <c r="AU46" s="543"/>
      <c r="AV46" s="543"/>
      <c r="AW46" s="543"/>
      <c r="AX46" s="543"/>
      <c r="AY46" s="543"/>
      <c r="AZ46" s="216"/>
      <c r="BA46" s="2228"/>
      <c r="BB46" s="151" t="s">
        <v>49</v>
      </c>
      <c r="BC46" s="1201" t="s">
        <v>36</v>
      </c>
      <c r="BD46" s="1221" t="s">
        <v>36</v>
      </c>
      <c r="BE46" s="1221" t="s">
        <v>36</v>
      </c>
      <c r="BF46" s="1221" t="s">
        <v>36</v>
      </c>
      <c r="BG46" s="1242" t="s">
        <v>36</v>
      </c>
      <c r="BH46" s="1263" t="s">
        <v>36</v>
      </c>
      <c r="BI46" s="1221" t="s">
        <v>36</v>
      </c>
      <c r="BJ46" s="1221" t="s">
        <v>36</v>
      </c>
      <c r="BK46" s="1221" t="s">
        <v>36</v>
      </c>
      <c r="BL46" s="1242" t="s">
        <v>36</v>
      </c>
      <c r="BM46" s="1263" t="s">
        <v>36</v>
      </c>
      <c r="BN46" s="1221" t="s">
        <v>36</v>
      </c>
      <c r="BO46" s="1221" t="s">
        <v>36</v>
      </c>
      <c r="BP46" s="1221" t="s">
        <v>36</v>
      </c>
      <c r="BQ46" s="1242" t="s">
        <v>36</v>
      </c>
      <c r="BR46" s="1263" t="s">
        <v>36</v>
      </c>
      <c r="BS46" s="1221" t="s">
        <v>36</v>
      </c>
      <c r="BT46" s="1221" t="s">
        <v>36</v>
      </c>
      <c r="BU46" s="1221" t="s">
        <v>36</v>
      </c>
      <c r="BV46" s="1221" t="s">
        <v>36</v>
      </c>
      <c r="BW46" s="1221" t="s">
        <v>36</v>
      </c>
      <c r="BX46" s="1221" t="s">
        <v>36</v>
      </c>
      <c r="BY46" s="1286" t="s">
        <v>36</v>
      </c>
      <c r="BZ46" s="1286" t="s">
        <v>36</v>
      </c>
      <c r="CA46" s="1286" t="s">
        <v>36</v>
      </c>
      <c r="CB46" s="1286" t="s">
        <v>36</v>
      </c>
      <c r="CC46" s="1286" t="s">
        <v>36</v>
      </c>
      <c r="CD46" s="1286" t="s">
        <v>36</v>
      </c>
      <c r="CE46" s="1286" t="s">
        <v>36</v>
      </c>
      <c r="CF46" s="1286" t="s">
        <v>36</v>
      </c>
      <c r="CG46" s="1847"/>
      <c r="CH46" s="1847"/>
      <c r="CI46" s="1847"/>
      <c r="CJ46" s="1847"/>
      <c r="CK46" s="1847"/>
      <c r="CL46" s="1847"/>
      <c r="CM46" s="1847"/>
      <c r="CN46" s="1847"/>
      <c r="CO46" s="1847"/>
      <c r="CP46" s="1847"/>
      <c r="CQ46" s="1847"/>
      <c r="CR46" s="1847"/>
      <c r="CS46" s="1847"/>
      <c r="CT46" s="1847"/>
      <c r="CU46" s="1847"/>
      <c r="CV46" s="1847"/>
      <c r="CW46" s="1847"/>
      <c r="CX46" s="1847"/>
      <c r="CY46" s="1847"/>
      <c r="CZ46" s="1847"/>
    </row>
    <row r="47" s="130" customFormat="true" ht="15" customHeight="true" x14ac:dyDescent="0.2">
      <c r="A47" s="2199" t="s">
        <v>102</v>
      </c>
      <c r="B47" s="250" t="s">
        <v>101</v>
      </c>
      <c r="C47" s="1042" t="s">
        <v>36</v>
      </c>
      <c r="D47" s="1054" t="s">
        <v>36</v>
      </c>
      <c r="E47" s="1054" t="s">
        <v>36</v>
      </c>
      <c r="F47" s="1054" t="s">
        <v>36</v>
      </c>
      <c r="G47" s="1066" t="s">
        <v>36</v>
      </c>
      <c r="H47" s="1084" t="s">
        <v>36</v>
      </c>
      <c r="I47" s="1054" t="s">
        <v>36</v>
      </c>
      <c r="J47" s="1054" t="s">
        <v>36</v>
      </c>
      <c r="K47" s="1054" t="s">
        <v>36</v>
      </c>
      <c r="L47" s="1126" t="s">
        <v>36</v>
      </c>
      <c r="M47" s="1149" t="s">
        <v>36</v>
      </c>
      <c r="N47" s="1054" t="s">
        <v>36</v>
      </c>
      <c r="O47" s="1054" t="s">
        <v>36</v>
      </c>
      <c r="P47" s="1054" t="s">
        <v>36</v>
      </c>
      <c r="Q47" s="1066" t="s">
        <v>36</v>
      </c>
      <c r="R47" s="1084" t="s">
        <v>36</v>
      </c>
      <c r="S47" s="1054" t="s">
        <v>36</v>
      </c>
      <c r="T47" s="1054" t="s">
        <v>36</v>
      </c>
      <c r="U47" s="1054" t="s">
        <v>36</v>
      </c>
      <c r="V47" s="1054" t="s">
        <v>36</v>
      </c>
      <c r="W47" s="1054" t="s">
        <v>36</v>
      </c>
      <c r="X47" s="1054" t="s">
        <v>36</v>
      </c>
      <c r="Y47" s="1194" t="s">
        <v>36</v>
      </c>
      <c r="Z47" s="1194" t="s">
        <v>36</v>
      </c>
      <c r="AA47" s="1194" t="s">
        <v>36</v>
      </c>
      <c r="AB47" s="1194" t="s">
        <v>36</v>
      </c>
      <c r="AC47" s="1194" t="s">
        <v>36</v>
      </c>
      <c r="AD47" s="1194" t="s">
        <v>36</v>
      </c>
      <c r="AE47" s="1194" t="s">
        <v>36</v>
      </c>
      <c r="AF47" s="1812" t="s">
        <v>36</v>
      </c>
      <c r="AG47" s="1837"/>
      <c r="AH47" s="1837"/>
      <c r="AI47" s="1837"/>
      <c r="AJ47" s="1837"/>
      <c r="AK47" s="1837"/>
      <c r="AL47" s="1837"/>
      <c r="AM47" s="1837"/>
      <c r="AN47" s="1837"/>
      <c r="AO47" s="1837"/>
      <c r="AP47" s="1837"/>
      <c r="AQ47" s="1837"/>
      <c r="AR47" s="1837"/>
      <c r="AS47" s="1837"/>
      <c r="AT47" s="1837"/>
      <c r="AU47" s="1837"/>
      <c r="AV47" s="1837"/>
      <c r="AW47" s="1837"/>
      <c r="AX47" s="1837"/>
      <c r="AY47" s="1837"/>
      <c r="AZ47" s="215"/>
      <c r="BA47" s="2228" t="s">
        <v>102</v>
      </c>
      <c r="BB47" s="151" t="s">
        <v>101</v>
      </c>
      <c r="BC47" s="1201" t="s">
        <v>36</v>
      </c>
      <c r="BD47" s="1221" t="s">
        <v>36</v>
      </c>
      <c r="BE47" s="1221" t="s">
        <v>36</v>
      </c>
      <c r="BF47" s="1221" t="s">
        <v>36</v>
      </c>
      <c r="BG47" s="1242" t="s">
        <v>36</v>
      </c>
      <c r="BH47" s="1263" t="s">
        <v>36</v>
      </c>
      <c r="BI47" s="1221" t="s">
        <v>36</v>
      </c>
      <c r="BJ47" s="1221" t="s">
        <v>36</v>
      </c>
      <c r="BK47" s="1221" t="s">
        <v>36</v>
      </c>
      <c r="BL47" s="1242" t="s">
        <v>36</v>
      </c>
      <c r="BM47" s="1263" t="s">
        <v>36</v>
      </c>
      <c r="BN47" s="1221" t="s">
        <v>36</v>
      </c>
      <c r="BO47" s="1221" t="s">
        <v>36</v>
      </c>
      <c r="BP47" s="1221" t="s">
        <v>36</v>
      </c>
      <c r="BQ47" s="1242" t="s">
        <v>36</v>
      </c>
      <c r="BR47" s="1263" t="s">
        <v>36</v>
      </c>
      <c r="BS47" s="1221" t="s">
        <v>36</v>
      </c>
      <c r="BT47" s="1221" t="s">
        <v>36</v>
      </c>
      <c r="BU47" s="1221" t="s">
        <v>36</v>
      </c>
      <c r="BV47" s="1221" t="s">
        <v>36</v>
      </c>
      <c r="BW47" s="1221" t="s">
        <v>36</v>
      </c>
      <c r="BX47" s="1221" t="s">
        <v>36</v>
      </c>
      <c r="BY47" s="1286" t="s">
        <v>36</v>
      </c>
      <c r="BZ47" s="1286" t="s">
        <v>36</v>
      </c>
      <c r="CA47" s="1286" t="s">
        <v>36</v>
      </c>
      <c r="CB47" s="1286" t="s">
        <v>36</v>
      </c>
      <c r="CC47" s="1286" t="s">
        <v>36</v>
      </c>
      <c r="CD47" s="1286" t="s">
        <v>36</v>
      </c>
      <c r="CE47" s="1286" t="s">
        <v>36</v>
      </c>
      <c r="CF47" s="1286" t="s">
        <v>36</v>
      </c>
      <c r="CG47" s="1847"/>
      <c r="CH47" s="1847"/>
      <c r="CI47" s="1847"/>
      <c r="CJ47" s="1847"/>
      <c r="CK47" s="1847"/>
      <c r="CL47" s="1847"/>
      <c r="CM47" s="1847"/>
      <c r="CN47" s="1847"/>
      <c r="CO47" s="1847"/>
      <c r="CP47" s="1847"/>
      <c r="CQ47" s="1847"/>
      <c r="CR47" s="1847"/>
      <c r="CS47" s="1847"/>
      <c r="CT47" s="1847"/>
      <c r="CU47" s="1847"/>
      <c r="CV47" s="1847"/>
      <c r="CW47" s="1847"/>
      <c r="CX47" s="1847"/>
      <c r="CY47" s="1847"/>
      <c r="CZ47" s="1847"/>
    </row>
    <row r="48" s="130" customFormat="true" ht="15" customHeight="true" x14ac:dyDescent="0.2">
      <c r="A48" s="2199"/>
      <c r="B48" s="250" t="s">
        <v>100</v>
      </c>
      <c r="C48" s="1042" t="s">
        <v>36</v>
      </c>
      <c r="D48" s="1054" t="s">
        <v>36</v>
      </c>
      <c r="E48" s="1054" t="s">
        <v>36</v>
      </c>
      <c r="F48" s="1054" t="s">
        <v>36</v>
      </c>
      <c r="G48" s="1066" t="s">
        <v>36</v>
      </c>
      <c r="H48" s="1084" t="s">
        <v>36</v>
      </c>
      <c r="I48" s="1054" t="s">
        <v>36</v>
      </c>
      <c r="J48" s="1054" t="s">
        <v>36</v>
      </c>
      <c r="K48" s="1054" t="s">
        <v>36</v>
      </c>
      <c r="L48" s="1126" t="s">
        <v>36</v>
      </c>
      <c r="M48" s="1149" t="s">
        <v>36</v>
      </c>
      <c r="N48" s="1054" t="s">
        <v>36</v>
      </c>
      <c r="O48" s="1054" t="s">
        <v>36</v>
      </c>
      <c r="P48" s="1054" t="s">
        <v>36</v>
      </c>
      <c r="Q48" s="1066" t="s">
        <v>36</v>
      </c>
      <c r="R48" s="1084" t="s">
        <v>36</v>
      </c>
      <c r="S48" s="1054" t="s">
        <v>36</v>
      </c>
      <c r="T48" s="1054" t="s">
        <v>36</v>
      </c>
      <c r="U48" s="1054" t="s">
        <v>36</v>
      </c>
      <c r="V48" s="1054" t="s">
        <v>36</v>
      </c>
      <c r="W48" s="1054" t="s">
        <v>36</v>
      </c>
      <c r="X48" s="1054" t="s">
        <v>36</v>
      </c>
      <c r="Y48" s="1194" t="s">
        <v>36</v>
      </c>
      <c r="Z48" s="1194" t="s">
        <v>36</v>
      </c>
      <c r="AA48" s="1194" t="s">
        <v>36</v>
      </c>
      <c r="AB48" s="1194" t="s">
        <v>36</v>
      </c>
      <c r="AC48" s="1194" t="s">
        <v>36</v>
      </c>
      <c r="AD48" s="1194" t="s">
        <v>36</v>
      </c>
      <c r="AE48" s="1194" t="s">
        <v>36</v>
      </c>
      <c r="AF48" s="1812" t="s">
        <v>36</v>
      </c>
      <c r="AG48" s="1837"/>
      <c r="AH48" s="1837"/>
      <c r="AI48" s="1837"/>
      <c r="AJ48" s="1837"/>
      <c r="AK48" s="1837"/>
      <c r="AL48" s="1837"/>
      <c r="AM48" s="1837"/>
      <c r="AN48" s="1837"/>
      <c r="AO48" s="1837"/>
      <c r="AP48" s="1837"/>
      <c r="AQ48" s="1837"/>
      <c r="AR48" s="1837"/>
      <c r="AS48" s="1837"/>
      <c r="AT48" s="1837"/>
      <c r="AU48" s="1837"/>
      <c r="AV48" s="1837"/>
      <c r="AW48" s="1837"/>
      <c r="AX48" s="1837"/>
      <c r="AY48" s="1837"/>
      <c r="AZ48" s="215"/>
      <c r="BA48" s="2228"/>
      <c r="BB48" s="151" t="s">
        <v>100</v>
      </c>
      <c r="BC48" s="1201" t="s">
        <v>36</v>
      </c>
      <c r="BD48" s="1221" t="s">
        <v>36</v>
      </c>
      <c r="BE48" s="1221" t="s">
        <v>36</v>
      </c>
      <c r="BF48" s="1221" t="s">
        <v>36</v>
      </c>
      <c r="BG48" s="1242" t="s">
        <v>36</v>
      </c>
      <c r="BH48" s="1263" t="s">
        <v>36</v>
      </c>
      <c r="BI48" s="1221" t="s">
        <v>36</v>
      </c>
      <c r="BJ48" s="1221" t="s">
        <v>36</v>
      </c>
      <c r="BK48" s="1221" t="s">
        <v>36</v>
      </c>
      <c r="BL48" s="1242" t="s">
        <v>36</v>
      </c>
      <c r="BM48" s="1263" t="s">
        <v>36</v>
      </c>
      <c r="BN48" s="1221" t="s">
        <v>36</v>
      </c>
      <c r="BO48" s="1221" t="s">
        <v>36</v>
      </c>
      <c r="BP48" s="1221" t="s">
        <v>36</v>
      </c>
      <c r="BQ48" s="1242" t="s">
        <v>36</v>
      </c>
      <c r="BR48" s="1263" t="s">
        <v>36</v>
      </c>
      <c r="BS48" s="1221" t="s">
        <v>36</v>
      </c>
      <c r="BT48" s="1221" t="s">
        <v>36</v>
      </c>
      <c r="BU48" s="1221" t="s">
        <v>36</v>
      </c>
      <c r="BV48" s="1221" t="s">
        <v>36</v>
      </c>
      <c r="BW48" s="1221" t="s">
        <v>36</v>
      </c>
      <c r="BX48" s="1221" t="s">
        <v>36</v>
      </c>
      <c r="BY48" s="1286" t="s">
        <v>36</v>
      </c>
      <c r="BZ48" s="1286" t="s">
        <v>36</v>
      </c>
      <c r="CA48" s="1286" t="s">
        <v>36</v>
      </c>
      <c r="CB48" s="1286" t="s">
        <v>36</v>
      </c>
      <c r="CC48" s="1286" t="s">
        <v>36</v>
      </c>
      <c r="CD48" s="1286" t="s">
        <v>36</v>
      </c>
      <c r="CE48" s="1286" t="s">
        <v>36</v>
      </c>
      <c r="CF48" s="1286" t="s">
        <v>36</v>
      </c>
      <c r="CG48" s="1847"/>
      <c r="CH48" s="1847"/>
      <c r="CI48" s="1847"/>
      <c r="CJ48" s="1847"/>
      <c r="CK48" s="1847"/>
      <c r="CL48" s="1847"/>
      <c r="CM48" s="1847"/>
      <c r="CN48" s="1847"/>
      <c r="CO48" s="1847"/>
      <c r="CP48" s="1847"/>
      <c r="CQ48" s="1847"/>
      <c r="CR48" s="1847"/>
      <c r="CS48" s="1847"/>
      <c r="CT48" s="1847"/>
      <c r="CU48" s="1847"/>
      <c r="CV48" s="1847"/>
      <c r="CW48" s="1847"/>
      <c r="CX48" s="1847"/>
      <c r="CY48" s="1847"/>
      <c r="CZ48" s="1847"/>
    </row>
    <row r="49" s="130" customFormat="true" ht="15" customHeight="true" x14ac:dyDescent="0.2">
      <c r="A49" s="2199"/>
      <c r="B49" s="250" t="s">
        <v>69</v>
      </c>
      <c r="C49" s="1042" t="s">
        <v>36</v>
      </c>
      <c r="D49" s="1054" t="s">
        <v>36</v>
      </c>
      <c r="E49" s="1054" t="s">
        <v>36</v>
      </c>
      <c r="F49" s="1054" t="s">
        <v>36</v>
      </c>
      <c r="G49" s="1066" t="s">
        <v>36</v>
      </c>
      <c r="H49" s="1084" t="s">
        <v>36</v>
      </c>
      <c r="I49" s="1054" t="s">
        <v>36</v>
      </c>
      <c r="J49" s="1054" t="s">
        <v>36</v>
      </c>
      <c r="K49" s="1054" t="s">
        <v>36</v>
      </c>
      <c r="L49" s="1126" t="s">
        <v>36</v>
      </c>
      <c r="M49" s="1149" t="s">
        <v>36</v>
      </c>
      <c r="N49" s="1054" t="s">
        <v>36</v>
      </c>
      <c r="O49" s="1054" t="s">
        <v>36</v>
      </c>
      <c r="P49" s="1054" t="s">
        <v>36</v>
      </c>
      <c r="Q49" s="1066" t="s">
        <v>36</v>
      </c>
      <c r="R49" s="1084" t="s">
        <v>36</v>
      </c>
      <c r="S49" s="1054" t="s">
        <v>36</v>
      </c>
      <c r="T49" s="1054" t="s">
        <v>36</v>
      </c>
      <c r="U49" s="1054" t="s">
        <v>36</v>
      </c>
      <c r="V49" s="1054" t="s">
        <v>36</v>
      </c>
      <c r="W49" s="1054" t="s">
        <v>36</v>
      </c>
      <c r="X49" s="1054" t="s">
        <v>36</v>
      </c>
      <c r="Y49" s="1194" t="s">
        <v>36</v>
      </c>
      <c r="Z49" s="1194" t="s">
        <v>36</v>
      </c>
      <c r="AA49" s="1194" t="s">
        <v>36</v>
      </c>
      <c r="AB49" s="1194" t="s">
        <v>36</v>
      </c>
      <c r="AC49" s="1194" t="s">
        <v>36</v>
      </c>
      <c r="AD49" s="1194" t="s">
        <v>36</v>
      </c>
      <c r="AE49" s="1194" t="s">
        <v>36</v>
      </c>
      <c r="AF49" s="1812" t="s">
        <v>36</v>
      </c>
      <c r="AG49" s="1837"/>
      <c r="AH49" s="1837"/>
      <c r="AI49" s="1837"/>
      <c r="AJ49" s="1837"/>
      <c r="AK49" s="1837"/>
      <c r="AL49" s="1837"/>
      <c r="AM49" s="1837"/>
      <c r="AN49" s="1837"/>
      <c r="AO49" s="1837"/>
      <c r="AP49" s="1837"/>
      <c r="AQ49" s="1837"/>
      <c r="AR49" s="1837"/>
      <c r="AS49" s="1837"/>
      <c r="AT49" s="1837"/>
      <c r="AU49" s="1837"/>
      <c r="AV49" s="1837"/>
      <c r="AW49" s="1837"/>
      <c r="AX49" s="1837"/>
      <c r="AY49" s="1837"/>
      <c r="AZ49" s="215"/>
      <c r="BA49" s="2228"/>
      <c r="BB49" s="151" t="s">
        <v>69</v>
      </c>
      <c r="BC49" s="1201" t="s">
        <v>36</v>
      </c>
      <c r="BD49" s="1221" t="s">
        <v>36</v>
      </c>
      <c r="BE49" s="1221" t="s">
        <v>36</v>
      </c>
      <c r="BF49" s="1221" t="s">
        <v>36</v>
      </c>
      <c r="BG49" s="1242" t="s">
        <v>36</v>
      </c>
      <c r="BH49" s="1263" t="s">
        <v>36</v>
      </c>
      <c r="BI49" s="1221" t="s">
        <v>36</v>
      </c>
      <c r="BJ49" s="1221" t="s">
        <v>36</v>
      </c>
      <c r="BK49" s="1221" t="s">
        <v>36</v>
      </c>
      <c r="BL49" s="1242" t="s">
        <v>36</v>
      </c>
      <c r="BM49" s="1263" t="s">
        <v>36</v>
      </c>
      <c r="BN49" s="1221" t="s">
        <v>36</v>
      </c>
      <c r="BO49" s="1221" t="s">
        <v>36</v>
      </c>
      <c r="BP49" s="1221" t="s">
        <v>36</v>
      </c>
      <c r="BQ49" s="1242" t="s">
        <v>36</v>
      </c>
      <c r="BR49" s="1263" t="s">
        <v>36</v>
      </c>
      <c r="BS49" s="1221" t="s">
        <v>36</v>
      </c>
      <c r="BT49" s="1221" t="s">
        <v>36</v>
      </c>
      <c r="BU49" s="1221" t="s">
        <v>36</v>
      </c>
      <c r="BV49" s="1221" t="s">
        <v>36</v>
      </c>
      <c r="BW49" s="1221" t="s">
        <v>36</v>
      </c>
      <c r="BX49" s="1221" t="s">
        <v>36</v>
      </c>
      <c r="BY49" s="1286" t="s">
        <v>36</v>
      </c>
      <c r="BZ49" s="1286" t="s">
        <v>36</v>
      </c>
      <c r="CA49" s="1286" t="s">
        <v>36</v>
      </c>
      <c r="CB49" s="1286" t="s">
        <v>36</v>
      </c>
      <c r="CC49" s="1286" t="s">
        <v>36</v>
      </c>
      <c r="CD49" s="1286" t="s">
        <v>36</v>
      </c>
      <c r="CE49" s="1286" t="s">
        <v>36</v>
      </c>
      <c r="CF49" s="1286" t="s">
        <v>36</v>
      </c>
      <c r="CG49" s="1847"/>
      <c r="CH49" s="1847"/>
      <c r="CI49" s="1847"/>
      <c r="CJ49" s="1847"/>
      <c r="CK49" s="1847"/>
      <c r="CL49" s="1847"/>
      <c r="CM49" s="1847"/>
      <c r="CN49" s="1847"/>
      <c r="CO49" s="1847"/>
      <c r="CP49" s="1847"/>
      <c r="CQ49" s="1847"/>
      <c r="CR49" s="1847"/>
      <c r="CS49" s="1847"/>
      <c r="CT49" s="1847"/>
      <c r="CU49" s="1847"/>
      <c r="CV49" s="1847"/>
      <c r="CW49" s="1847"/>
      <c r="CX49" s="1847"/>
      <c r="CY49" s="1847"/>
      <c r="CZ49" s="1847"/>
    </row>
    <row r="50" s="130" customFormat="true" ht="15" customHeight="true" x14ac:dyDescent="0.2">
      <c r="A50" s="2199" t="s">
        <v>103</v>
      </c>
      <c r="B50" s="250" t="s">
        <v>101</v>
      </c>
      <c r="C50" s="1042" t="s">
        <v>36</v>
      </c>
      <c r="D50" s="1054" t="s">
        <v>36</v>
      </c>
      <c r="E50" s="1054" t="s">
        <v>36</v>
      </c>
      <c r="F50" s="1054" t="s">
        <v>36</v>
      </c>
      <c r="G50" s="1066" t="s">
        <v>36</v>
      </c>
      <c r="H50" s="1084" t="s">
        <v>36</v>
      </c>
      <c r="I50" s="1054" t="s">
        <v>36</v>
      </c>
      <c r="J50" s="1054" t="s">
        <v>36</v>
      </c>
      <c r="K50" s="1054" t="s">
        <v>36</v>
      </c>
      <c r="L50" s="1126" t="s">
        <v>36</v>
      </c>
      <c r="M50" s="1149" t="s">
        <v>36</v>
      </c>
      <c r="N50" s="1054" t="s">
        <v>36</v>
      </c>
      <c r="O50" s="1054" t="s">
        <v>36</v>
      </c>
      <c r="P50" s="1054" t="s">
        <v>36</v>
      </c>
      <c r="Q50" s="1066" t="s">
        <v>36</v>
      </c>
      <c r="R50" s="1084" t="s">
        <v>36</v>
      </c>
      <c r="S50" s="1054" t="s">
        <v>36</v>
      </c>
      <c r="T50" s="1054" t="s">
        <v>36</v>
      </c>
      <c r="U50" s="1054" t="s">
        <v>36</v>
      </c>
      <c r="V50" s="1054" t="s">
        <v>36</v>
      </c>
      <c r="W50" s="1054" t="s">
        <v>36</v>
      </c>
      <c r="X50" s="1054" t="s">
        <v>36</v>
      </c>
      <c r="Y50" s="1194" t="s">
        <v>36</v>
      </c>
      <c r="Z50" s="1194" t="s">
        <v>36</v>
      </c>
      <c r="AA50" s="1194" t="s">
        <v>36</v>
      </c>
      <c r="AB50" s="1194" t="s">
        <v>36</v>
      </c>
      <c r="AC50" s="1194" t="s">
        <v>36</v>
      </c>
      <c r="AD50" s="1194" t="s">
        <v>36</v>
      </c>
      <c r="AE50" s="1194" t="s">
        <v>36</v>
      </c>
      <c r="AF50" s="1812" t="s">
        <v>36</v>
      </c>
      <c r="AG50" s="1837"/>
      <c r="AH50" s="1837"/>
      <c r="AI50" s="1837"/>
      <c r="AJ50" s="1837"/>
      <c r="AK50" s="1837"/>
      <c r="AL50" s="1837"/>
      <c r="AM50" s="1837"/>
      <c r="AN50" s="1837"/>
      <c r="AO50" s="1837"/>
      <c r="AP50" s="1837"/>
      <c r="AQ50" s="1837"/>
      <c r="AR50" s="1837"/>
      <c r="AS50" s="1837"/>
      <c r="AT50" s="1837"/>
      <c r="AU50" s="1837"/>
      <c r="AV50" s="1837"/>
      <c r="AW50" s="1837"/>
      <c r="AX50" s="1837"/>
      <c r="AY50" s="1837"/>
      <c r="AZ50" s="215"/>
      <c r="BA50" s="2228" t="s">
        <v>103</v>
      </c>
      <c r="BB50" s="151" t="s">
        <v>101</v>
      </c>
      <c r="BC50" s="1201" t="s">
        <v>36</v>
      </c>
      <c r="BD50" s="1221" t="s">
        <v>36</v>
      </c>
      <c r="BE50" s="1221" t="s">
        <v>36</v>
      </c>
      <c r="BF50" s="1221" t="s">
        <v>36</v>
      </c>
      <c r="BG50" s="1242" t="s">
        <v>36</v>
      </c>
      <c r="BH50" s="1263" t="s">
        <v>36</v>
      </c>
      <c r="BI50" s="1221" t="s">
        <v>36</v>
      </c>
      <c r="BJ50" s="1221" t="s">
        <v>36</v>
      </c>
      <c r="BK50" s="1221" t="s">
        <v>36</v>
      </c>
      <c r="BL50" s="1242" t="s">
        <v>36</v>
      </c>
      <c r="BM50" s="1263" t="s">
        <v>36</v>
      </c>
      <c r="BN50" s="1221" t="s">
        <v>36</v>
      </c>
      <c r="BO50" s="1221" t="s">
        <v>36</v>
      </c>
      <c r="BP50" s="1221" t="s">
        <v>36</v>
      </c>
      <c r="BQ50" s="1242" t="s">
        <v>36</v>
      </c>
      <c r="BR50" s="1263" t="s">
        <v>36</v>
      </c>
      <c r="BS50" s="1221" t="s">
        <v>36</v>
      </c>
      <c r="BT50" s="1221" t="s">
        <v>36</v>
      </c>
      <c r="BU50" s="1221" t="s">
        <v>36</v>
      </c>
      <c r="BV50" s="1221" t="s">
        <v>36</v>
      </c>
      <c r="BW50" s="1221" t="s">
        <v>36</v>
      </c>
      <c r="BX50" s="1221" t="s">
        <v>36</v>
      </c>
      <c r="BY50" s="1286" t="s">
        <v>36</v>
      </c>
      <c r="BZ50" s="1286" t="s">
        <v>36</v>
      </c>
      <c r="CA50" s="1286" t="s">
        <v>36</v>
      </c>
      <c r="CB50" s="1286" t="s">
        <v>36</v>
      </c>
      <c r="CC50" s="1286" t="s">
        <v>36</v>
      </c>
      <c r="CD50" s="1286" t="s">
        <v>36</v>
      </c>
      <c r="CE50" s="1286" t="s">
        <v>36</v>
      </c>
      <c r="CF50" s="1286" t="s">
        <v>36</v>
      </c>
      <c r="CG50" s="1847"/>
      <c r="CH50" s="1847"/>
      <c r="CI50" s="1847"/>
      <c r="CJ50" s="1847"/>
      <c r="CK50" s="1847"/>
      <c r="CL50" s="1847"/>
      <c r="CM50" s="1847"/>
      <c r="CN50" s="1847"/>
      <c r="CO50" s="1847"/>
      <c r="CP50" s="1847"/>
      <c r="CQ50" s="1847"/>
      <c r="CR50" s="1847"/>
      <c r="CS50" s="1847"/>
      <c r="CT50" s="1847"/>
      <c r="CU50" s="1847"/>
      <c r="CV50" s="1847"/>
      <c r="CW50" s="1847"/>
      <c r="CX50" s="1847"/>
      <c r="CY50" s="1847"/>
      <c r="CZ50" s="1847"/>
    </row>
    <row r="51" s="130" customFormat="true" ht="15" customHeight="true" x14ac:dyDescent="0.2">
      <c r="A51" s="2199"/>
      <c r="B51" s="250" t="s">
        <v>100</v>
      </c>
      <c r="C51" s="1042" t="s">
        <v>36</v>
      </c>
      <c r="D51" s="1054" t="s">
        <v>36</v>
      </c>
      <c r="E51" s="1054" t="s">
        <v>36</v>
      </c>
      <c r="F51" s="1054" t="s">
        <v>36</v>
      </c>
      <c r="G51" s="1066" t="s">
        <v>36</v>
      </c>
      <c r="H51" s="1084" t="s">
        <v>36</v>
      </c>
      <c r="I51" s="1054" t="s">
        <v>36</v>
      </c>
      <c r="J51" s="1054" t="s">
        <v>36</v>
      </c>
      <c r="K51" s="1054" t="s">
        <v>36</v>
      </c>
      <c r="L51" s="1126" t="s">
        <v>36</v>
      </c>
      <c r="M51" s="1149" t="s">
        <v>36</v>
      </c>
      <c r="N51" s="1054" t="s">
        <v>36</v>
      </c>
      <c r="O51" s="1054" t="s">
        <v>36</v>
      </c>
      <c r="P51" s="1054" t="s">
        <v>36</v>
      </c>
      <c r="Q51" s="1066" t="s">
        <v>36</v>
      </c>
      <c r="R51" s="1084" t="s">
        <v>36</v>
      </c>
      <c r="S51" s="1054" t="s">
        <v>36</v>
      </c>
      <c r="T51" s="1054" t="s">
        <v>36</v>
      </c>
      <c r="U51" s="1054" t="s">
        <v>36</v>
      </c>
      <c r="V51" s="1054" t="s">
        <v>36</v>
      </c>
      <c r="W51" s="1054" t="s">
        <v>36</v>
      </c>
      <c r="X51" s="1054" t="s">
        <v>36</v>
      </c>
      <c r="Y51" s="1194" t="s">
        <v>36</v>
      </c>
      <c r="Z51" s="1194" t="s">
        <v>36</v>
      </c>
      <c r="AA51" s="1194" t="s">
        <v>36</v>
      </c>
      <c r="AB51" s="1194" t="s">
        <v>36</v>
      </c>
      <c r="AC51" s="1194" t="s">
        <v>36</v>
      </c>
      <c r="AD51" s="1194" t="s">
        <v>36</v>
      </c>
      <c r="AE51" s="1194" t="s">
        <v>36</v>
      </c>
      <c r="AF51" s="1812" t="s">
        <v>36</v>
      </c>
      <c r="AG51" s="1837"/>
      <c r="AH51" s="1837"/>
      <c r="AI51" s="1837"/>
      <c r="AJ51" s="1837"/>
      <c r="AK51" s="1837"/>
      <c r="AL51" s="1837"/>
      <c r="AM51" s="1837"/>
      <c r="AN51" s="1837"/>
      <c r="AO51" s="1837"/>
      <c r="AP51" s="1837"/>
      <c r="AQ51" s="1837"/>
      <c r="AR51" s="1837"/>
      <c r="AS51" s="1837"/>
      <c r="AT51" s="1837"/>
      <c r="AU51" s="1837"/>
      <c r="AV51" s="1837"/>
      <c r="AW51" s="1837"/>
      <c r="AX51" s="1837"/>
      <c r="AY51" s="1837"/>
      <c r="AZ51" s="215"/>
      <c r="BA51" s="2228"/>
      <c r="BB51" s="151" t="s">
        <v>100</v>
      </c>
      <c r="BC51" s="1201" t="s">
        <v>36</v>
      </c>
      <c r="BD51" s="1221" t="s">
        <v>36</v>
      </c>
      <c r="BE51" s="1221" t="s">
        <v>36</v>
      </c>
      <c r="BF51" s="1221" t="s">
        <v>36</v>
      </c>
      <c r="BG51" s="1242" t="s">
        <v>36</v>
      </c>
      <c r="BH51" s="1263" t="s">
        <v>36</v>
      </c>
      <c r="BI51" s="1221" t="s">
        <v>36</v>
      </c>
      <c r="BJ51" s="1221" t="s">
        <v>36</v>
      </c>
      <c r="BK51" s="1221" t="s">
        <v>36</v>
      </c>
      <c r="BL51" s="1242" t="s">
        <v>36</v>
      </c>
      <c r="BM51" s="1263" t="s">
        <v>36</v>
      </c>
      <c r="BN51" s="1221" t="s">
        <v>36</v>
      </c>
      <c r="BO51" s="1221" t="s">
        <v>36</v>
      </c>
      <c r="BP51" s="1221" t="s">
        <v>36</v>
      </c>
      <c r="BQ51" s="1242" t="s">
        <v>36</v>
      </c>
      <c r="BR51" s="1263" t="s">
        <v>36</v>
      </c>
      <c r="BS51" s="1221" t="s">
        <v>36</v>
      </c>
      <c r="BT51" s="1221" t="s">
        <v>36</v>
      </c>
      <c r="BU51" s="1221" t="s">
        <v>36</v>
      </c>
      <c r="BV51" s="1221" t="s">
        <v>36</v>
      </c>
      <c r="BW51" s="1221" t="s">
        <v>36</v>
      </c>
      <c r="BX51" s="1221" t="s">
        <v>36</v>
      </c>
      <c r="BY51" s="1286" t="s">
        <v>36</v>
      </c>
      <c r="BZ51" s="1286" t="s">
        <v>36</v>
      </c>
      <c r="CA51" s="1286" t="s">
        <v>36</v>
      </c>
      <c r="CB51" s="1286" t="s">
        <v>36</v>
      </c>
      <c r="CC51" s="1286" t="s">
        <v>36</v>
      </c>
      <c r="CD51" s="1286" t="s">
        <v>36</v>
      </c>
      <c r="CE51" s="1286" t="s">
        <v>36</v>
      </c>
      <c r="CF51" s="1286" t="s">
        <v>36</v>
      </c>
      <c r="CG51" s="1847"/>
      <c r="CH51" s="1847"/>
      <c r="CI51" s="1847"/>
      <c r="CJ51" s="1847"/>
      <c r="CK51" s="1847"/>
      <c r="CL51" s="1847"/>
      <c r="CM51" s="1847"/>
      <c r="CN51" s="1847"/>
      <c r="CO51" s="1847"/>
      <c r="CP51" s="1847"/>
      <c r="CQ51" s="1847"/>
      <c r="CR51" s="1847"/>
      <c r="CS51" s="1847"/>
      <c r="CT51" s="1847"/>
      <c r="CU51" s="1847"/>
      <c r="CV51" s="1847"/>
      <c r="CW51" s="1847"/>
      <c r="CX51" s="1847"/>
      <c r="CY51" s="1847"/>
      <c r="CZ51" s="1847"/>
    </row>
    <row r="52" s="130" customFormat="true" ht="15" customHeight="true" x14ac:dyDescent="0.2">
      <c r="A52" s="2199"/>
      <c r="B52" s="250" t="s">
        <v>69</v>
      </c>
      <c r="C52" s="1042" t="s">
        <v>36</v>
      </c>
      <c r="D52" s="1054" t="s">
        <v>36</v>
      </c>
      <c r="E52" s="1054" t="s">
        <v>36</v>
      </c>
      <c r="F52" s="1054" t="s">
        <v>36</v>
      </c>
      <c r="G52" s="1066" t="s">
        <v>36</v>
      </c>
      <c r="H52" s="1084" t="s">
        <v>36</v>
      </c>
      <c r="I52" s="1054" t="s">
        <v>36</v>
      </c>
      <c r="J52" s="1054" t="s">
        <v>36</v>
      </c>
      <c r="K52" s="1054" t="s">
        <v>36</v>
      </c>
      <c r="L52" s="1126" t="s">
        <v>36</v>
      </c>
      <c r="M52" s="1149" t="s">
        <v>36</v>
      </c>
      <c r="N52" s="1054" t="s">
        <v>36</v>
      </c>
      <c r="O52" s="1054" t="s">
        <v>36</v>
      </c>
      <c r="P52" s="1054" t="s">
        <v>36</v>
      </c>
      <c r="Q52" s="1066" t="s">
        <v>36</v>
      </c>
      <c r="R52" s="1084" t="s">
        <v>36</v>
      </c>
      <c r="S52" s="1054" t="s">
        <v>36</v>
      </c>
      <c r="T52" s="1054" t="s">
        <v>36</v>
      </c>
      <c r="U52" s="1054" t="s">
        <v>36</v>
      </c>
      <c r="V52" s="1054" t="s">
        <v>36</v>
      </c>
      <c r="W52" s="1054" t="s">
        <v>36</v>
      </c>
      <c r="X52" s="1054" t="s">
        <v>36</v>
      </c>
      <c r="Y52" s="1194" t="s">
        <v>36</v>
      </c>
      <c r="Z52" s="1194" t="s">
        <v>36</v>
      </c>
      <c r="AA52" s="1194" t="s">
        <v>36</v>
      </c>
      <c r="AB52" s="1194" t="s">
        <v>36</v>
      </c>
      <c r="AC52" s="1194" t="s">
        <v>36</v>
      </c>
      <c r="AD52" s="1194" t="s">
        <v>36</v>
      </c>
      <c r="AE52" s="1194" t="s">
        <v>36</v>
      </c>
      <c r="AF52" s="1812" t="s">
        <v>36</v>
      </c>
      <c r="AG52" s="1837"/>
      <c r="AH52" s="1837"/>
      <c r="AI52" s="1837"/>
      <c r="AJ52" s="1837"/>
      <c r="AK52" s="1837"/>
      <c r="AL52" s="1837"/>
      <c r="AM52" s="1837"/>
      <c r="AN52" s="1837"/>
      <c r="AO52" s="1837"/>
      <c r="AP52" s="1837"/>
      <c r="AQ52" s="1837"/>
      <c r="AR52" s="1837"/>
      <c r="AS52" s="1837"/>
      <c r="AT52" s="1837"/>
      <c r="AU52" s="1837"/>
      <c r="AV52" s="1837"/>
      <c r="AW52" s="1837"/>
      <c r="AX52" s="1837"/>
      <c r="AY52" s="1837"/>
      <c r="AZ52" s="215"/>
      <c r="BA52" s="2228"/>
      <c r="BB52" s="151" t="s">
        <v>69</v>
      </c>
      <c r="BC52" s="1201" t="s">
        <v>36</v>
      </c>
      <c r="BD52" s="1221" t="s">
        <v>36</v>
      </c>
      <c r="BE52" s="1221" t="s">
        <v>36</v>
      </c>
      <c r="BF52" s="1221" t="s">
        <v>36</v>
      </c>
      <c r="BG52" s="1242" t="s">
        <v>36</v>
      </c>
      <c r="BH52" s="1263" t="s">
        <v>36</v>
      </c>
      <c r="BI52" s="1221" t="s">
        <v>36</v>
      </c>
      <c r="BJ52" s="1221" t="s">
        <v>36</v>
      </c>
      <c r="BK52" s="1221" t="s">
        <v>36</v>
      </c>
      <c r="BL52" s="1242" t="s">
        <v>36</v>
      </c>
      <c r="BM52" s="1263" t="s">
        <v>36</v>
      </c>
      <c r="BN52" s="1221" t="s">
        <v>36</v>
      </c>
      <c r="BO52" s="1221" t="s">
        <v>36</v>
      </c>
      <c r="BP52" s="1221" t="s">
        <v>36</v>
      </c>
      <c r="BQ52" s="1242" t="s">
        <v>36</v>
      </c>
      <c r="BR52" s="1263" t="s">
        <v>36</v>
      </c>
      <c r="BS52" s="1221" t="s">
        <v>36</v>
      </c>
      <c r="BT52" s="1221" t="s">
        <v>36</v>
      </c>
      <c r="BU52" s="1221" t="s">
        <v>36</v>
      </c>
      <c r="BV52" s="1221" t="s">
        <v>36</v>
      </c>
      <c r="BW52" s="1221" t="s">
        <v>36</v>
      </c>
      <c r="BX52" s="1221" t="s">
        <v>36</v>
      </c>
      <c r="BY52" s="1286" t="s">
        <v>36</v>
      </c>
      <c r="BZ52" s="1286" t="s">
        <v>36</v>
      </c>
      <c r="CA52" s="1286" t="s">
        <v>36</v>
      </c>
      <c r="CB52" s="1286" t="s">
        <v>36</v>
      </c>
      <c r="CC52" s="1286" t="s">
        <v>36</v>
      </c>
      <c r="CD52" s="1286" t="s">
        <v>36</v>
      </c>
      <c r="CE52" s="1286" t="s">
        <v>36</v>
      </c>
      <c r="CF52" s="1286" t="s">
        <v>36</v>
      </c>
      <c r="CG52" s="1847"/>
      <c r="CH52" s="1847"/>
      <c r="CI52" s="1847"/>
      <c r="CJ52" s="1847"/>
      <c r="CK52" s="1847"/>
      <c r="CL52" s="1847"/>
      <c r="CM52" s="1847"/>
      <c r="CN52" s="1847"/>
      <c r="CO52" s="1847"/>
      <c r="CP52" s="1847"/>
      <c r="CQ52" s="1847"/>
      <c r="CR52" s="1847"/>
      <c r="CS52" s="1847"/>
      <c r="CT52" s="1847"/>
      <c r="CU52" s="1847"/>
      <c r="CV52" s="1847"/>
      <c r="CW52" s="1847"/>
      <c r="CX52" s="1847"/>
      <c r="CY52" s="1847"/>
      <c r="CZ52" s="1847"/>
    </row>
    <row r="53" s="130" customFormat="true" ht="15" customHeight="true" x14ac:dyDescent="0.2">
      <c r="A53" s="2199" t="s">
        <v>106</v>
      </c>
      <c r="B53" s="250" t="s">
        <v>101</v>
      </c>
      <c r="C53" s="1042" t="s">
        <v>36</v>
      </c>
      <c r="D53" s="1054" t="s">
        <v>36</v>
      </c>
      <c r="E53" s="1054" t="s">
        <v>36</v>
      </c>
      <c r="F53" s="1054" t="s">
        <v>36</v>
      </c>
      <c r="G53" s="1066" t="s">
        <v>36</v>
      </c>
      <c r="H53" s="1084" t="s">
        <v>36</v>
      </c>
      <c r="I53" s="1054" t="s">
        <v>36</v>
      </c>
      <c r="J53" s="1054" t="s">
        <v>36</v>
      </c>
      <c r="K53" s="1054" t="s">
        <v>36</v>
      </c>
      <c r="L53" s="1126" t="s">
        <v>36</v>
      </c>
      <c r="M53" s="1149" t="s">
        <v>36</v>
      </c>
      <c r="N53" s="1054" t="s">
        <v>36</v>
      </c>
      <c r="O53" s="1054" t="s">
        <v>36</v>
      </c>
      <c r="P53" s="1054" t="s">
        <v>36</v>
      </c>
      <c r="Q53" s="1066" t="s">
        <v>36</v>
      </c>
      <c r="R53" s="1084" t="s">
        <v>36</v>
      </c>
      <c r="S53" s="1054" t="s">
        <v>36</v>
      </c>
      <c r="T53" s="1054" t="s">
        <v>36</v>
      </c>
      <c r="U53" s="1054" t="s">
        <v>36</v>
      </c>
      <c r="V53" s="1054" t="s">
        <v>36</v>
      </c>
      <c r="W53" s="1054" t="s">
        <v>36</v>
      </c>
      <c r="X53" s="1054" t="s">
        <v>36</v>
      </c>
      <c r="Y53" s="1194" t="s">
        <v>36</v>
      </c>
      <c r="Z53" s="1194" t="s">
        <v>36</v>
      </c>
      <c r="AA53" s="1194" t="s">
        <v>36</v>
      </c>
      <c r="AB53" s="1194" t="s">
        <v>36</v>
      </c>
      <c r="AC53" s="1194" t="s">
        <v>36</v>
      </c>
      <c r="AD53" s="1194" t="s">
        <v>36</v>
      </c>
      <c r="AE53" s="1194" t="s">
        <v>36</v>
      </c>
      <c r="AF53" s="1812" t="s">
        <v>36</v>
      </c>
      <c r="AG53" s="1837"/>
      <c r="AH53" s="1837"/>
      <c r="AI53" s="1837"/>
      <c r="AJ53" s="1837"/>
      <c r="AK53" s="1837"/>
      <c r="AL53" s="1837"/>
      <c r="AM53" s="1837"/>
      <c r="AN53" s="1837"/>
      <c r="AO53" s="1837"/>
      <c r="AP53" s="1837"/>
      <c r="AQ53" s="1837"/>
      <c r="AR53" s="1837"/>
      <c r="AS53" s="1837"/>
      <c r="AT53" s="1837"/>
      <c r="AU53" s="1837"/>
      <c r="AV53" s="1837"/>
      <c r="AW53" s="1837"/>
      <c r="AX53" s="1837"/>
      <c r="AY53" s="1837"/>
      <c r="AZ53" s="215"/>
      <c r="BA53" s="2228" t="s">
        <v>106</v>
      </c>
      <c r="BB53" s="151" t="s">
        <v>101</v>
      </c>
      <c r="BC53" s="1201" t="s">
        <v>36</v>
      </c>
      <c r="BD53" s="1221" t="s">
        <v>36</v>
      </c>
      <c r="BE53" s="1221" t="s">
        <v>36</v>
      </c>
      <c r="BF53" s="1221" t="s">
        <v>36</v>
      </c>
      <c r="BG53" s="1242" t="s">
        <v>36</v>
      </c>
      <c r="BH53" s="1263" t="s">
        <v>36</v>
      </c>
      <c r="BI53" s="1221" t="s">
        <v>36</v>
      </c>
      <c r="BJ53" s="1221" t="s">
        <v>36</v>
      </c>
      <c r="BK53" s="1221" t="s">
        <v>36</v>
      </c>
      <c r="BL53" s="1242" t="s">
        <v>36</v>
      </c>
      <c r="BM53" s="1263" t="s">
        <v>36</v>
      </c>
      <c r="BN53" s="1221" t="s">
        <v>36</v>
      </c>
      <c r="BO53" s="1221" t="s">
        <v>36</v>
      </c>
      <c r="BP53" s="1221" t="s">
        <v>36</v>
      </c>
      <c r="BQ53" s="1242" t="s">
        <v>36</v>
      </c>
      <c r="BR53" s="1263" t="s">
        <v>36</v>
      </c>
      <c r="BS53" s="1221" t="s">
        <v>36</v>
      </c>
      <c r="BT53" s="1221" t="s">
        <v>36</v>
      </c>
      <c r="BU53" s="1221" t="s">
        <v>36</v>
      </c>
      <c r="BV53" s="1221" t="s">
        <v>36</v>
      </c>
      <c r="BW53" s="1221" t="s">
        <v>36</v>
      </c>
      <c r="BX53" s="1221" t="s">
        <v>36</v>
      </c>
      <c r="BY53" s="1286" t="s">
        <v>36</v>
      </c>
      <c r="BZ53" s="1286" t="s">
        <v>36</v>
      </c>
      <c r="CA53" s="1286" t="s">
        <v>36</v>
      </c>
      <c r="CB53" s="1286" t="s">
        <v>36</v>
      </c>
      <c r="CC53" s="1286" t="s">
        <v>36</v>
      </c>
      <c r="CD53" s="1286" t="s">
        <v>36</v>
      </c>
      <c r="CE53" s="1286" t="s">
        <v>36</v>
      </c>
      <c r="CF53" s="1286" t="s">
        <v>36</v>
      </c>
      <c r="CG53" s="1847"/>
      <c r="CH53" s="1847"/>
      <c r="CI53" s="1847"/>
      <c r="CJ53" s="1847"/>
      <c r="CK53" s="1847"/>
      <c r="CL53" s="1847"/>
      <c r="CM53" s="1847"/>
      <c r="CN53" s="1847"/>
      <c r="CO53" s="1847"/>
      <c r="CP53" s="1847"/>
      <c r="CQ53" s="1847"/>
      <c r="CR53" s="1847"/>
      <c r="CS53" s="1847"/>
      <c r="CT53" s="1847"/>
      <c r="CU53" s="1847"/>
      <c r="CV53" s="1847"/>
      <c r="CW53" s="1847"/>
      <c r="CX53" s="1847"/>
      <c r="CY53" s="1847"/>
      <c r="CZ53" s="1847"/>
    </row>
    <row r="54" s="130" customFormat="true" ht="15" customHeight="true" x14ac:dyDescent="0.2">
      <c r="A54" s="2199"/>
      <c r="B54" s="250" t="s">
        <v>100</v>
      </c>
      <c r="C54" s="1042" t="s">
        <v>36</v>
      </c>
      <c r="D54" s="1054" t="s">
        <v>36</v>
      </c>
      <c r="E54" s="1054" t="s">
        <v>36</v>
      </c>
      <c r="F54" s="1054" t="s">
        <v>36</v>
      </c>
      <c r="G54" s="1066" t="s">
        <v>36</v>
      </c>
      <c r="H54" s="1084" t="s">
        <v>36</v>
      </c>
      <c r="I54" s="1054" t="s">
        <v>36</v>
      </c>
      <c r="J54" s="1054" t="s">
        <v>36</v>
      </c>
      <c r="K54" s="1054" t="s">
        <v>36</v>
      </c>
      <c r="L54" s="1126" t="s">
        <v>36</v>
      </c>
      <c r="M54" s="1149" t="s">
        <v>36</v>
      </c>
      <c r="N54" s="1054" t="s">
        <v>36</v>
      </c>
      <c r="O54" s="1054" t="s">
        <v>36</v>
      </c>
      <c r="P54" s="1054" t="s">
        <v>36</v>
      </c>
      <c r="Q54" s="1066" t="s">
        <v>36</v>
      </c>
      <c r="R54" s="1084" t="s">
        <v>36</v>
      </c>
      <c r="S54" s="1054" t="s">
        <v>36</v>
      </c>
      <c r="T54" s="1054" t="s">
        <v>36</v>
      </c>
      <c r="U54" s="1054" t="s">
        <v>36</v>
      </c>
      <c r="V54" s="1054" t="s">
        <v>36</v>
      </c>
      <c r="W54" s="1054" t="s">
        <v>36</v>
      </c>
      <c r="X54" s="1054" t="s">
        <v>36</v>
      </c>
      <c r="Y54" s="1194" t="s">
        <v>36</v>
      </c>
      <c r="Z54" s="1194" t="s">
        <v>36</v>
      </c>
      <c r="AA54" s="1194" t="s">
        <v>36</v>
      </c>
      <c r="AB54" s="1194" t="s">
        <v>36</v>
      </c>
      <c r="AC54" s="1194" t="s">
        <v>36</v>
      </c>
      <c r="AD54" s="1194" t="s">
        <v>36</v>
      </c>
      <c r="AE54" s="1194" t="s">
        <v>36</v>
      </c>
      <c r="AF54" s="1812" t="s">
        <v>36</v>
      </c>
      <c r="AG54" s="1837"/>
      <c r="AH54" s="1837"/>
      <c r="AI54" s="1837"/>
      <c r="AJ54" s="1837"/>
      <c r="AK54" s="1837"/>
      <c r="AL54" s="1837"/>
      <c r="AM54" s="1837"/>
      <c r="AN54" s="1837"/>
      <c r="AO54" s="1837"/>
      <c r="AP54" s="1837"/>
      <c r="AQ54" s="1837"/>
      <c r="AR54" s="1837"/>
      <c r="AS54" s="1837"/>
      <c r="AT54" s="1837"/>
      <c r="AU54" s="1837"/>
      <c r="AV54" s="1837"/>
      <c r="AW54" s="1837"/>
      <c r="AX54" s="1837"/>
      <c r="AY54" s="1837"/>
      <c r="AZ54" s="215"/>
      <c r="BA54" s="2228"/>
      <c r="BB54" s="151" t="s">
        <v>100</v>
      </c>
      <c r="BC54" s="1201" t="s">
        <v>36</v>
      </c>
      <c r="BD54" s="1221" t="s">
        <v>36</v>
      </c>
      <c r="BE54" s="1221" t="s">
        <v>36</v>
      </c>
      <c r="BF54" s="1221" t="s">
        <v>36</v>
      </c>
      <c r="BG54" s="1242" t="s">
        <v>36</v>
      </c>
      <c r="BH54" s="1263" t="s">
        <v>36</v>
      </c>
      <c r="BI54" s="1221" t="s">
        <v>36</v>
      </c>
      <c r="BJ54" s="1221" t="s">
        <v>36</v>
      </c>
      <c r="BK54" s="1221" t="s">
        <v>36</v>
      </c>
      <c r="BL54" s="1242" t="s">
        <v>36</v>
      </c>
      <c r="BM54" s="1263" t="s">
        <v>36</v>
      </c>
      <c r="BN54" s="1221" t="s">
        <v>36</v>
      </c>
      <c r="BO54" s="1221" t="s">
        <v>36</v>
      </c>
      <c r="BP54" s="1221" t="s">
        <v>36</v>
      </c>
      <c r="BQ54" s="1242" t="s">
        <v>36</v>
      </c>
      <c r="BR54" s="1263" t="s">
        <v>36</v>
      </c>
      <c r="BS54" s="1221" t="s">
        <v>36</v>
      </c>
      <c r="BT54" s="1221" t="s">
        <v>36</v>
      </c>
      <c r="BU54" s="1221" t="s">
        <v>36</v>
      </c>
      <c r="BV54" s="1221" t="s">
        <v>36</v>
      </c>
      <c r="BW54" s="1221" t="s">
        <v>36</v>
      </c>
      <c r="BX54" s="1221" t="s">
        <v>36</v>
      </c>
      <c r="BY54" s="1286" t="s">
        <v>36</v>
      </c>
      <c r="BZ54" s="1286" t="s">
        <v>36</v>
      </c>
      <c r="CA54" s="1286" t="s">
        <v>36</v>
      </c>
      <c r="CB54" s="1286" t="s">
        <v>36</v>
      </c>
      <c r="CC54" s="1286" t="s">
        <v>36</v>
      </c>
      <c r="CD54" s="1286" t="s">
        <v>36</v>
      </c>
      <c r="CE54" s="1286" t="s">
        <v>36</v>
      </c>
      <c r="CF54" s="1286" t="s">
        <v>36</v>
      </c>
      <c r="CG54" s="1847"/>
      <c r="CH54" s="1847"/>
      <c r="CI54" s="1847"/>
      <c r="CJ54" s="1847"/>
      <c r="CK54" s="1847"/>
      <c r="CL54" s="1847"/>
      <c r="CM54" s="1847"/>
      <c r="CN54" s="1847"/>
      <c r="CO54" s="1847"/>
      <c r="CP54" s="1847"/>
      <c r="CQ54" s="1847"/>
      <c r="CR54" s="1847"/>
      <c r="CS54" s="1847"/>
      <c r="CT54" s="1847"/>
      <c r="CU54" s="1847"/>
      <c r="CV54" s="1847"/>
      <c r="CW54" s="1847"/>
      <c r="CX54" s="1847"/>
      <c r="CY54" s="1847"/>
      <c r="CZ54" s="1847"/>
    </row>
    <row r="55" s="130" customFormat="true" ht="15" customHeight="true" x14ac:dyDescent="0.2">
      <c r="A55" s="2229"/>
      <c r="B55" s="251" t="s">
        <v>69</v>
      </c>
      <c r="C55" s="1044" t="s">
        <v>36</v>
      </c>
      <c r="D55" s="1056" t="s">
        <v>36</v>
      </c>
      <c r="E55" s="1056" t="s">
        <v>36</v>
      </c>
      <c r="F55" s="1056" t="s">
        <v>36</v>
      </c>
      <c r="G55" s="1068" t="s">
        <v>36</v>
      </c>
      <c r="H55" s="1085" t="s">
        <v>36</v>
      </c>
      <c r="I55" s="1056" t="s">
        <v>36</v>
      </c>
      <c r="J55" s="1056" t="s">
        <v>36</v>
      </c>
      <c r="K55" s="1056" t="s">
        <v>36</v>
      </c>
      <c r="L55" s="1127" t="s">
        <v>36</v>
      </c>
      <c r="M55" s="1150" t="s">
        <v>36</v>
      </c>
      <c r="N55" s="1056" t="s">
        <v>36</v>
      </c>
      <c r="O55" s="1056" t="s">
        <v>36</v>
      </c>
      <c r="P55" s="1056" t="s">
        <v>36</v>
      </c>
      <c r="Q55" s="1068" t="s">
        <v>36</v>
      </c>
      <c r="R55" s="1769" t="s">
        <v>36</v>
      </c>
      <c r="S55" s="1770" t="s">
        <v>36</v>
      </c>
      <c r="T55" s="1770" t="s">
        <v>36</v>
      </c>
      <c r="U55" s="1770" t="s">
        <v>36</v>
      </c>
      <c r="V55" s="1770" t="s">
        <v>36</v>
      </c>
      <c r="W55" s="1770" t="s">
        <v>36</v>
      </c>
      <c r="X55" s="1770" t="s">
        <v>36</v>
      </c>
      <c r="Y55" s="1770" t="s">
        <v>36</v>
      </c>
      <c r="Z55" s="1770" t="s">
        <v>36</v>
      </c>
      <c r="AA55" s="1770" t="s">
        <v>36</v>
      </c>
      <c r="AB55" s="1770" t="s">
        <v>36</v>
      </c>
      <c r="AC55" s="1770" t="s">
        <v>36</v>
      </c>
      <c r="AD55" s="1770" t="s">
        <v>36</v>
      </c>
      <c r="AE55" s="1770" t="s">
        <v>36</v>
      </c>
      <c r="AF55" s="1813" t="s">
        <v>36</v>
      </c>
      <c r="AG55" s="1838"/>
      <c r="AH55" s="1838"/>
      <c r="AI55" s="1838"/>
      <c r="AJ55" s="1838"/>
      <c r="AK55" s="1838"/>
      <c r="AL55" s="1838"/>
      <c r="AM55" s="1838"/>
      <c r="AN55" s="1838"/>
      <c r="AO55" s="1838"/>
      <c r="AP55" s="1838"/>
      <c r="AQ55" s="1838"/>
      <c r="AR55" s="1838"/>
      <c r="AS55" s="1838"/>
      <c r="AT55" s="1838"/>
      <c r="AU55" s="1838"/>
      <c r="AV55" s="1838"/>
      <c r="AW55" s="1838"/>
      <c r="AX55" s="1838"/>
      <c r="AY55" s="1838"/>
      <c r="AZ55" s="215"/>
      <c r="BA55" s="2230"/>
      <c r="BB55" s="152" t="s">
        <v>69</v>
      </c>
      <c r="BC55" s="1202" t="s">
        <v>36</v>
      </c>
      <c r="BD55" s="1222" t="s">
        <v>36</v>
      </c>
      <c r="BE55" s="1222" t="s">
        <v>36</v>
      </c>
      <c r="BF55" s="1222" t="s">
        <v>36</v>
      </c>
      <c r="BG55" s="1243" t="s">
        <v>36</v>
      </c>
      <c r="BH55" s="1264" t="s">
        <v>36</v>
      </c>
      <c r="BI55" s="1222" t="s">
        <v>36</v>
      </c>
      <c r="BJ55" s="1222" t="s">
        <v>36</v>
      </c>
      <c r="BK55" s="1222" t="s">
        <v>36</v>
      </c>
      <c r="BL55" s="1243" t="s">
        <v>36</v>
      </c>
      <c r="BM55" s="1264" t="s">
        <v>36</v>
      </c>
      <c r="BN55" s="1222" t="s">
        <v>36</v>
      </c>
      <c r="BO55" s="1222" t="s">
        <v>36</v>
      </c>
      <c r="BP55" s="1222" t="s">
        <v>36</v>
      </c>
      <c r="BQ55" s="1243" t="s">
        <v>36</v>
      </c>
      <c r="BR55" s="1771" t="s">
        <v>36</v>
      </c>
      <c r="BS55" s="1772" t="s">
        <v>36</v>
      </c>
      <c r="BT55" s="1772" t="s">
        <v>36</v>
      </c>
      <c r="BU55" s="1772" t="s">
        <v>36</v>
      </c>
      <c r="BV55" s="1772" t="s">
        <v>36</v>
      </c>
      <c r="BW55" s="1772" t="s">
        <v>36</v>
      </c>
      <c r="BX55" s="1772" t="s">
        <v>36</v>
      </c>
      <c r="BY55" s="1772" t="s">
        <v>36</v>
      </c>
      <c r="BZ55" s="1302" t="s">
        <v>36</v>
      </c>
      <c r="CA55" s="1302" t="s">
        <v>36</v>
      </c>
      <c r="CB55" s="1302" t="s">
        <v>36</v>
      </c>
      <c r="CC55" s="1302" t="s">
        <v>36</v>
      </c>
      <c r="CD55" s="1302" t="s">
        <v>36</v>
      </c>
      <c r="CE55" s="1302" t="s">
        <v>36</v>
      </c>
      <c r="CF55" s="1302" t="s">
        <v>36</v>
      </c>
      <c r="CG55" s="1848"/>
      <c r="CH55" s="1848"/>
      <c r="CI55" s="1848"/>
      <c r="CJ55" s="1848"/>
      <c r="CK55" s="1848"/>
      <c r="CL55" s="1848"/>
      <c r="CM55" s="1848"/>
      <c r="CN55" s="1848"/>
      <c r="CO55" s="1848"/>
      <c r="CP55" s="1848"/>
      <c r="CQ55" s="1848"/>
      <c r="CR55" s="1848"/>
      <c r="CS55" s="1848"/>
      <c r="CT55" s="1848"/>
      <c r="CU55" s="1848"/>
      <c r="CV55" s="1848"/>
      <c r="CW55" s="1848"/>
      <c r="CX55" s="1848"/>
      <c r="CY55" s="1848"/>
      <c r="CZ55" s="1848"/>
    </row>
    <row r="56" s="578" customFormat="true" ht="15" customHeight="true" x14ac:dyDescent="0.2">
      <c r="A56" s="132"/>
      <c r="B56" s="185"/>
      <c r="C56" s="2203" t="s">
        <v>115</v>
      </c>
      <c r="D56" s="2204"/>
      <c r="E56" s="2204"/>
      <c r="F56" s="2204"/>
      <c r="G56" s="2205"/>
      <c r="H56" s="853"/>
      <c r="I56" s="853"/>
      <c r="J56" s="853"/>
      <c r="K56" s="853"/>
      <c r="L56" s="854"/>
      <c r="M56" s="855"/>
      <c r="N56" s="856"/>
      <c r="O56" s="856"/>
      <c r="P56" s="856"/>
      <c r="Q56" s="1764"/>
      <c r="R56" s="1760" t="s">
        <v>139</v>
      </c>
      <c r="S56" s="1798"/>
      <c r="T56" s="1798"/>
      <c r="U56" s="1798"/>
      <c r="V56" s="1798"/>
      <c r="W56" s="1798"/>
      <c r="X56" s="1798"/>
      <c r="Y56" s="1798"/>
      <c r="Z56" s="1798"/>
      <c r="AA56" s="1798"/>
      <c r="AB56" s="1798"/>
      <c r="AC56" s="1798"/>
      <c r="AD56" s="1798"/>
      <c r="AE56" s="1798"/>
      <c r="AF56" s="1799"/>
      <c r="AG56" s="543"/>
      <c r="AH56" s="543"/>
      <c r="AI56" s="543"/>
      <c r="AJ56" s="543"/>
      <c r="AK56" s="543"/>
      <c r="AL56" s="543"/>
      <c r="AM56" s="543"/>
      <c r="AN56" s="543"/>
      <c r="AO56" s="543"/>
      <c r="AP56" s="543"/>
      <c r="AQ56" s="543"/>
      <c r="AR56" s="543"/>
      <c r="AS56" s="543"/>
      <c r="AT56" s="543"/>
      <c r="AU56" s="543"/>
      <c r="AV56" s="543"/>
      <c r="AW56" s="543"/>
      <c r="AX56" s="543"/>
      <c r="AY56" s="543"/>
      <c r="AZ56" s="216"/>
      <c r="BA56" s="217" t="s">
        <v>129</v>
      </c>
      <c r="BB56" s="115" t="s">
        <v>96</v>
      </c>
      <c r="BC56" s="2261" t="s">
        <v>115</v>
      </c>
      <c r="BD56" s="2262"/>
      <c r="BE56" s="2262"/>
      <c r="BF56" s="2262"/>
      <c r="BG56" s="2263"/>
      <c r="BH56" s="2264" t="s">
        <v>39</v>
      </c>
      <c r="BI56" s="2262"/>
      <c r="BJ56" s="2262"/>
      <c r="BK56" s="2262"/>
      <c r="BL56" s="2263"/>
      <c r="BM56" s="2264" t="s">
        <v>38</v>
      </c>
      <c r="BN56" s="2262"/>
      <c r="BO56" s="2262"/>
      <c r="BP56" s="2262"/>
      <c r="BQ56" s="2265"/>
      <c r="BR56" s="1765" t="s">
        <v>139</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78" customFormat="true" ht="24" x14ac:dyDescent="0.2">
      <c r="A57" s="186" t="s">
        <v>70</v>
      </c>
      <c r="B57" s="244"/>
      <c r="C57" s="275" t="s">
        <v>0</v>
      </c>
      <c r="D57" s="276" t="s">
        <v>1</v>
      </c>
      <c r="E57" s="276" t="s">
        <v>2</v>
      </c>
      <c r="F57" s="276" t="s">
        <v>3</v>
      </c>
      <c r="G57" s="277" t="s">
        <v>4</v>
      </c>
      <c r="H57" s="853"/>
      <c r="I57" s="853"/>
      <c r="J57" s="853"/>
      <c r="K57" s="853"/>
      <c r="L57" s="854"/>
      <c r="M57" s="855"/>
      <c r="N57" s="856"/>
      <c r="O57" s="856"/>
      <c r="P57" s="856"/>
      <c r="Q57" s="857"/>
      <c r="R57" s="748" t="s">
        <v>149</v>
      </c>
      <c r="S57" s="667" t="s">
        <v>150</v>
      </c>
      <c r="T57" s="667" t="s">
        <v>151</v>
      </c>
      <c r="U57" s="667" t="s">
        <v>152</v>
      </c>
      <c r="V57" s="667" t="s">
        <v>153</v>
      </c>
      <c r="W57" s="667" t="s">
        <v>154</v>
      </c>
      <c r="X57" s="667" t="s">
        <v>155</v>
      </c>
      <c r="Y57" s="667" t="s">
        <v>156</v>
      </c>
      <c r="Z57" s="667" t="s">
        <v>157</v>
      </c>
      <c r="AA57" s="667" t="s">
        <v>158</v>
      </c>
      <c r="AB57" s="667" t="s">
        <v>159</v>
      </c>
      <c r="AC57" s="667" t="s">
        <v>160</v>
      </c>
      <c r="AD57" s="667" t="s">
        <v>161</v>
      </c>
      <c r="AE57" s="667" t="s">
        <v>162</v>
      </c>
      <c r="AF57" s="668" t="s">
        <v>163</v>
      </c>
      <c r="AG57" s="543"/>
      <c r="AH57" s="543"/>
      <c r="AI57" s="543"/>
      <c r="AJ57" s="543"/>
      <c r="AK57" s="543"/>
      <c r="AL57" s="543"/>
      <c r="AM57" s="543"/>
      <c r="AN57" s="543"/>
      <c r="AO57" s="543"/>
      <c r="AP57" s="543"/>
      <c r="AQ57" s="543"/>
      <c r="AR57" s="543"/>
      <c r="AS57" s="543"/>
      <c r="AT57" s="543"/>
      <c r="AU57" s="543"/>
      <c r="AV57" s="543"/>
      <c r="AW57" s="543"/>
      <c r="AX57" s="543"/>
      <c r="AY57" s="543"/>
      <c r="AZ57" s="216"/>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149</v>
      </c>
      <c r="BS57" s="170" t="s">
        <v>150</v>
      </c>
      <c r="BT57" s="170" t="s">
        <v>151</v>
      </c>
      <c r="BU57" s="170" t="s">
        <v>152</v>
      </c>
      <c r="BV57" s="170" t="s">
        <v>153</v>
      </c>
      <c r="BW57" s="170" t="s">
        <v>154</v>
      </c>
      <c r="BX57" s="170" t="s">
        <v>155</v>
      </c>
      <c r="BY57" s="171" t="s">
        <v>156</v>
      </c>
      <c r="BZ57" s="171" t="s">
        <v>157</v>
      </c>
      <c r="CA57" s="171" t="s">
        <v>158</v>
      </c>
      <c r="CB57" s="171" t="s">
        <v>159</v>
      </c>
      <c r="CC57" s="171" t="s">
        <v>160</v>
      </c>
      <c r="CD57" s="171" t="s">
        <v>161</v>
      </c>
      <c r="CE57" s="171" t="s">
        <v>162</v>
      </c>
      <c r="CF57" s="171" t="s">
        <v>163</v>
      </c>
      <c r="CG57" s="1849"/>
      <c r="CH57" s="1849"/>
      <c r="CI57" s="1849"/>
      <c r="CJ57" s="1849"/>
      <c r="CK57" s="1849"/>
      <c r="CL57" s="1849"/>
      <c r="CM57" s="1849"/>
      <c r="CN57" s="1849"/>
      <c r="CO57" s="1849"/>
      <c r="CP57" s="1849"/>
      <c r="CQ57" s="1849"/>
      <c r="CR57" s="1849"/>
      <c r="CS57" s="1849"/>
      <c r="CT57" s="1849"/>
      <c r="CU57" s="1849"/>
      <c r="CV57" s="1849"/>
      <c r="CW57" s="1849"/>
      <c r="CX57" s="1849"/>
      <c r="CY57" s="1849"/>
      <c r="CZ57" s="1849"/>
    </row>
    <row r="58" s="578" customFormat="true" ht="15" customHeight="true" x14ac:dyDescent="0.2">
      <c r="A58" s="2200" t="s">
        <v>165</v>
      </c>
      <c r="B58" s="1016" t="s">
        <v>166</v>
      </c>
      <c r="C58" s="858">
        <v>26.255088195386705</v>
      </c>
      <c r="D58" s="859">
        <v>52.294486629250578</v>
      </c>
      <c r="E58" s="859">
        <v>65.732087227414326</v>
      </c>
      <c r="F58" s="859">
        <v>79.737019554956163</v>
      </c>
      <c r="G58" s="860">
        <v>89.694915254237287</v>
      </c>
      <c r="H58" s="1081" t="s">
        <v>36</v>
      </c>
      <c r="I58" s="1104" t="s">
        <v>36</v>
      </c>
      <c r="J58" s="1104" t="s">
        <v>36</v>
      </c>
      <c r="K58" s="1104" t="s">
        <v>36</v>
      </c>
      <c r="L58" s="1123" t="s">
        <v>36</v>
      </c>
      <c r="M58" s="1146" t="s">
        <v>36</v>
      </c>
      <c r="N58" s="1104" t="s">
        <v>36</v>
      </c>
      <c r="O58" s="1104" t="s">
        <v>36</v>
      </c>
      <c r="P58" s="1104" t="s">
        <v>36</v>
      </c>
      <c r="Q58" s="1169" t="s">
        <v>36</v>
      </c>
      <c r="R58" s="861">
        <v>93.188854489164086</v>
      </c>
      <c r="S58" s="859">
        <v>69.272076372315041</v>
      </c>
      <c r="T58" s="859">
        <v>78.997289972899736</v>
      </c>
      <c r="U58" s="859">
        <v>46.296296296296298</v>
      </c>
      <c r="V58" s="859">
        <v>52.87081339712919</v>
      </c>
      <c r="W58" s="859">
        <v>69.984686064318538</v>
      </c>
      <c r="X58" s="859">
        <v>41.908713692946058</v>
      </c>
      <c r="Y58" s="859">
        <v>74.758842443729904</v>
      </c>
      <c r="Z58" s="859">
        <v>85.584218512898332</v>
      </c>
      <c r="AA58" s="859">
        <v>56.856702619414477</v>
      </c>
      <c r="AB58" s="859">
        <v>54.755043227665702</v>
      </c>
      <c r="AC58" s="859">
        <v>46.449136276391556</v>
      </c>
      <c r="AD58" s="859">
        <v>82.799215173315886</v>
      </c>
      <c r="AE58" s="859">
        <v>55.614973262032088</v>
      </c>
      <c r="AF58" s="1814">
        <v>56.573522675217589</v>
      </c>
      <c r="AG58" s="543"/>
      <c r="AH58" s="543"/>
      <c r="AI58" s="543"/>
      <c r="AJ58" s="543"/>
      <c r="AK58" s="543"/>
      <c r="AL58" s="543"/>
      <c r="AM58" s="543"/>
      <c r="AN58" s="543"/>
      <c r="AO58" s="543"/>
      <c r="AP58" s="543"/>
      <c r="AQ58" s="543"/>
      <c r="AR58" s="543"/>
      <c r="AS58" s="543"/>
      <c r="AT58" s="543"/>
      <c r="AU58" s="543"/>
      <c r="AV58" s="543"/>
      <c r="AW58" s="543"/>
      <c r="AX58" s="543"/>
      <c r="AY58" s="543"/>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1850"/>
      <c r="CH58" s="1850"/>
      <c r="CI58" s="1850"/>
      <c r="CJ58" s="1850"/>
      <c r="CK58" s="1850"/>
      <c r="CL58" s="1850"/>
      <c r="CM58" s="1850"/>
      <c r="CN58" s="1850"/>
      <c r="CO58" s="1850"/>
      <c r="CP58" s="1850"/>
      <c r="CQ58" s="1850"/>
      <c r="CR58" s="1850"/>
      <c r="CS58" s="1850"/>
      <c r="CT58" s="1850"/>
      <c r="CU58" s="1850"/>
      <c r="CV58" s="1850"/>
      <c r="CW58" s="1850"/>
      <c r="CX58" s="1850"/>
      <c r="CY58" s="1850"/>
      <c r="CZ58" s="1850"/>
    </row>
    <row r="59" s="578" customFormat="true" ht="15" customHeight="true" x14ac:dyDescent="0.2">
      <c r="A59" s="2201"/>
      <c r="B59" s="1017" t="s">
        <v>167</v>
      </c>
      <c r="C59" s="862">
        <v>9.9050203527815466</v>
      </c>
      <c r="D59" s="863">
        <v>9.3100033014196093</v>
      </c>
      <c r="E59" s="863">
        <v>6.8535825545171329</v>
      </c>
      <c r="F59" s="863">
        <v>2.461227242076871</v>
      </c>
      <c r="G59" s="864">
        <v>1.152542372881356</v>
      </c>
      <c r="H59" s="1082" t="s">
        <v>36</v>
      </c>
      <c r="I59" s="1105" t="s">
        <v>36</v>
      </c>
      <c r="J59" s="1105" t="s">
        <v>36</v>
      </c>
      <c r="K59" s="1105" t="s">
        <v>36</v>
      </c>
      <c r="L59" s="1124" t="s">
        <v>36</v>
      </c>
      <c r="M59" s="1147" t="s">
        <v>36</v>
      </c>
      <c r="N59" s="1105" t="s">
        <v>36</v>
      </c>
      <c r="O59" s="1105" t="s">
        <v>36</v>
      </c>
      <c r="P59" s="1105" t="s">
        <v>36</v>
      </c>
      <c r="Q59" s="1170" t="s">
        <v>36</v>
      </c>
      <c r="R59" s="865">
        <v>1.2383900928792571</v>
      </c>
      <c r="S59" s="863">
        <v>6.6229116945107398</v>
      </c>
      <c r="T59" s="863">
        <v>3.3875338753387529</v>
      </c>
      <c r="U59" s="863">
        <v>3.0092592592592591</v>
      </c>
      <c r="V59" s="863">
        <v>0</v>
      </c>
      <c r="W59" s="863">
        <v>8.5758039816232774</v>
      </c>
      <c r="X59" s="863">
        <v>17.427385892116181</v>
      </c>
      <c r="Y59" s="863">
        <v>7.8778135048231519</v>
      </c>
      <c r="Z59" s="863">
        <v>0</v>
      </c>
      <c r="AA59" s="863">
        <v>7.8582434514637907</v>
      </c>
      <c r="AB59" s="863">
        <v>5.4755043227665707</v>
      </c>
      <c r="AC59" s="863">
        <v>7.037747920665387</v>
      </c>
      <c r="AD59" s="863">
        <v>5.755395683453238</v>
      </c>
      <c r="AE59" s="863">
        <v>2.8520499108734403</v>
      </c>
      <c r="AF59" s="1815">
        <v>7.7874484654145677</v>
      </c>
      <c r="AG59" s="543"/>
      <c r="AH59" s="543"/>
      <c r="AI59" s="543"/>
      <c r="AJ59" s="543"/>
      <c r="AK59" s="543"/>
      <c r="AL59" s="543"/>
      <c r="AM59" s="543"/>
      <c r="AN59" s="543"/>
      <c r="AO59" s="543"/>
      <c r="AP59" s="543"/>
      <c r="AQ59" s="543"/>
      <c r="AR59" s="543"/>
      <c r="AS59" s="543"/>
      <c r="AT59" s="543"/>
      <c r="AU59" s="543"/>
      <c r="AV59" s="543"/>
      <c r="AW59" s="543"/>
      <c r="AX59" s="543"/>
      <c r="AY59" s="543"/>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1851"/>
      <c r="CH59" s="1851"/>
      <c r="CI59" s="1851"/>
      <c r="CJ59" s="1851"/>
      <c r="CK59" s="1851"/>
      <c r="CL59" s="1851"/>
      <c r="CM59" s="1851"/>
      <c r="CN59" s="1851"/>
      <c r="CO59" s="1851"/>
      <c r="CP59" s="1851"/>
      <c r="CQ59" s="1851"/>
      <c r="CR59" s="1851"/>
      <c r="CS59" s="1851"/>
      <c r="CT59" s="1851"/>
      <c r="CU59" s="1851"/>
      <c r="CV59" s="1851"/>
      <c r="CW59" s="1851"/>
      <c r="CX59" s="1851"/>
      <c r="CY59" s="1851"/>
      <c r="CZ59" s="1851"/>
    </row>
    <row r="60" s="578" customFormat="true" ht="15" customHeight="true" x14ac:dyDescent="0.2">
      <c r="A60" s="2201"/>
      <c r="B60" s="1017" t="s">
        <v>168</v>
      </c>
      <c r="C60" s="862">
        <v>1.6282225237449117</v>
      </c>
      <c r="D60" s="863">
        <v>5.6124133377352257</v>
      </c>
      <c r="E60" s="863">
        <v>5.3894080996884739</v>
      </c>
      <c r="F60" s="863">
        <v>5.2258934592043156</v>
      </c>
      <c r="G60" s="864">
        <v>3.9322033898305082</v>
      </c>
      <c r="H60" s="1086" t="s">
        <v>36</v>
      </c>
      <c r="I60" s="1107" t="s">
        <v>36</v>
      </c>
      <c r="J60" s="1107" t="s">
        <v>36</v>
      </c>
      <c r="K60" s="1107" t="s">
        <v>36</v>
      </c>
      <c r="L60" s="1128" t="s">
        <v>36</v>
      </c>
      <c r="M60" s="1151" t="s">
        <v>36</v>
      </c>
      <c r="N60" s="1107" t="s">
        <v>36</v>
      </c>
      <c r="O60" s="1107" t="s">
        <v>36</v>
      </c>
      <c r="P60" s="1107" t="s">
        <v>36</v>
      </c>
      <c r="Q60" s="1172" t="s">
        <v>36</v>
      </c>
      <c r="R60" s="865">
        <v>0</v>
      </c>
      <c r="S60" s="863">
        <v>0.23866348448687352</v>
      </c>
      <c r="T60" s="863">
        <v>1.6260162601626018</v>
      </c>
      <c r="U60" s="863">
        <v>10.87962962962963</v>
      </c>
      <c r="V60" s="863">
        <v>0</v>
      </c>
      <c r="W60" s="863">
        <v>0.91883614088820831</v>
      </c>
      <c r="X60" s="863">
        <v>7.0539419087136928</v>
      </c>
      <c r="Y60" s="863">
        <v>0.16077170418006431</v>
      </c>
      <c r="Z60" s="863">
        <v>6.8285280728376323</v>
      </c>
      <c r="AA60" s="863">
        <v>4.4684129429892137</v>
      </c>
      <c r="AB60" s="863">
        <v>3.4582132564841501</v>
      </c>
      <c r="AC60" s="863">
        <v>9.6609085092770322</v>
      </c>
      <c r="AD60" s="863">
        <v>0.45781556572923476</v>
      </c>
      <c r="AE60" s="863">
        <v>27.807486631016044</v>
      </c>
      <c r="AF60" s="1815">
        <v>0.50389372423270729</v>
      </c>
      <c r="AG60" s="543"/>
      <c r="AH60" s="543"/>
      <c r="AI60" s="543"/>
      <c r="AJ60" s="543"/>
      <c r="AK60" s="543"/>
      <c r="AL60" s="543"/>
      <c r="AM60" s="543"/>
      <c r="AN60" s="543"/>
      <c r="AO60" s="543"/>
      <c r="AP60" s="543"/>
      <c r="AQ60" s="543"/>
      <c r="AR60" s="543"/>
      <c r="AS60" s="543"/>
      <c r="AT60" s="543"/>
      <c r="AU60" s="543"/>
      <c r="AV60" s="543"/>
      <c r="AW60" s="543"/>
      <c r="AX60" s="543"/>
      <c r="AY60" s="543"/>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1851"/>
      <c r="CH60" s="1851"/>
      <c r="CI60" s="1851"/>
      <c r="CJ60" s="1851"/>
      <c r="CK60" s="1851"/>
      <c r="CL60" s="1851"/>
      <c r="CM60" s="1851"/>
      <c r="CN60" s="1851"/>
      <c r="CO60" s="1851"/>
      <c r="CP60" s="1851"/>
      <c r="CQ60" s="1851"/>
      <c r="CR60" s="1851"/>
      <c r="CS60" s="1851"/>
      <c r="CT60" s="1851"/>
      <c r="CU60" s="1851"/>
      <c r="CV60" s="1851"/>
      <c r="CW60" s="1851"/>
      <c r="CX60" s="1851"/>
      <c r="CY60" s="1851"/>
      <c r="CZ60" s="1851"/>
    </row>
    <row r="61" s="578" customFormat="true" ht="15" customHeight="true" x14ac:dyDescent="0.2">
      <c r="A61" s="2201"/>
      <c r="B61" s="1017" t="s">
        <v>169</v>
      </c>
      <c r="C61" s="862">
        <v>4.1383989145183175</v>
      </c>
      <c r="D61" s="863">
        <v>4.522944866292506</v>
      </c>
      <c r="E61" s="863">
        <v>2.3987538940809969</v>
      </c>
      <c r="F61" s="863">
        <v>1.9217801753202968</v>
      </c>
      <c r="G61" s="864">
        <v>0.40677966101694918</v>
      </c>
      <c r="H61" s="1087" t="s">
        <v>36</v>
      </c>
      <c r="I61" s="1108" t="s">
        <v>36</v>
      </c>
      <c r="J61" s="1108" t="s">
        <v>36</v>
      </c>
      <c r="K61" s="1108" t="s">
        <v>36</v>
      </c>
      <c r="L61" s="1129" t="s">
        <v>36</v>
      </c>
      <c r="M61" s="1152" t="s">
        <v>36</v>
      </c>
      <c r="N61" s="1108" t="s">
        <v>36</v>
      </c>
      <c r="O61" s="1108" t="s">
        <v>36</v>
      </c>
      <c r="P61" s="1108" t="s">
        <v>36</v>
      </c>
      <c r="Q61" s="1173" t="s">
        <v>36</v>
      </c>
      <c r="R61" s="865">
        <v>0</v>
      </c>
      <c r="S61" s="863">
        <v>0.8949880668257757</v>
      </c>
      <c r="T61" s="863">
        <v>2.5745257452574526</v>
      </c>
      <c r="U61" s="863">
        <v>6.5586419753086416</v>
      </c>
      <c r="V61" s="863">
        <v>0</v>
      </c>
      <c r="W61" s="863">
        <v>3.0627871362940278</v>
      </c>
      <c r="X61" s="863">
        <v>8.7136929460580905</v>
      </c>
      <c r="Y61" s="863">
        <v>1.929260450160772</v>
      </c>
      <c r="Z61" s="863">
        <v>0</v>
      </c>
      <c r="AA61" s="863">
        <v>4.5197740112994351</v>
      </c>
      <c r="AB61" s="863">
        <v>8.6455331412103753</v>
      </c>
      <c r="AC61" s="863">
        <v>3.3909149072296865</v>
      </c>
      <c r="AD61" s="863">
        <v>0.58862001308044476</v>
      </c>
      <c r="AE61" s="863">
        <v>1.6042780748663104</v>
      </c>
      <c r="AF61" s="1815">
        <v>0.64131928538708205</v>
      </c>
      <c r="AG61" s="543"/>
      <c r="AH61" s="543"/>
      <c r="AI61" s="543"/>
      <c r="AJ61" s="543"/>
      <c r="AK61" s="543"/>
      <c r="AL61" s="543"/>
      <c r="AM61" s="543"/>
      <c r="AN61" s="543"/>
      <c r="AO61" s="543"/>
      <c r="AP61" s="543"/>
      <c r="AQ61" s="543"/>
      <c r="AR61" s="543"/>
      <c r="AS61" s="543"/>
      <c r="AT61" s="543"/>
      <c r="AU61" s="543"/>
      <c r="AV61" s="543"/>
      <c r="AW61" s="543"/>
      <c r="AX61" s="543"/>
      <c r="AY61" s="543"/>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1851"/>
      <c r="CH61" s="1851"/>
      <c r="CI61" s="1851"/>
      <c r="CJ61" s="1851"/>
      <c r="CK61" s="1851"/>
      <c r="CL61" s="1851"/>
      <c r="CM61" s="1851"/>
      <c r="CN61" s="1851"/>
      <c r="CO61" s="1851"/>
      <c r="CP61" s="1851"/>
      <c r="CQ61" s="1851"/>
      <c r="CR61" s="1851"/>
      <c r="CS61" s="1851"/>
      <c r="CT61" s="1851"/>
      <c r="CU61" s="1851"/>
      <c r="CV61" s="1851"/>
      <c r="CW61" s="1851"/>
      <c r="CX61" s="1851"/>
      <c r="CY61" s="1851"/>
      <c r="CZ61" s="1851"/>
    </row>
    <row r="62" s="578" customFormat="true" ht="15" customHeight="true" x14ac:dyDescent="0.2">
      <c r="A62" s="2201"/>
      <c r="B62" s="1017" t="s">
        <v>170</v>
      </c>
      <c r="C62" s="862">
        <v>26.221166892808682</v>
      </c>
      <c r="D62" s="863">
        <v>11.852096401452625</v>
      </c>
      <c r="E62" s="863">
        <v>8.0685358255451707</v>
      </c>
      <c r="F62" s="863">
        <v>3.1018206338503034</v>
      </c>
      <c r="G62" s="864">
        <v>0.44067796610169491</v>
      </c>
      <c r="H62" s="1088" t="s">
        <v>36</v>
      </c>
      <c r="I62" s="1109" t="s">
        <v>36</v>
      </c>
      <c r="J62" s="1109" t="s">
        <v>36</v>
      </c>
      <c r="K62" s="1109" t="s">
        <v>36</v>
      </c>
      <c r="L62" s="1130" t="s">
        <v>36</v>
      </c>
      <c r="M62" s="1153" t="s">
        <v>36</v>
      </c>
      <c r="N62" s="1109" t="s">
        <v>36</v>
      </c>
      <c r="O62" s="1109" t="s">
        <v>36</v>
      </c>
      <c r="P62" s="1109" t="s">
        <v>36</v>
      </c>
      <c r="Q62" s="1174" t="s">
        <v>36</v>
      </c>
      <c r="R62" s="865">
        <v>0</v>
      </c>
      <c r="S62" s="863">
        <v>6.8615751789976125</v>
      </c>
      <c r="T62" s="863">
        <v>2.3035230352303522</v>
      </c>
      <c r="U62" s="863">
        <v>18.441358024691358</v>
      </c>
      <c r="V62" s="863">
        <v>0</v>
      </c>
      <c r="W62" s="863">
        <v>16.845329249617151</v>
      </c>
      <c r="X62" s="863">
        <v>17.012448132780083</v>
      </c>
      <c r="Y62" s="863">
        <v>4.019292604501608</v>
      </c>
      <c r="Z62" s="863">
        <v>4.0971168437025796</v>
      </c>
      <c r="AA62" s="863">
        <v>18.181818181818183</v>
      </c>
      <c r="AB62" s="863">
        <v>17.291066282420751</v>
      </c>
      <c r="AC62" s="863">
        <v>7.7415227127319257</v>
      </c>
      <c r="AD62" s="863">
        <v>5.8862001308044478</v>
      </c>
      <c r="AE62" s="863">
        <v>4.4563279857397502</v>
      </c>
      <c r="AF62" s="1815">
        <v>9.7114063215758133</v>
      </c>
      <c r="AG62" s="543"/>
      <c r="AH62" s="543"/>
      <c r="AI62" s="543"/>
      <c r="AJ62" s="543"/>
      <c r="AK62" s="543"/>
      <c r="AL62" s="543"/>
      <c r="AM62" s="543"/>
      <c r="AN62" s="543"/>
      <c r="AO62" s="543"/>
      <c r="AP62" s="543"/>
      <c r="AQ62" s="543"/>
      <c r="AR62" s="543"/>
      <c r="AS62" s="543"/>
      <c r="AT62" s="543"/>
      <c r="AU62" s="543"/>
      <c r="AV62" s="543"/>
      <c r="AW62" s="543"/>
      <c r="AX62" s="543"/>
      <c r="AY62" s="543"/>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1851"/>
      <c r="CH62" s="1851"/>
      <c r="CI62" s="1851"/>
      <c r="CJ62" s="1851"/>
      <c r="CK62" s="1851"/>
      <c r="CL62" s="1851"/>
      <c r="CM62" s="1851"/>
      <c r="CN62" s="1851"/>
      <c r="CO62" s="1851"/>
      <c r="CP62" s="1851"/>
      <c r="CQ62" s="1851"/>
      <c r="CR62" s="1851"/>
      <c r="CS62" s="1851"/>
      <c r="CT62" s="1851"/>
      <c r="CU62" s="1851"/>
      <c r="CV62" s="1851"/>
      <c r="CW62" s="1851"/>
      <c r="CX62" s="1851"/>
      <c r="CY62" s="1851"/>
      <c r="CZ62" s="1851"/>
    </row>
    <row r="63" s="578" customFormat="true" ht="15" customHeight="true" x14ac:dyDescent="0.2">
      <c r="A63" s="2201"/>
      <c r="B63" s="1017" t="s">
        <v>171</v>
      </c>
      <c r="C63" s="862">
        <v>4.1723202170963365</v>
      </c>
      <c r="D63" s="863">
        <v>2.1459227467811157</v>
      </c>
      <c r="E63" s="863">
        <v>0.96573208722741444</v>
      </c>
      <c r="F63" s="863">
        <v>1.3149022252191505</v>
      </c>
      <c r="G63" s="864">
        <v>0.57627118644067798</v>
      </c>
      <c r="H63" s="1089" t="s">
        <v>36</v>
      </c>
      <c r="I63" s="1110" t="s">
        <v>36</v>
      </c>
      <c r="J63" s="1110" t="s">
        <v>36</v>
      </c>
      <c r="K63" s="1110" t="s">
        <v>36</v>
      </c>
      <c r="L63" s="1131" t="s">
        <v>36</v>
      </c>
      <c r="M63" s="1154" t="s">
        <v>36</v>
      </c>
      <c r="N63" s="1110" t="s">
        <v>36</v>
      </c>
      <c r="O63" s="1110" t="s">
        <v>36</v>
      </c>
      <c r="P63" s="1110" t="s">
        <v>36</v>
      </c>
      <c r="Q63" s="1175" t="s">
        <v>36</v>
      </c>
      <c r="R63" s="865">
        <v>0</v>
      </c>
      <c r="S63" s="863">
        <v>0.8353221957040573</v>
      </c>
      <c r="T63" s="863">
        <v>0.54200542005420049</v>
      </c>
      <c r="U63" s="863">
        <v>3.7037037037037033</v>
      </c>
      <c r="V63" s="863">
        <v>4.0669856459330145</v>
      </c>
      <c r="W63" s="863">
        <v>0</v>
      </c>
      <c r="X63" s="863">
        <v>0</v>
      </c>
      <c r="Y63" s="863">
        <v>0.8038585209003215</v>
      </c>
      <c r="Z63" s="863">
        <v>0</v>
      </c>
      <c r="AA63" s="863">
        <v>0.97586029789419626</v>
      </c>
      <c r="AB63" s="863">
        <v>1.7291066282420751</v>
      </c>
      <c r="AC63" s="863">
        <v>2.3672424824056302</v>
      </c>
      <c r="AD63" s="863">
        <v>0</v>
      </c>
      <c r="AE63" s="863">
        <v>2.4955436720142603</v>
      </c>
      <c r="AF63" s="1815">
        <v>4.8098946404031153</v>
      </c>
      <c r="AG63" s="543"/>
      <c r="AH63" s="543"/>
      <c r="AI63" s="543"/>
      <c r="AJ63" s="543"/>
      <c r="AK63" s="543"/>
      <c r="AL63" s="543"/>
      <c r="AM63" s="543"/>
      <c r="AN63" s="543"/>
      <c r="AO63" s="543"/>
      <c r="AP63" s="543"/>
      <c r="AQ63" s="543"/>
      <c r="AR63" s="543"/>
      <c r="AS63" s="543"/>
      <c r="AT63" s="543"/>
      <c r="AU63" s="543"/>
      <c r="AV63" s="543"/>
      <c r="AW63" s="543"/>
      <c r="AX63" s="543"/>
      <c r="AY63" s="543"/>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1851"/>
      <c r="CH63" s="1851"/>
      <c r="CI63" s="1851"/>
      <c r="CJ63" s="1851"/>
      <c r="CK63" s="1851"/>
      <c r="CL63" s="1851"/>
      <c r="CM63" s="1851"/>
      <c r="CN63" s="1851"/>
      <c r="CO63" s="1851"/>
      <c r="CP63" s="1851"/>
      <c r="CQ63" s="1851"/>
      <c r="CR63" s="1851"/>
      <c r="CS63" s="1851"/>
      <c r="CT63" s="1851"/>
      <c r="CU63" s="1851"/>
      <c r="CV63" s="1851"/>
      <c r="CW63" s="1851"/>
      <c r="CX63" s="1851"/>
      <c r="CY63" s="1851"/>
      <c r="CZ63" s="1851"/>
    </row>
    <row r="64" s="578" customFormat="true" ht="15" customHeight="true" x14ac:dyDescent="0.2">
      <c r="A64" s="2201"/>
      <c r="B64" s="1017" t="s">
        <v>172</v>
      </c>
      <c r="C64" s="862">
        <v>1.9335142469470827</v>
      </c>
      <c r="D64" s="863">
        <v>1.6507098052162428</v>
      </c>
      <c r="E64" s="863">
        <v>0.71651090342679125</v>
      </c>
      <c r="F64" s="863">
        <v>0.23600809170600134</v>
      </c>
      <c r="G64" s="864">
        <v>0.13559322033898305</v>
      </c>
      <c r="H64" s="1090" t="s">
        <v>36</v>
      </c>
      <c r="I64" s="1111" t="s">
        <v>36</v>
      </c>
      <c r="J64" s="1111" t="s">
        <v>36</v>
      </c>
      <c r="K64" s="1111" t="s">
        <v>36</v>
      </c>
      <c r="L64" s="1132" t="s">
        <v>36</v>
      </c>
      <c r="M64" s="1155" t="s">
        <v>36</v>
      </c>
      <c r="N64" s="1111" t="s">
        <v>36</v>
      </c>
      <c r="O64" s="1111" t="s">
        <v>36</v>
      </c>
      <c r="P64" s="1111" t="s">
        <v>36</v>
      </c>
      <c r="Q64" s="1176" t="s">
        <v>36</v>
      </c>
      <c r="R64" s="865">
        <v>0</v>
      </c>
      <c r="S64" s="863">
        <v>0</v>
      </c>
      <c r="T64" s="863">
        <v>0</v>
      </c>
      <c r="U64" s="863">
        <v>3.6265432098765435</v>
      </c>
      <c r="V64" s="863">
        <v>0.9569377990430622</v>
      </c>
      <c r="W64" s="863">
        <v>0</v>
      </c>
      <c r="X64" s="863">
        <v>0</v>
      </c>
      <c r="Y64" s="863">
        <v>0</v>
      </c>
      <c r="Z64" s="863">
        <v>0</v>
      </c>
      <c r="AA64" s="863">
        <v>2.7221366204417055</v>
      </c>
      <c r="AB64" s="863">
        <v>2.0172910662824206</v>
      </c>
      <c r="AC64" s="863">
        <v>0.51183621241202815</v>
      </c>
      <c r="AD64" s="863">
        <v>0.98103335513407453</v>
      </c>
      <c r="AE64" s="863">
        <v>0</v>
      </c>
      <c r="AF64" s="1815">
        <v>0</v>
      </c>
      <c r="AG64" s="543"/>
      <c r="AH64" s="543"/>
      <c r="AI64" s="543"/>
      <c r="AJ64" s="543"/>
      <c r="AK64" s="543"/>
      <c r="AL64" s="543"/>
      <c r="AM64" s="543"/>
      <c r="AN64" s="543"/>
      <c r="AO64" s="543"/>
      <c r="AP64" s="543"/>
      <c r="AQ64" s="543"/>
      <c r="AR64" s="543"/>
      <c r="AS64" s="543"/>
      <c r="AT64" s="543"/>
      <c r="AU64" s="543"/>
      <c r="AV64" s="543"/>
      <c r="AW64" s="543"/>
      <c r="AX64" s="543"/>
      <c r="AY64" s="543"/>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1851"/>
      <c r="CH64" s="1851"/>
      <c r="CI64" s="1851"/>
      <c r="CJ64" s="1851"/>
      <c r="CK64" s="1851"/>
      <c r="CL64" s="1851"/>
      <c r="CM64" s="1851"/>
      <c r="CN64" s="1851"/>
      <c r="CO64" s="1851"/>
      <c r="CP64" s="1851"/>
      <c r="CQ64" s="1851"/>
      <c r="CR64" s="1851"/>
      <c r="CS64" s="1851"/>
      <c r="CT64" s="1851"/>
      <c r="CU64" s="1851"/>
      <c r="CV64" s="1851"/>
      <c r="CW64" s="1851"/>
      <c r="CX64" s="1851"/>
      <c r="CY64" s="1851"/>
      <c r="CZ64" s="1851"/>
    </row>
    <row r="65" s="578" customFormat="true" ht="15" customHeight="true" x14ac:dyDescent="0.2">
      <c r="A65" s="2201"/>
      <c r="B65" s="1017" t="s">
        <v>173</v>
      </c>
      <c r="C65" s="862">
        <v>0.50881953867028495</v>
      </c>
      <c r="D65" s="863">
        <v>0.36315615714757343</v>
      </c>
      <c r="E65" s="863">
        <v>0</v>
      </c>
      <c r="F65" s="863">
        <v>0</v>
      </c>
      <c r="G65" s="864">
        <v>0</v>
      </c>
      <c r="H65" s="1091" t="s">
        <v>36</v>
      </c>
      <c r="I65" s="1112" t="s">
        <v>36</v>
      </c>
      <c r="J65" s="1112" t="s">
        <v>36</v>
      </c>
      <c r="K65" s="1112" t="s">
        <v>36</v>
      </c>
      <c r="L65" s="1133" t="s">
        <v>36</v>
      </c>
      <c r="M65" s="1156" t="s">
        <v>36</v>
      </c>
      <c r="N65" s="1112" t="s">
        <v>36</v>
      </c>
      <c r="O65" s="1112" t="s">
        <v>36</v>
      </c>
      <c r="P65" s="1112" t="s">
        <v>36</v>
      </c>
      <c r="Q65" s="1177" t="s">
        <v>36</v>
      </c>
      <c r="R65" s="865">
        <v>0</v>
      </c>
      <c r="S65" s="863">
        <v>0</v>
      </c>
      <c r="T65" s="863">
        <v>3.5230352303523031</v>
      </c>
      <c r="U65" s="863">
        <v>0</v>
      </c>
      <c r="V65" s="863">
        <v>0</v>
      </c>
      <c r="W65" s="863">
        <v>0</v>
      </c>
      <c r="X65" s="863">
        <v>0</v>
      </c>
      <c r="Y65" s="863">
        <v>0</v>
      </c>
      <c r="Z65" s="863">
        <v>0</v>
      </c>
      <c r="AA65" s="863">
        <v>0</v>
      </c>
      <c r="AB65" s="863">
        <v>0</v>
      </c>
      <c r="AC65" s="863">
        <v>0</v>
      </c>
      <c r="AD65" s="863">
        <v>0</v>
      </c>
      <c r="AE65" s="863">
        <v>0</v>
      </c>
      <c r="AF65" s="1815">
        <v>0</v>
      </c>
      <c r="AG65" s="543"/>
      <c r="AH65" s="543"/>
      <c r="AI65" s="543"/>
      <c r="AJ65" s="543"/>
      <c r="AK65" s="543"/>
      <c r="AL65" s="543"/>
      <c r="AM65" s="543"/>
      <c r="AN65" s="543"/>
      <c r="AO65" s="543"/>
      <c r="AP65" s="543"/>
      <c r="AQ65" s="543"/>
      <c r="AR65" s="543"/>
      <c r="AS65" s="543"/>
      <c r="AT65" s="543"/>
      <c r="AU65" s="543"/>
      <c r="AV65" s="543"/>
      <c r="AW65" s="543"/>
      <c r="AX65" s="543"/>
      <c r="AY65" s="543"/>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1851"/>
      <c r="CH65" s="1851"/>
      <c r="CI65" s="1851"/>
      <c r="CJ65" s="1851"/>
      <c r="CK65" s="1851"/>
      <c r="CL65" s="1851"/>
      <c r="CM65" s="1851"/>
      <c r="CN65" s="1851"/>
      <c r="CO65" s="1851"/>
      <c r="CP65" s="1851"/>
      <c r="CQ65" s="1851"/>
      <c r="CR65" s="1851"/>
      <c r="CS65" s="1851"/>
      <c r="CT65" s="1851"/>
      <c r="CU65" s="1851"/>
      <c r="CV65" s="1851"/>
      <c r="CW65" s="1851"/>
      <c r="CX65" s="1851"/>
      <c r="CY65" s="1851"/>
      <c r="CZ65" s="1851"/>
    </row>
    <row r="66" s="578" customFormat="true" ht="15" customHeight="true" x14ac:dyDescent="0.2">
      <c r="A66" s="2201"/>
      <c r="B66" s="1017" t="s">
        <v>174</v>
      </c>
      <c r="C66" s="862">
        <v>0.37313432835820892</v>
      </c>
      <c r="D66" s="863">
        <v>0.46219874546054801</v>
      </c>
      <c r="E66" s="863">
        <v>0.46728971962616817</v>
      </c>
      <c r="F66" s="863">
        <v>0.64059339177343222</v>
      </c>
      <c r="G66" s="864">
        <v>0.64406779661016944</v>
      </c>
      <c r="H66" s="1091" t="s">
        <v>36</v>
      </c>
      <c r="I66" s="1112" t="s">
        <v>36</v>
      </c>
      <c r="J66" s="1112" t="s">
        <v>36</v>
      </c>
      <c r="K66" s="1112" t="s">
        <v>36</v>
      </c>
      <c r="L66" s="1133" t="s">
        <v>36</v>
      </c>
      <c r="M66" s="1156" t="s">
        <v>36</v>
      </c>
      <c r="N66" s="1112" t="s">
        <v>36</v>
      </c>
      <c r="O66" s="1112" t="s">
        <v>36</v>
      </c>
      <c r="P66" s="1112" t="s">
        <v>36</v>
      </c>
      <c r="Q66" s="1177" t="s">
        <v>36</v>
      </c>
      <c r="R66" s="865">
        <v>0</v>
      </c>
      <c r="S66" s="863">
        <v>0</v>
      </c>
      <c r="T66" s="863">
        <v>0.27100271002710025</v>
      </c>
      <c r="U66" s="863">
        <v>0</v>
      </c>
      <c r="V66" s="863">
        <v>0</v>
      </c>
      <c r="W66" s="863">
        <v>0</v>
      </c>
      <c r="X66" s="863">
        <v>0</v>
      </c>
      <c r="Y66" s="863">
        <v>2.2508038585209005</v>
      </c>
      <c r="Z66" s="863">
        <v>0.60698027314112291</v>
      </c>
      <c r="AA66" s="863">
        <v>0.51361068310220848</v>
      </c>
      <c r="AB66" s="863">
        <v>0.28818443804034583</v>
      </c>
      <c r="AC66" s="863">
        <v>0.51183621241202815</v>
      </c>
      <c r="AD66" s="863">
        <v>0.98103335513407453</v>
      </c>
      <c r="AE66" s="863">
        <v>0</v>
      </c>
      <c r="AF66" s="1815">
        <v>1.0535959688502061</v>
      </c>
      <c r="AG66" s="543"/>
      <c r="AH66" s="543"/>
      <c r="AI66" s="543"/>
      <c r="AJ66" s="543"/>
      <c r="AK66" s="543"/>
      <c r="AL66" s="543"/>
      <c r="AM66" s="543"/>
      <c r="AN66" s="543"/>
      <c r="AO66" s="543"/>
      <c r="AP66" s="543"/>
      <c r="AQ66" s="543"/>
      <c r="AR66" s="543"/>
      <c r="AS66" s="543"/>
      <c r="AT66" s="543"/>
      <c r="AU66" s="543"/>
      <c r="AV66" s="543"/>
      <c r="AW66" s="543"/>
      <c r="AX66" s="543"/>
      <c r="AY66" s="543"/>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1851"/>
      <c r="CH66" s="1851"/>
      <c r="CI66" s="1851"/>
      <c r="CJ66" s="1851"/>
      <c r="CK66" s="1851"/>
      <c r="CL66" s="1851"/>
      <c r="CM66" s="1851"/>
      <c r="CN66" s="1851"/>
      <c r="CO66" s="1851"/>
      <c r="CP66" s="1851"/>
      <c r="CQ66" s="1851"/>
      <c r="CR66" s="1851"/>
      <c r="CS66" s="1851"/>
      <c r="CT66" s="1851"/>
      <c r="CU66" s="1851"/>
      <c r="CV66" s="1851"/>
      <c r="CW66" s="1851"/>
      <c r="CX66" s="1851"/>
      <c r="CY66" s="1851"/>
      <c r="CZ66" s="1851"/>
    </row>
    <row r="67" s="578" customFormat="true" ht="15" customHeight="true" x14ac:dyDescent="0.2">
      <c r="A67" s="2201"/>
      <c r="B67" s="1017" t="s">
        <v>175</v>
      </c>
      <c r="C67" s="862">
        <v>0.30529172320217096</v>
      </c>
      <c r="D67" s="863">
        <v>0.16507098052162431</v>
      </c>
      <c r="E67" s="863">
        <v>3.1152647975077882E-2</v>
      </c>
      <c r="F67" s="863">
        <v>0.64059339177343222</v>
      </c>
      <c r="G67" s="864">
        <v>0.16949152542372881</v>
      </c>
      <c r="H67" s="1091" t="s">
        <v>36</v>
      </c>
      <c r="I67" s="1112" t="s">
        <v>36</v>
      </c>
      <c r="J67" s="1112" t="s">
        <v>36</v>
      </c>
      <c r="K67" s="1112" t="s">
        <v>36</v>
      </c>
      <c r="L67" s="1133" t="s">
        <v>36</v>
      </c>
      <c r="M67" s="1156" t="s">
        <v>36</v>
      </c>
      <c r="N67" s="1112" t="s">
        <v>36</v>
      </c>
      <c r="O67" s="1112" t="s">
        <v>36</v>
      </c>
      <c r="P67" s="1112" t="s">
        <v>36</v>
      </c>
      <c r="Q67" s="1177" t="s">
        <v>36</v>
      </c>
      <c r="R67" s="865">
        <v>0</v>
      </c>
      <c r="S67" s="863">
        <v>0.17899761336515513</v>
      </c>
      <c r="T67" s="863">
        <v>0.94850948509485089</v>
      </c>
      <c r="U67" s="863">
        <v>1.1574074074074074</v>
      </c>
      <c r="V67" s="863">
        <v>1.6746411483253589</v>
      </c>
      <c r="W67" s="863">
        <v>0</v>
      </c>
      <c r="X67" s="863">
        <v>0</v>
      </c>
      <c r="Y67" s="863">
        <v>0</v>
      </c>
      <c r="Z67" s="863">
        <v>0</v>
      </c>
      <c r="AA67" s="863">
        <v>5.1361068310220852E-2</v>
      </c>
      <c r="AB67" s="863">
        <v>0.72046109510086453</v>
      </c>
      <c r="AC67" s="863">
        <v>0</v>
      </c>
      <c r="AD67" s="863">
        <v>6.540222367560497E-2</v>
      </c>
      <c r="AE67" s="863">
        <v>0</v>
      </c>
      <c r="AF67" s="1815">
        <v>0</v>
      </c>
      <c r="AG67" s="543"/>
      <c r="AH67" s="543"/>
      <c r="AI67" s="543"/>
      <c r="AJ67" s="543"/>
      <c r="AK67" s="543"/>
      <c r="AL67" s="543"/>
      <c r="AM67" s="543"/>
      <c r="AN67" s="543"/>
      <c r="AO67" s="543"/>
      <c r="AP67" s="543"/>
      <c r="AQ67" s="543"/>
      <c r="AR67" s="543"/>
      <c r="AS67" s="543"/>
      <c r="AT67" s="543"/>
      <c r="AU67" s="543"/>
      <c r="AV67" s="543"/>
      <c r="AW67" s="543"/>
      <c r="AX67" s="543"/>
      <c r="AY67" s="543"/>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1851"/>
      <c r="CH67" s="1851"/>
      <c r="CI67" s="1851"/>
      <c r="CJ67" s="1851"/>
      <c r="CK67" s="1851"/>
      <c r="CL67" s="1851"/>
      <c r="CM67" s="1851"/>
      <c r="CN67" s="1851"/>
      <c r="CO67" s="1851"/>
      <c r="CP67" s="1851"/>
      <c r="CQ67" s="1851"/>
      <c r="CR67" s="1851"/>
      <c r="CS67" s="1851"/>
      <c r="CT67" s="1851"/>
      <c r="CU67" s="1851"/>
      <c r="CV67" s="1851"/>
      <c r="CW67" s="1851"/>
      <c r="CX67" s="1851"/>
      <c r="CY67" s="1851"/>
      <c r="CZ67" s="1851"/>
    </row>
    <row r="68" s="578" customFormat="true" ht="15" customHeight="true" x14ac:dyDescent="0.2">
      <c r="A68" s="2201"/>
      <c r="B68" s="1017" t="s">
        <v>176</v>
      </c>
      <c r="C68" s="862">
        <v>17.130257801899592</v>
      </c>
      <c r="D68" s="863">
        <v>8.517662594915814</v>
      </c>
      <c r="E68" s="863">
        <v>5.8878504672897192</v>
      </c>
      <c r="F68" s="863">
        <v>3.3378287255563048</v>
      </c>
      <c r="G68" s="864">
        <v>1.4576271186440677</v>
      </c>
      <c r="H68" s="1091" t="s">
        <v>36</v>
      </c>
      <c r="I68" s="1112" t="s">
        <v>36</v>
      </c>
      <c r="J68" s="1112" t="s">
        <v>36</v>
      </c>
      <c r="K68" s="1112" t="s">
        <v>36</v>
      </c>
      <c r="L68" s="1133" t="s">
        <v>36</v>
      </c>
      <c r="M68" s="1156" t="s">
        <v>36</v>
      </c>
      <c r="N68" s="1112" t="s">
        <v>36</v>
      </c>
      <c r="O68" s="1112" t="s">
        <v>36</v>
      </c>
      <c r="P68" s="1112" t="s">
        <v>36</v>
      </c>
      <c r="Q68" s="1177" t="s">
        <v>36</v>
      </c>
      <c r="R68" s="865">
        <v>0</v>
      </c>
      <c r="S68" s="863">
        <v>6.9809069212410506</v>
      </c>
      <c r="T68" s="863">
        <v>0</v>
      </c>
      <c r="U68" s="863">
        <v>4.5524691358024691</v>
      </c>
      <c r="V68" s="863">
        <v>39.473684210526315</v>
      </c>
      <c r="W68" s="863">
        <v>0</v>
      </c>
      <c r="X68" s="863">
        <v>4.9792531120331951</v>
      </c>
      <c r="Y68" s="863">
        <v>0.8038585209003215</v>
      </c>
      <c r="Z68" s="863">
        <v>0.75872534142640369</v>
      </c>
      <c r="AA68" s="863">
        <v>2.1058038007190549</v>
      </c>
      <c r="AB68" s="863">
        <v>4.3227665706051877</v>
      </c>
      <c r="AC68" s="863">
        <v>20.153550863723606</v>
      </c>
      <c r="AD68" s="863">
        <v>0.52321778940483976</v>
      </c>
      <c r="AE68" s="863">
        <v>0</v>
      </c>
      <c r="AF68" s="1815">
        <v>15.437471369674761</v>
      </c>
      <c r="AG68" s="543"/>
      <c r="AH68" s="543"/>
      <c r="AI68" s="543"/>
      <c r="AJ68" s="543"/>
      <c r="AK68" s="543"/>
      <c r="AL68" s="543"/>
      <c r="AM68" s="543"/>
      <c r="AN68" s="543"/>
      <c r="AO68" s="543"/>
      <c r="AP68" s="543"/>
      <c r="AQ68" s="543"/>
      <c r="AR68" s="543"/>
      <c r="AS68" s="543"/>
      <c r="AT68" s="543"/>
      <c r="AU68" s="543"/>
      <c r="AV68" s="543"/>
      <c r="AW68" s="543"/>
      <c r="AX68" s="543"/>
      <c r="AY68" s="543"/>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1851"/>
      <c r="CH68" s="1851"/>
      <c r="CI68" s="1851"/>
      <c r="CJ68" s="1851"/>
      <c r="CK68" s="1851"/>
      <c r="CL68" s="1851"/>
      <c r="CM68" s="1851"/>
      <c r="CN68" s="1851"/>
      <c r="CO68" s="1851"/>
      <c r="CP68" s="1851"/>
      <c r="CQ68" s="1851"/>
      <c r="CR68" s="1851"/>
      <c r="CS68" s="1851"/>
      <c r="CT68" s="1851"/>
      <c r="CU68" s="1851"/>
      <c r="CV68" s="1851"/>
      <c r="CW68" s="1851"/>
      <c r="CX68" s="1851"/>
      <c r="CY68" s="1851"/>
      <c r="CZ68" s="1851"/>
    </row>
    <row r="69" s="578" customFormat="true" ht="15" customHeight="true" x14ac:dyDescent="0.2">
      <c r="A69" s="2201"/>
      <c r="B69" s="1017" t="s">
        <v>177</v>
      </c>
      <c r="C69" s="862">
        <v>0</v>
      </c>
      <c r="D69" s="863">
        <v>0</v>
      </c>
      <c r="E69" s="863">
        <v>6.2305295950155763E-2</v>
      </c>
      <c r="F69" s="863">
        <v>0.33715441672285906</v>
      </c>
      <c r="G69" s="864">
        <v>0.98305084745762705</v>
      </c>
      <c r="H69" s="1091" t="s">
        <v>36</v>
      </c>
      <c r="I69" s="1112" t="s">
        <v>36</v>
      </c>
      <c r="J69" s="1112" t="s">
        <v>36</v>
      </c>
      <c r="K69" s="1112" t="s">
        <v>36</v>
      </c>
      <c r="L69" s="1133" t="s">
        <v>36</v>
      </c>
      <c r="M69" s="1156" t="s">
        <v>36</v>
      </c>
      <c r="N69" s="1112" t="s">
        <v>36</v>
      </c>
      <c r="O69" s="1112" t="s">
        <v>36</v>
      </c>
      <c r="P69" s="1112" t="s">
        <v>36</v>
      </c>
      <c r="Q69" s="1177" t="s">
        <v>36</v>
      </c>
      <c r="R69" s="865">
        <v>0.92879256965944268</v>
      </c>
      <c r="S69" s="863">
        <v>0</v>
      </c>
      <c r="T69" s="863">
        <v>0</v>
      </c>
      <c r="U69" s="863">
        <v>1.0802469135802468</v>
      </c>
      <c r="V69" s="863">
        <v>0.9569377990430622</v>
      </c>
      <c r="W69" s="863">
        <v>0</v>
      </c>
      <c r="X69" s="863">
        <v>1.6597510373443984</v>
      </c>
      <c r="Y69" s="863">
        <v>0</v>
      </c>
      <c r="Z69" s="863">
        <v>0.60698027314112291</v>
      </c>
      <c r="AA69" s="863">
        <v>0.51361068310220848</v>
      </c>
      <c r="AB69" s="863">
        <v>0</v>
      </c>
      <c r="AC69" s="863">
        <v>0.12795905310300704</v>
      </c>
      <c r="AD69" s="863">
        <v>0</v>
      </c>
      <c r="AE69" s="863">
        <v>0</v>
      </c>
      <c r="AF69" s="1815">
        <v>0</v>
      </c>
      <c r="AG69" s="543"/>
      <c r="AH69" s="543"/>
      <c r="AI69" s="543"/>
      <c r="AJ69" s="543"/>
      <c r="AK69" s="543"/>
      <c r="AL69" s="543"/>
      <c r="AM69" s="543"/>
      <c r="AN69" s="543"/>
      <c r="AO69" s="543"/>
      <c r="AP69" s="543"/>
      <c r="AQ69" s="543"/>
      <c r="AR69" s="543"/>
      <c r="AS69" s="543"/>
      <c r="AT69" s="543"/>
      <c r="AU69" s="543"/>
      <c r="AV69" s="543"/>
      <c r="AW69" s="543"/>
      <c r="AX69" s="543"/>
      <c r="AY69" s="543"/>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1851"/>
      <c r="CH69" s="1851"/>
      <c r="CI69" s="1851"/>
      <c r="CJ69" s="1851"/>
      <c r="CK69" s="1851"/>
      <c r="CL69" s="1851"/>
      <c r="CM69" s="1851"/>
      <c r="CN69" s="1851"/>
      <c r="CO69" s="1851"/>
      <c r="CP69" s="1851"/>
      <c r="CQ69" s="1851"/>
      <c r="CR69" s="1851"/>
      <c r="CS69" s="1851"/>
      <c r="CT69" s="1851"/>
      <c r="CU69" s="1851"/>
      <c r="CV69" s="1851"/>
      <c r="CW69" s="1851"/>
      <c r="CX69" s="1851"/>
      <c r="CY69" s="1851"/>
      <c r="CZ69" s="1851"/>
    </row>
    <row r="70" s="578" customFormat="true" ht="15" customHeight="true" x14ac:dyDescent="0.2">
      <c r="A70" s="2201"/>
      <c r="B70" s="1017" t="s">
        <v>178</v>
      </c>
      <c r="C70" s="862">
        <v>0.71234735413839889</v>
      </c>
      <c r="D70" s="863">
        <v>0</v>
      </c>
      <c r="E70" s="863">
        <v>0</v>
      </c>
      <c r="F70" s="863">
        <v>0</v>
      </c>
      <c r="G70" s="864">
        <v>0</v>
      </c>
      <c r="H70" s="1091" t="s">
        <v>36</v>
      </c>
      <c r="I70" s="1112" t="s">
        <v>36</v>
      </c>
      <c r="J70" s="1112" t="s">
        <v>36</v>
      </c>
      <c r="K70" s="1112" t="s">
        <v>36</v>
      </c>
      <c r="L70" s="1133" t="s">
        <v>36</v>
      </c>
      <c r="M70" s="1156" t="s">
        <v>36</v>
      </c>
      <c r="N70" s="1112" t="s">
        <v>36</v>
      </c>
      <c r="O70" s="1112" t="s">
        <v>36</v>
      </c>
      <c r="P70" s="1112" t="s">
        <v>36</v>
      </c>
      <c r="Q70" s="1177" t="s">
        <v>36</v>
      </c>
      <c r="R70" s="865">
        <v>0</v>
      </c>
      <c r="S70" s="863">
        <v>0</v>
      </c>
      <c r="T70" s="863">
        <v>0</v>
      </c>
      <c r="U70" s="863">
        <v>0</v>
      </c>
      <c r="V70" s="863">
        <v>0</v>
      </c>
      <c r="W70" s="863">
        <v>0</v>
      </c>
      <c r="X70" s="863">
        <v>0</v>
      </c>
      <c r="Y70" s="863">
        <v>0</v>
      </c>
      <c r="Z70" s="863">
        <v>0</v>
      </c>
      <c r="AA70" s="863">
        <v>0</v>
      </c>
      <c r="AB70" s="863">
        <v>0</v>
      </c>
      <c r="AC70" s="863">
        <v>0</v>
      </c>
      <c r="AD70" s="863">
        <v>1.3734466971877044</v>
      </c>
      <c r="AE70" s="863">
        <v>0</v>
      </c>
      <c r="AF70" s="1815">
        <v>0</v>
      </c>
      <c r="AG70" s="543"/>
      <c r="AH70" s="543"/>
      <c r="AI70" s="543"/>
      <c r="AJ70" s="543"/>
      <c r="AK70" s="543"/>
      <c r="AL70" s="543"/>
      <c r="AM70" s="543"/>
      <c r="AN70" s="543"/>
      <c r="AO70" s="543"/>
      <c r="AP70" s="543"/>
      <c r="AQ70" s="543"/>
      <c r="AR70" s="543"/>
      <c r="AS70" s="543"/>
      <c r="AT70" s="543"/>
      <c r="AU70" s="543"/>
      <c r="AV70" s="543"/>
      <c r="AW70" s="543"/>
      <c r="AX70" s="543"/>
      <c r="AY70" s="543"/>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1851"/>
      <c r="CH70" s="1851"/>
      <c r="CI70" s="1851"/>
      <c r="CJ70" s="1851"/>
      <c r="CK70" s="1851"/>
      <c r="CL70" s="1851"/>
      <c r="CM70" s="1851"/>
      <c r="CN70" s="1851"/>
      <c r="CO70" s="1851"/>
      <c r="CP70" s="1851"/>
      <c r="CQ70" s="1851"/>
      <c r="CR70" s="1851"/>
      <c r="CS70" s="1851"/>
      <c r="CT70" s="1851"/>
      <c r="CU70" s="1851"/>
      <c r="CV70" s="1851"/>
      <c r="CW70" s="1851"/>
      <c r="CX70" s="1851"/>
      <c r="CY70" s="1851"/>
      <c r="CZ70" s="1851"/>
    </row>
    <row r="71" s="578" customFormat="true" ht="15" customHeight="true" x14ac:dyDescent="0.2">
      <c r="A71" s="2201"/>
      <c r="B71" s="1017" t="s">
        <v>179</v>
      </c>
      <c r="C71" s="862">
        <v>6.7164179104477615</v>
      </c>
      <c r="D71" s="863">
        <v>2.4760647078243645</v>
      </c>
      <c r="E71" s="863">
        <v>2.5233644859813085</v>
      </c>
      <c r="F71" s="863">
        <v>0.87660148347943356</v>
      </c>
      <c r="G71" s="864">
        <v>0.13559322033898305</v>
      </c>
      <c r="H71" s="1091" t="s">
        <v>36</v>
      </c>
      <c r="I71" s="1112" t="s">
        <v>36</v>
      </c>
      <c r="J71" s="1112" t="s">
        <v>36</v>
      </c>
      <c r="K71" s="1112" t="s">
        <v>36</v>
      </c>
      <c r="L71" s="1133" t="s">
        <v>36</v>
      </c>
      <c r="M71" s="1156" t="s">
        <v>36</v>
      </c>
      <c r="N71" s="1112" t="s">
        <v>36</v>
      </c>
      <c r="O71" s="1112" t="s">
        <v>36</v>
      </c>
      <c r="P71" s="1112" t="s">
        <v>36</v>
      </c>
      <c r="Q71" s="1177" t="s">
        <v>36</v>
      </c>
      <c r="R71" s="865">
        <v>0.92879256965944268</v>
      </c>
      <c r="S71" s="863">
        <v>8.1145584725536999</v>
      </c>
      <c r="T71" s="863">
        <v>5.8265582655826558</v>
      </c>
      <c r="U71" s="863">
        <v>0.30864197530864196</v>
      </c>
      <c r="V71" s="863">
        <v>0</v>
      </c>
      <c r="W71" s="863">
        <v>0.61255742725880558</v>
      </c>
      <c r="X71" s="863">
        <v>1.2448132780082988</v>
      </c>
      <c r="Y71" s="863">
        <v>5.787781350482315</v>
      </c>
      <c r="Z71" s="863">
        <v>1.5174506828528074</v>
      </c>
      <c r="AA71" s="863">
        <v>0.51361068310220848</v>
      </c>
      <c r="AB71" s="863">
        <v>1.2968299711815563</v>
      </c>
      <c r="AC71" s="863">
        <v>0.89571337172104937</v>
      </c>
      <c r="AD71" s="863">
        <v>0.45781556572923476</v>
      </c>
      <c r="AE71" s="863">
        <v>5.169340463458111</v>
      </c>
      <c r="AF71" s="1815">
        <v>3.4814475492441592</v>
      </c>
      <c r="AG71" s="543"/>
      <c r="AH71" s="543"/>
      <c r="AI71" s="543"/>
      <c r="AJ71" s="543"/>
      <c r="AK71" s="543"/>
      <c r="AL71" s="543"/>
      <c r="AM71" s="543"/>
      <c r="AN71" s="543"/>
      <c r="AO71" s="543"/>
      <c r="AP71" s="543"/>
      <c r="AQ71" s="543"/>
      <c r="AR71" s="543"/>
      <c r="AS71" s="543"/>
      <c r="AT71" s="543"/>
      <c r="AU71" s="543"/>
      <c r="AV71" s="543"/>
      <c r="AW71" s="543"/>
      <c r="AX71" s="543"/>
      <c r="AY71" s="543"/>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1851"/>
      <c r="CH71" s="1851"/>
      <c r="CI71" s="1851"/>
      <c r="CJ71" s="1851"/>
      <c r="CK71" s="1851"/>
      <c r="CL71" s="1851"/>
      <c r="CM71" s="1851"/>
      <c r="CN71" s="1851"/>
      <c r="CO71" s="1851"/>
      <c r="CP71" s="1851"/>
      <c r="CQ71" s="1851"/>
      <c r="CR71" s="1851"/>
      <c r="CS71" s="1851"/>
      <c r="CT71" s="1851"/>
      <c r="CU71" s="1851"/>
      <c r="CV71" s="1851"/>
      <c r="CW71" s="1851"/>
      <c r="CX71" s="1851"/>
      <c r="CY71" s="1851"/>
      <c r="CZ71" s="1851"/>
    </row>
    <row r="72" s="578" customFormat="true" ht="15" customHeight="true" x14ac:dyDescent="0.2">
      <c r="A72" s="2201"/>
      <c r="B72" s="1017" t="s">
        <v>180</v>
      </c>
      <c r="C72" s="862">
        <v>0</v>
      </c>
      <c r="D72" s="863">
        <v>0.62726972598217234</v>
      </c>
      <c r="E72" s="863">
        <v>0.90342679127725856</v>
      </c>
      <c r="F72" s="863">
        <v>0.16857720836142953</v>
      </c>
      <c r="G72" s="864">
        <v>0.2711864406779661</v>
      </c>
      <c r="H72" s="1091" t="s">
        <v>36</v>
      </c>
      <c r="I72" s="1112" t="s">
        <v>36</v>
      </c>
      <c r="J72" s="1112" t="s">
        <v>36</v>
      </c>
      <c r="K72" s="1112" t="s">
        <v>36</v>
      </c>
      <c r="L72" s="1133" t="s">
        <v>36</v>
      </c>
      <c r="M72" s="1156" t="s">
        <v>36</v>
      </c>
      <c r="N72" s="1112" t="s">
        <v>36</v>
      </c>
      <c r="O72" s="1112" t="s">
        <v>36</v>
      </c>
      <c r="P72" s="1112" t="s">
        <v>36</v>
      </c>
      <c r="Q72" s="1177" t="s">
        <v>36</v>
      </c>
      <c r="R72" s="865">
        <v>3.7151702786377707</v>
      </c>
      <c r="S72" s="863">
        <v>0</v>
      </c>
      <c r="T72" s="863">
        <v>0</v>
      </c>
      <c r="U72" s="863">
        <v>0.38580246913580246</v>
      </c>
      <c r="V72" s="863">
        <v>0</v>
      </c>
      <c r="W72" s="863">
        <v>0</v>
      </c>
      <c r="X72" s="863">
        <v>0</v>
      </c>
      <c r="Y72" s="863">
        <v>1.607717041800643</v>
      </c>
      <c r="Z72" s="863">
        <v>0</v>
      </c>
      <c r="AA72" s="863">
        <v>0.71905495634309191</v>
      </c>
      <c r="AB72" s="863">
        <v>0</v>
      </c>
      <c r="AC72" s="863">
        <v>1.1516314779270633</v>
      </c>
      <c r="AD72" s="863">
        <v>0.13080444735120994</v>
      </c>
      <c r="AE72" s="863">
        <v>0</v>
      </c>
      <c r="AF72" s="1815">
        <v>0</v>
      </c>
      <c r="AG72" s="543"/>
      <c r="AH72" s="543"/>
      <c r="AI72" s="543"/>
      <c r="AJ72" s="543"/>
      <c r="AK72" s="543"/>
      <c r="AL72" s="543"/>
      <c r="AM72" s="543"/>
      <c r="AN72" s="543"/>
      <c r="AO72" s="543"/>
      <c r="AP72" s="543"/>
      <c r="AQ72" s="543"/>
      <c r="AR72" s="543"/>
      <c r="AS72" s="543"/>
      <c r="AT72" s="543"/>
      <c r="AU72" s="543"/>
      <c r="AV72" s="543"/>
      <c r="AW72" s="543"/>
      <c r="AX72" s="543"/>
      <c r="AY72" s="543"/>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1851"/>
      <c r="CH72" s="1851"/>
      <c r="CI72" s="1851"/>
      <c r="CJ72" s="1851"/>
      <c r="CK72" s="1851"/>
      <c r="CL72" s="1851"/>
      <c r="CM72" s="1851"/>
      <c r="CN72" s="1851"/>
      <c r="CO72" s="1851"/>
      <c r="CP72" s="1851"/>
      <c r="CQ72" s="1851"/>
      <c r="CR72" s="1851"/>
      <c r="CS72" s="1851"/>
      <c r="CT72" s="1851"/>
      <c r="CU72" s="1851"/>
      <c r="CV72" s="1851"/>
      <c r="CW72" s="1851"/>
      <c r="CX72" s="1851"/>
      <c r="CY72" s="1851"/>
      <c r="CZ72" s="1851"/>
    </row>
    <row r="73" s="578" customFormat="true" ht="15" customHeight="true" x14ac:dyDescent="0.2">
      <c r="A73" s="779"/>
      <c r="B73" s="1018"/>
      <c r="C73" s="862"/>
      <c r="D73" s="863"/>
      <c r="E73" s="863"/>
      <c r="F73" s="863"/>
      <c r="G73" s="864"/>
      <c r="H73" s="866"/>
      <c r="I73" s="867"/>
      <c r="J73" s="867"/>
      <c r="K73" s="867"/>
      <c r="L73" s="868"/>
      <c r="M73" s="869"/>
      <c r="N73" s="867"/>
      <c r="O73" s="867"/>
      <c r="P73" s="867"/>
      <c r="Q73" s="870"/>
      <c r="R73" s="865"/>
      <c r="S73" s="863"/>
      <c r="T73" s="863"/>
      <c r="U73" s="863"/>
      <c r="V73" s="863"/>
      <c r="W73" s="863"/>
      <c r="X73" s="863"/>
      <c r="Y73" s="863"/>
      <c r="Z73" s="863"/>
      <c r="AA73" s="863"/>
      <c r="AB73" s="863"/>
      <c r="AC73" s="863"/>
      <c r="AD73" s="863"/>
      <c r="AE73" s="863"/>
      <c r="AF73" s="1815"/>
      <c r="AG73" s="543"/>
      <c r="AH73" s="543"/>
      <c r="AI73" s="543"/>
      <c r="AJ73" s="543"/>
      <c r="AK73" s="543"/>
      <c r="AL73" s="543"/>
      <c r="AM73" s="543"/>
      <c r="AN73" s="543"/>
      <c r="AO73" s="543"/>
      <c r="AP73" s="543"/>
      <c r="AQ73" s="543"/>
      <c r="AR73" s="543"/>
      <c r="AS73" s="543"/>
      <c r="AT73" s="543"/>
      <c r="AU73" s="543"/>
      <c r="AV73" s="543"/>
      <c r="AW73" s="543"/>
      <c r="AX73" s="543"/>
      <c r="AY73" s="543"/>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1851"/>
      <c r="CH73" s="1851"/>
      <c r="CI73" s="1851"/>
      <c r="CJ73" s="1851"/>
      <c r="CK73" s="1851"/>
      <c r="CL73" s="1851"/>
      <c r="CM73" s="1851"/>
      <c r="CN73" s="1851"/>
      <c r="CO73" s="1851"/>
      <c r="CP73" s="1851"/>
      <c r="CQ73" s="1851"/>
      <c r="CR73" s="1851"/>
      <c r="CS73" s="1851"/>
      <c r="CT73" s="1851"/>
      <c r="CU73" s="1851"/>
      <c r="CV73" s="1851"/>
      <c r="CW73" s="1851"/>
      <c r="CX73" s="1851"/>
      <c r="CY73" s="1851"/>
      <c r="CZ73" s="1851"/>
    </row>
    <row r="74" s="578" customFormat="true" ht="15" customHeight="true" x14ac:dyDescent="0.2">
      <c r="A74" s="779"/>
      <c r="B74" s="1018"/>
      <c r="C74" s="862"/>
      <c r="D74" s="863"/>
      <c r="E74" s="863"/>
      <c r="F74" s="863"/>
      <c r="G74" s="864"/>
      <c r="H74" s="866"/>
      <c r="I74" s="867"/>
      <c r="J74" s="867"/>
      <c r="K74" s="867"/>
      <c r="L74" s="868"/>
      <c r="M74" s="869"/>
      <c r="N74" s="867"/>
      <c r="O74" s="867"/>
      <c r="P74" s="867"/>
      <c r="Q74" s="870"/>
      <c r="R74" s="865"/>
      <c r="S74" s="863"/>
      <c r="T74" s="863"/>
      <c r="U74" s="863"/>
      <c r="V74" s="863"/>
      <c r="W74" s="863"/>
      <c r="X74" s="863"/>
      <c r="Y74" s="863"/>
      <c r="Z74" s="863"/>
      <c r="AA74" s="863"/>
      <c r="AB74" s="863"/>
      <c r="AC74" s="863"/>
      <c r="AD74" s="863"/>
      <c r="AE74" s="863"/>
      <c r="AF74" s="1815"/>
      <c r="AG74" s="543"/>
      <c r="AH74" s="543"/>
      <c r="AI74" s="543"/>
      <c r="AJ74" s="543"/>
      <c r="AK74" s="543"/>
      <c r="AL74" s="543"/>
      <c r="AM74" s="543"/>
      <c r="AN74" s="543"/>
      <c r="AO74" s="543"/>
      <c r="AP74" s="543"/>
      <c r="AQ74" s="543"/>
      <c r="AR74" s="543"/>
      <c r="AS74" s="543"/>
      <c r="AT74" s="543"/>
      <c r="AU74" s="543"/>
      <c r="AV74" s="543"/>
      <c r="AW74" s="543"/>
      <c r="AX74" s="543"/>
      <c r="AY74" s="543"/>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1851"/>
      <c r="CH74" s="1851"/>
      <c r="CI74" s="1851"/>
      <c r="CJ74" s="1851"/>
      <c r="CK74" s="1851"/>
      <c r="CL74" s="1851"/>
      <c r="CM74" s="1851"/>
      <c r="CN74" s="1851"/>
      <c r="CO74" s="1851"/>
      <c r="CP74" s="1851"/>
      <c r="CQ74" s="1851"/>
      <c r="CR74" s="1851"/>
      <c r="CS74" s="1851"/>
      <c r="CT74" s="1851"/>
      <c r="CU74" s="1851"/>
      <c r="CV74" s="1851"/>
      <c r="CW74" s="1851"/>
      <c r="CX74" s="1851"/>
      <c r="CY74" s="1851"/>
      <c r="CZ74" s="1851"/>
    </row>
    <row r="75" s="578" customFormat="true" ht="15" customHeight="true" x14ac:dyDescent="0.2">
      <c r="A75" s="779"/>
      <c r="B75" s="1018"/>
      <c r="C75" s="862"/>
      <c r="D75" s="863"/>
      <c r="E75" s="863"/>
      <c r="F75" s="863"/>
      <c r="G75" s="864"/>
      <c r="H75" s="866"/>
      <c r="I75" s="867"/>
      <c r="J75" s="867"/>
      <c r="K75" s="867"/>
      <c r="L75" s="868"/>
      <c r="M75" s="869"/>
      <c r="N75" s="867"/>
      <c r="O75" s="867"/>
      <c r="P75" s="867"/>
      <c r="Q75" s="870"/>
      <c r="R75" s="865"/>
      <c r="S75" s="863"/>
      <c r="T75" s="863"/>
      <c r="U75" s="863"/>
      <c r="V75" s="863"/>
      <c r="W75" s="863"/>
      <c r="X75" s="863"/>
      <c r="Y75" s="863"/>
      <c r="Z75" s="863"/>
      <c r="AA75" s="863"/>
      <c r="AB75" s="863"/>
      <c r="AC75" s="863"/>
      <c r="AD75" s="863"/>
      <c r="AE75" s="863"/>
      <c r="AF75" s="1815"/>
      <c r="AG75" s="543"/>
      <c r="AH75" s="543"/>
      <c r="AI75" s="543"/>
      <c r="AJ75" s="543"/>
      <c r="AK75" s="543"/>
      <c r="AL75" s="543"/>
      <c r="AM75" s="543"/>
      <c r="AN75" s="543"/>
      <c r="AO75" s="543"/>
      <c r="AP75" s="543"/>
      <c r="AQ75" s="543"/>
      <c r="AR75" s="543"/>
      <c r="AS75" s="543"/>
      <c r="AT75" s="543"/>
      <c r="AU75" s="543"/>
      <c r="AV75" s="543"/>
      <c r="AW75" s="543"/>
      <c r="AX75" s="543"/>
      <c r="AY75" s="543"/>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1851"/>
      <c r="CH75" s="1851"/>
      <c r="CI75" s="1851"/>
      <c r="CJ75" s="1851"/>
      <c r="CK75" s="1851"/>
      <c r="CL75" s="1851"/>
      <c r="CM75" s="1851"/>
      <c r="CN75" s="1851"/>
      <c r="CO75" s="1851"/>
      <c r="CP75" s="1851"/>
      <c r="CQ75" s="1851"/>
      <c r="CR75" s="1851"/>
      <c r="CS75" s="1851"/>
      <c r="CT75" s="1851"/>
      <c r="CU75" s="1851"/>
      <c r="CV75" s="1851"/>
      <c r="CW75" s="1851"/>
      <c r="CX75" s="1851"/>
      <c r="CY75" s="1851"/>
      <c r="CZ75" s="1851"/>
    </row>
    <row r="76" s="578" customFormat="true" ht="15" customHeight="true" x14ac:dyDescent="0.2">
      <c r="A76" s="779"/>
      <c r="B76" s="1018"/>
      <c r="C76" s="862"/>
      <c r="D76" s="863"/>
      <c r="E76" s="863"/>
      <c r="F76" s="863"/>
      <c r="G76" s="864"/>
      <c r="H76" s="866"/>
      <c r="I76" s="867"/>
      <c r="J76" s="867"/>
      <c r="K76" s="867"/>
      <c r="L76" s="868"/>
      <c r="M76" s="869"/>
      <c r="N76" s="867"/>
      <c r="O76" s="867"/>
      <c r="P76" s="867"/>
      <c r="Q76" s="870"/>
      <c r="R76" s="865"/>
      <c r="S76" s="863"/>
      <c r="T76" s="863"/>
      <c r="U76" s="863"/>
      <c r="V76" s="863"/>
      <c r="W76" s="863"/>
      <c r="X76" s="863"/>
      <c r="Y76" s="863"/>
      <c r="Z76" s="863"/>
      <c r="AA76" s="863"/>
      <c r="AB76" s="863"/>
      <c r="AC76" s="863"/>
      <c r="AD76" s="863"/>
      <c r="AE76" s="863"/>
      <c r="AF76" s="1815"/>
      <c r="AG76" s="543"/>
      <c r="AH76" s="543"/>
      <c r="AI76" s="543"/>
      <c r="AJ76" s="543"/>
      <c r="AK76" s="543"/>
      <c r="AL76" s="543"/>
      <c r="AM76" s="543"/>
      <c r="AN76" s="543"/>
      <c r="AO76" s="543"/>
      <c r="AP76" s="543"/>
      <c r="AQ76" s="543"/>
      <c r="AR76" s="543"/>
      <c r="AS76" s="543"/>
      <c r="AT76" s="543"/>
      <c r="AU76" s="543"/>
      <c r="AV76" s="543"/>
      <c r="AW76" s="543"/>
      <c r="AX76" s="543"/>
      <c r="AY76" s="543"/>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1851"/>
      <c r="CH76" s="1851"/>
      <c r="CI76" s="1851"/>
      <c r="CJ76" s="1851"/>
      <c r="CK76" s="1851"/>
      <c r="CL76" s="1851"/>
      <c r="CM76" s="1851"/>
      <c r="CN76" s="1851"/>
      <c r="CO76" s="1851"/>
      <c r="CP76" s="1851"/>
      <c r="CQ76" s="1851"/>
      <c r="CR76" s="1851"/>
      <c r="CS76" s="1851"/>
      <c r="CT76" s="1851"/>
      <c r="CU76" s="1851"/>
      <c r="CV76" s="1851"/>
      <c r="CW76" s="1851"/>
      <c r="CX76" s="1851"/>
      <c r="CY76" s="1851"/>
      <c r="CZ76" s="1851"/>
    </row>
    <row r="77" s="578" customFormat="true" ht="15" customHeight="true" x14ac:dyDescent="0.2">
      <c r="A77" s="779"/>
      <c r="B77" s="1018"/>
      <c r="C77" s="862"/>
      <c r="D77" s="863"/>
      <c r="E77" s="863"/>
      <c r="F77" s="863"/>
      <c r="G77" s="864"/>
      <c r="H77" s="866"/>
      <c r="I77" s="867"/>
      <c r="J77" s="867"/>
      <c r="K77" s="867"/>
      <c r="L77" s="868"/>
      <c r="M77" s="869"/>
      <c r="N77" s="867"/>
      <c r="O77" s="867"/>
      <c r="P77" s="867"/>
      <c r="Q77" s="870"/>
      <c r="R77" s="865"/>
      <c r="S77" s="863"/>
      <c r="T77" s="863"/>
      <c r="U77" s="863"/>
      <c r="V77" s="863"/>
      <c r="W77" s="863"/>
      <c r="X77" s="863"/>
      <c r="Y77" s="863"/>
      <c r="Z77" s="863"/>
      <c r="AA77" s="863"/>
      <c r="AB77" s="863"/>
      <c r="AC77" s="863"/>
      <c r="AD77" s="863"/>
      <c r="AE77" s="863"/>
      <c r="AF77" s="1815"/>
      <c r="AG77" s="543"/>
      <c r="AH77" s="543"/>
      <c r="AI77" s="543"/>
      <c r="AJ77" s="543"/>
      <c r="AK77" s="543"/>
      <c r="AL77" s="543"/>
      <c r="AM77" s="543"/>
      <c r="AN77" s="543"/>
      <c r="AO77" s="543"/>
      <c r="AP77" s="543"/>
      <c r="AQ77" s="543"/>
      <c r="AR77" s="543"/>
      <c r="AS77" s="543"/>
      <c r="AT77" s="543"/>
      <c r="AU77" s="543"/>
      <c r="AV77" s="543"/>
      <c r="AW77" s="543"/>
      <c r="AX77" s="543"/>
      <c r="AY77" s="543"/>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1851"/>
      <c r="CH77" s="1851"/>
      <c r="CI77" s="1851"/>
      <c r="CJ77" s="1851"/>
      <c r="CK77" s="1851"/>
      <c r="CL77" s="1851"/>
      <c r="CM77" s="1851"/>
      <c r="CN77" s="1851"/>
      <c r="CO77" s="1851"/>
      <c r="CP77" s="1851"/>
      <c r="CQ77" s="1851"/>
      <c r="CR77" s="1851"/>
      <c r="CS77" s="1851"/>
      <c r="CT77" s="1851"/>
      <c r="CU77" s="1851"/>
      <c r="CV77" s="1851"/>
      <c r="CW77" s="1851"/>
      <c r="CX77" s="1851"/>
      <c r="CY77" s="1851"/>
      <c r="CZ77" s="1851"/>
    </row>
    <row r="78" s="578" customFormat="true" ht="15" customHeight="true" x14ac:dyDescent="0.2">
      <c r="A78" s="779"/>
      <c r="B78" s="1018"/>
      <c r="C78" s="862"/>
      <c r="D78" s="863"/>
      <c r="E78" s="863"/>
      <c r="F78" s="863"/>
      <c r="G78" s="864"/>
      <c r="H78" s="866"/>
      <c r="I78" s="867"/>
      <c r="J78" s="867"/>
      <c r="K78" s="867"/>
      <c r="L78" s="868"/>
      <c r="M78" s="869"/>
      <c r="N78" s="867"/>
      <c r="O78" s="867"/>
      <c r="P78" s="867"/>
      <c r="Q78" s="870"/>
      <c r="R78" s="865"/>
      <c r="S78" s="863"/>
      <c r="T78" s="863"/>
      <c r="U78" s="863"/>
      <c r="V78" s="863"/>
      <c r="W78" s="863"/>
      <c r="X78" s="863"/>
      <c r="Y78" s="863"/>
      <c r="Z78" s="863"/>
      <c r="AA78" s="863"/>
      <c r="AB78" s="863"/>
      <c r="AC78" s="863"/>
      <c r="AD78" s="863"/>
      <c r="AE78" s="863"/>
      <c r="AF78" s="1815"/>
      <c r="AG78" s="543"/>
      <c r="AH78" s="543"/>
      <c r="AI78" s="543"/>
      <c r="AJ78" s="543"/>
      <c r="AK78" s="543"/>
      <c r="AL78" s="543"/>
      <c r="AM78" s="543"/>
      <c r="AN78" s="543"/>
      <c r="AO78" s="543"/>
      <c r="AP78" s="543"/>
      <c r="AQ78" s="543"/>
      <c r="AR78" s="543"/>
      <c r="AS78" s="543"/>
      <c r="AT78" s="543"/>
      <c r="AU78" s="543"/>
      <c r="AV78" s="543"/>
      <c r="AW78" s="543"/>
      <c r="AX78" s="543"/>
      <c r="AY78" s="543"/>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1851"/>
      <c r="CH78" s="1851"/>
      <c r="CI78" s="1851"/>
      <c r="CJ78" s="1851"/>
      <c r="CK78" s="1851"/>
      <c r="CL78" s="1851"/>
      <c r="CM78" s="1851"/>
      <c r="CN78" s="1851"/>
      <c r="CO78" s="1851"/>
      <c r="CP78" s="1851"/>
      <c r="CQ78" s="1851"/>
      <c r="CR78" s="1851"/>
      <c r="CS78" s="1851"/>
      <c r="CT78" s="1851"/>
      <c r="CU78" s="1851"/>
      <c r="CV78" s="1851"/>
      <c r="CW78" s="1851"/>
      <c r="CX78" s="1851"/>
      <c r="CY78" s="1851"/>
      <c r="CZ78" s="1851"/>
    </row>
    <row r="79" s="578" customFormat="true" ht="15" customHeight="true" x14ac:dyDescent="0.2">
      <c r="A79" s="779"/>
      <c r="B79" s="1018"/>
      <c r="C79" s="862"/>
      <c r="D79" s="863"/>
      <c r="E79" s="863"/>
      <c r="F79" s="863"/>
      <c r="G79" s="864"/>
      <c r="H79" s="866"/>
      <c r="I79" s="867"/>
      <c r="J79" s="867"/>
      <c r="K79" s="867"/>
      <c r="L79" s="868"/>
      <c r="M79" s="869"/>
      <c r="N79" s="867"/>
      <c r="O79" s="867"/>
      <c r="P79" s="867"/>
      <c r="Q79" s="870"/>
      <c r="R79" s="865"/>
      <c r="S79" s="863"/>
      <c r="T79" s="863"/>
      <c r="U79" s="863"/>
      <c r="V79" s="863"/>
      <c r="W79" s="863"/>
      <c r="X79" s="863"/>
      <c r="Y79" s="863"/>
      <c r="Z79" s="863"/>
      <c r="AA79" s="863"/>
      <c r="AB79" s="863"/>
      <c r="AC79" s="863"/>
      <c r="AD79" s="863"/>
      <c r="AE79" s="863"/>
      <c r="AF79" s="1815"/>
      <c r="AG79" s="543"/>
      <c r="AH79" s="543"/>
      <c r="AI79" s="543"/>
      <c r="AJ79" s="543"/>
      <c r="AK79" s="543"/>
      <c r="AL79" s="543"/>
      <c r="AM79" s="543"/>
      <c r="AN79" s="543"/>
      <c r="AO79" s="543"/>
      <c r="AP79" s="543"/>
      <c r="AQ79" s="543"/>
      <c r="AR79" s="543"/>
      <c r="AS79" s="543"/>
      <c r="AT79" s="543"/>
      <c r="AU79" s="543"/>
      <c r="AV79" s="543"/>
      <c r="AW79" s="543"/>
      <c r="AX79" s="543"/>
      <c r="AY79" s="543"/>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1851"/>
      <c r="CH79" s="1851"/>
      <c r="CI79" s="1851"/>
      <c r="CJ79" s="1851"/>
      <c r="CK79" s="1851"/>
      <c r="CL79" s="1851"/>
      <c r="CM79" s="1851"/>
      <c r="CN79" s="1851"/>
      <c r="CO79" s="1851"/>
      <c r="CP79" s="1851"/>
      <c r="CQ79" s="1851"/>
      <c r="CR79" s="1851"/>
      <c r="CS79" s="1851"/>
      <c r="CT79" s="1851"/>
      <c r="CU79" s="1851"/>
      <c r="CV79" s="1851"/>
      <c r="CW79" s="1851"/>
      <c r="CX79" s="1851"/>
      <c r="CY79" s="1851"/>
      <c r="CZ79" s="1851"/>
    </row>
    <row r="80" s="578" customFormat="true" ht="15" customHeight="true" x14ac:dyDescent="0.2">
      <c r="A80" s="779"/>
      <c r="B80" s="1018"/>
      <c r="C80" s="862"/>
      <c r="D80" s="863"/>
      <c r="E80" s="863"/>
      <c r="F80" s="863"/>
      <c r="G80" s="864"/>
      <c r="H80" s="866"/>
      <c r="I80" s="867"/>
      <c r="J80" s="867"/>
      <c r="K80" s="867"/>
      <c r="L80" s="868"/>
      <c r="M80" s="869"/>
      <c r="N80" s="867"/>
      <c r="O80" s="867"/>
      <c r="P80" s="867"/>
      <c r="Q80" s="870"/>
      <c r="R80" s="865"/>
      <c r="S80" s="863"/>
      <c r="T80" s="863"/>
      <c r="U80" s="863"/>
      <c r="V80" s="863"/>
      <c r="W80" s="863"/>
      <c r="X80" s="863"/>
      <c r="Y80" s="863"/>
      <c r="Z80" s="863"/>
      <c r="AA80" s="863"/>
      <c r="AB80" s="863"/>
      <c r="AC80" s="863"/>
      <c r="AD80" s="863"/>
      <c r="AE80" s="863"/>
      <c r="AF80" s="1815"/>
      <c r="AG80" s="543"/>
      <c r="AH80" s="543"/>
      <c r="AI80" s="543"/>
      <c r="AJ80" s="543"/>
      <c r="AK80" s="543"/>
      <c r="AL80" s="543"/>
      <c r="AM80" s="543"/>
      <c r="AN80" s="543"/>
      <c r="AO80" s="543"/>
      <c r="AP80" s="543"/>
      <c r="AQ80" s="543"/>
      <c r="AR80" s="543"/>
      <c r="AS80" s="543"/>
      <c r="AT80" s="543"/>
      <c r="AU80" s="543"/>
      <c r="AV80" s="543"/>
      <c r="AW80" s="543"/>
      <c r="AX80" s="543"/>
      <c r="AY80" s="543"/>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1851"/>
      <c r="CH80" s="1851"/>
      <c r="CI80" s="1851"/>
      <c r="CJ80" s="1851"/>
      <c r="CK80" s="1851"/>
      <c r="CL80" s="1851"/>
      <c r="CM80" s="1851"/>
      <c r="CN80" s="1851"/>
      <c r="CO80" s="1851"/>
      <c r="CP80" s="1851"/>
      <c r="CQ80" s="1851"/>
      <c r="CR80" s="1851"/>
      <c r="CS80" s="1851"/>
      <c r="CT80" s="1851"/>
      <c r="CU80" s="1851"/>
      <c r="CV80" s="1851"/>
      <c r="CW80" s="1851"/>
      <c r="CX80" s="1851"/>
      <c r="CY80" s="1851"/>
      <c r="CZ80" s="1851"/>
    </row>
    <row r="81" s="578" customFormat="true" ht="15" customHeight="true" x14ac:dyDescent="0.2">
      <c r="A81" s="779"/>
      <c r="B81" s="1018"/>
      <c r="C81" s="862"/>
      <c r="D81" s="863"/>
      <c r="E81" s="863"/>
      <c r="F81" s="863"/>
      <c r="G81" s="864"/>
      <c r="H81" s="866"/>
      <c r="I81" s="867"/>
      <c r="J81" s="867"/>
      <c r="K81" s="867"/>
      <c r="L81" s="868"/>
      <c r="M81" s="869"/>
      <c r="N81" s="867"/>
      <c r="O81" s="867"/>
      <c r="P81" s="867"/>
      <c r="Q81" s="870"/>
      <c r="R81" s="865"/>
      <c r="S81" s="863"/>
      <c r="T81" s="863"/>
      <c r="U81" s="863"/>
      <c r="V81" s="863"/>
      <c r="W81" s="863"/>
      <c r="X81" s="863"/>
      <c r="Y81" s="863"/>
      <c r="Z81" s="863"/>
      <c r="AA81" s="863"/>
      <c r="AB81" s="863"/>
      <c r="AC81" s="863"/>
      <c r="AD81" s="863"/>
      <c r="AE81" s="863"/>
      <c r="AF81" s="1815"/>
      <c r="AG81" s="543"/>
      <c r="AH81" s="543"/>
      <c r="AI81" s="543"/>
      <c r="AJ81" s="543"/>
      <c r="AK81" s="543"/>
      <c r="AL81" s="543"/>
      <c r="AM81" s="543"/>
      <c r="AN81" s="543"/>
      <c r="AO81" s="543"/>
      <c r="AP81" s="543"/>
      <c r="AQ81" s="543"/>
      <c r="AR81" s="543"/>
      <c r="AS81" s="543"/>
      <c r="AT81" s="543"/>
      <c r="AU81" s="543"/>
      <c r="AV81" s="543"/>
      <c r="AW81" s="543"/>
      <c r="AX81" s="543"/>
      <c r="AY81" s="543"/>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1851"/>
      <c r="CH81" s="1851"/>
      <c r="CI81" s="1851"/>
      <c r="CJ81" s="1851"/>
      <c r="CK81" s="1851"/>
      <c r="CL81" s="1851"/>
      <c r="CM81" s="1851"/>
      <c r="CN81" s="1851"/>
      <c r="CO81" s="1851"/>
      <c r="CP81" s="1851"/>
      <c r="CQ81" s="1851"/>
      <c r="CR81" s="1851"/>
      <c r="CS81" s="1851"/>
      <c r="CT81" s="1851"/>
      <c r="CU81" s="1851"/>
      <c r="CV81" s="1851"/>
      <c r="CW81" s="1851"/>
      <c r="CX81" s="1851"/>
      <c r="CY81" s="1851"/>
      <c r="CZ81" s="1851"/>
    </row>
    <row r="82" s="578" customFormat="true" ht="15" customHeight="true" x14ac:dyDescent="0.2">
      <c r="A82" s="779"/>
      <c r="B82" s="1018"/>
      <c r="C82" s="862"/>
      <c r="D82" s="863"/>
      <c r="E82" s="863"/>
      <c r="F82" s="863"/>
      <c r="G82" s="864"/>
      <c r="H82" s="866"/>
      <c r="I82" s="867"/>
      <c r="J82" s="867"/>
      <c r="K82" s="867"/>
      <c r="L82" s="868"/>
      <c r="M82" s="869"/>
      <c r="N82" s="867"/>
      <c r="O82" s="867"/>
      <c r="P82" s="867"/>
      <c r="Q82" s="870"/>
      <c r="R82" s="865"/>
      <c r="S82" s="863"/>
      <c r="T82" s="863"/>
      <c r="U82" s="863"/>
      <c r="V82" s="863"/>
      <c r="W82" s="863"/>
      <c r="X82" s="863"/>
      <c r="Y82" s="863"/>
      <c r="Z82" s="863"/>
      <c r="AA82" s="863"/>
      <c r="AB82" s="863"/>
      <c r="AC82" s="863"/>
      <c r="AD82" s="863"/>
      <c r="AE82" s="863"/>
      <c r="AF82" s="1815"/>
      <c r="AG82" s="543"/>
      <c r="AH82" s="543"/>
      <c r="AI82" s="543"/>
      <c r="AJ82" s="543"/>
      <c r="AK82" s="543"/>
      <c r="AL82" s="543"/>
      <c r="AM82" s="543"/>
      <c r="AN82" s="543"/>
      <c r="AO82" s="543"/>
      <c r="AP82" s="543"/>
      <c r="AQ82" s="543"/>
      <c r="AR82" s="543"/>
      <c r="AS82" s="543"/>
      <c r="AT82" s="543"/>
      <c r="AU82" s="543"/>
      <c r="AV82" s="543"/>
      <c r="AW82" s="543"/>
      <c r="AX82" s="543"/>
      <c r="AY82" s="543"/>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1851"/>
      <c r="CH82" s="1851"/>
      <c r="CI82" s="1851"/>
      <c r="CJ82" s="1851"/>
      <c r="CK82" s="1851"/>
      <c r="CL82" s="1851"/>
      <c r="CM82" s="1851"/>
      <c r="CN82" s="1851"/>
      <c r="CO82" s="1851"/>
      <c r="CP82" s="1851"/>
      <c r="CQ82" s="1851"/>
      <c r="CR82" s="1851"/>
      <c r="CS82" s="1851"/>
      <c r="CT82" s="1851"/>
      <c r="CU82" s="1851"/>
      <c r="CV82" s="1851"/>
      <c r="CW82" s="1851"/>
      <c r="CX82" s="1851"/>
      <c r="CY82" s="1851"/>
      <c r="CZ82" s="1851"/>
    </row>
    <row r="83" s="578" customFormat="true" ht="15" customHeight="true" x14ac:dyDescent="0.2">
      <c r="A83" s="779"/>
      <c r="B83" s="1018"/>
      <c r="C83" s="862"/>
      <c r="D83" s="863"/>
      <c r="E83" s="863"/>
      <c r="F83" s="863"/>
      <c r="G83" s="864"/>
      <c r="H83" s="866"/>
      <c r="I83" s="867"/>
      <c r="J83" s="867"/>
      <c r="K83" s="867"/>
      <c r="L83" s="868"/>
      <c r="M83" s="869"/>
      <c r="N83" s="867"/>
      <c r="O83" s="867"/>
      <c r="P83" s="867"/>
      <c r="Q83" s="870"/>
      <c r="R83" s="865"/>
      <c r="S83" s="863"/>
      <c r="T83" s="863"/>
      <c r="U83" s="863"/>
      <c r="V83" s="863"/>
      <c r="W83" s="863"/>
      <c r="X83" s="863"/>
      <c r="Y83" s="863"/>
      <c r="Z83" s="863"/>
      <c r="AA83" s="863"/>
      <c r="AB83" s="863"/>
      <c r="AC83" s="863"/>
      <c r="AD83" s="863"/>
      <c r="AE83" s="863"/>
      <c r="AF83" s="1815"/>
      <c r="AG83" s="543"/>
      <c r="AH83" s="543"/>
      <c r="AI83" s="543"/>
      <c r="AJ83" s="543"/>
      <c r="AK83" s="543"/>
      <c r="AL83" s="543"/>
      <c r="AM83" s="543"/>
      <c r="AN83" s="543"/>
      <c r="AO83" s="543"/>
      <c r="AP83" s="543"/>
      <c r="AQ83" s="543"/>
      <c r="AR83" s="543"/>
      <c r="AS83" s="543"/>
      <c r="AT83" s="543"/>
      <c r="AU83" s="543"/>
      <c r="AV83" s="543"/>
      <c r="AW83" s="543"/>
      <c r="AX83" s="543"/>
      <c r="AY83" s="543"/>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1851"/>
      <c r="CH83" s="1851"/>
      <c r="CI83" s="1851"/>
      <c r="CJ83" s="1851"/>
      <c r="CK83" s="1851"/>
      <c r="CL83" s="1851"/>
      <c r="CM83" s="1851"/>
      <c r="CN83" s="1851"/>
      <c r="CO83" s="1851"/>
      <c r="CP83" s="1851"/>
      <c r="CQ83" s="1851"/>
      <c r="CR83" s="1851"/>
      <c r="CS83" s="1851"/>
      <c r="CT83" s="1851"/>
      <c r="CU83" s="1851"/>
      <c r="CV83" s="1851"/>
      <c r="CW83" s="1851"/>
      <c r="CX83" s="1851"/>
      <c r="CY83" s="1851"/>
      <c r="CZ83" s="1851"/>
    </row>
    <row r="84" s="578" customFormat="true" ht="15" customHeight="true" x14ac:dyDescent="0.2">
      <c r="A84" s="779"/>
      <c r="B84" s="1018"/>
      <c r="C84" s="862"/>
      <c r="D84" s="863"/>
      <c r="E84" s="863"/>
      <c r="F84" s="863"/>
      <c r="G84" s="864"/>
      <c r="H84" s="866"/>
      <c r="I84" s="867"/>
      <c r="J84" s="867"/>
      <c r="K84" s="867"/>
      <c r="L84" s="868"/>
      <c r="M84" s="869"/>
      <c r="N84" s="867"/>
      <c r="O84" s="867"/>
      <c r="P84" s="867"/>
      <c r="Q84" s="870"/>
      <c r="R84" s="865"/>
      <c r="S84" s="863"/>
      <c r="T84" s="863"/>
      <c r="U84" s="863"/>
      <c r="V84" s="863"/>
      <c r="W84" s="863"/>
      <c r="X84" s="863"/>
      <c r="Y84" s="863"/>
      <c r="Z84" s="863"/>
      <c r="AA84" s="863"/>
      <c r="AB84" s="863"/>
      <c r="AC84" s="863"/>
      <c r="AD84" s="863"/>
      <c r="AE84" s="863"/>
      <c r="AF84" s="1815"/>
      <c r="AG84" s="543"/>
      <c r="AH84" s="543"/>
      <c r="AI84" s="543"/>
      <c r="AJ84" s="543"/>
      <c r="AK84" s="543"/>
      <c r="AL84" s="543"/>
      <c r="AM84" s="543"/>
      <c r="AN84" s="543"/>
      <c r="AO84" s="543"/>
      <c r="AP84" s="543"/>
      <c r="AQ84" s="543"/>
      <c r="AR84" s="543"/>
      <c r="AS84" s="543"/>
      <c r="AT84" s="543"/>
      <c r="AU84" s="543"/>
      <c r="AV84" s="543"/>
      <c r="AW84" s="543"/>
      <c r="AX84" s="543"/>
      <c r="AY84" s="543"/>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1851"/>
      <c r="CH84" s="1851"/>
      <c r="CI84" s="1851"/>
      <c r="CJ84" s="1851"/>
      <c r="CK84" s="1851"/>
      <c r="CL84" s="1851"/>
      <c r="CM84" s="1851"/>
      <c r="CN84" s="1851"/>
      <c r="CO84" s="1851"/>
      <c r="CP84" s="1851"/>
      <c r="CQ84" s="1851"/>
      <c r="CR84" s="1851"/>
      <c r="CS84" s="1851"/>
      <c r="CT84" s="1851"/>
      <c r="CU84" s="1851"/>
      <c r="CV84" s="1851"/>
      <c r="CW84" s="1851"/>
      <c r="CX84" s="1851"/>
      <c r="CY84" s="1851"/>
      <c r="CZ84" s="1851"/>
    </row>
    <row r="85" s="578" customFormat="true" ht="15" customHeight="true" x14ac:dyDescent="0.2">
      <c r="A85" s="779"/>
      <c r="B85" s="1018"/>
      <c r="C85" s="862"/>
      <c r="D85" s="863"/>
      <c r="E85" s="863"/>
      <c r="F85" s="863"/>
      <c r="G85" s="864"/>
      <c r="H85" s="866"/>
      <c r="I85" s="867"/>
      <c r="J85" s="867"/>
      <c r="K85" s="867"/>
      <c r="L85" s="868"/>
      <c r="M85" s="869"/>
      <c r="N85" s="867"/>
      <c r="O85" s="867"/>
      <c r="P85" s="867"/>
      <c r="Q85" s="870"/>
      <c r="R85" s="865"/>
      <c r="S85" s="863"/>
      <c r="T85" s="863"/>
      <c r="U85" s="863"/>
      <c r="V85" s="863"/>
      <c r="W85" s="863"/>
      <c r="X85" s="863"/>
      <c r="Y85" s="863"/>
      <c r="Z85" s="863"/>
      <c r="AA85" s="863"/>
      <c r="AB85" s="863"/>
      <c r="AC85" s="863"/>
      <c r="AD85" s="863"/>
      <c r="AE85" s="863"/>
      <c r="AF85" s="1815"/>
      <c r="AG85" s="543"/>
      <c r="AH85" s="543"/>
      <c r="AI85" s="543"/>
      <c r="AJ85" s="543"/>
      <c r="AK85" s="543"/>
      <c r="AL85" s="543"/>
      <c r="AM85" s="543"/>
      <c r="AN85" s="543"/>
      <c r="AO85" s="543"/>
      <c r="AP85" s="543"/>
      <c r="AQ85" s="543"/>
      <c r="AR85" s="543"/>
      <c r="AS85" s="543"/>
      <c r="AT85" s="543"/>
      <c r="AU85" s="543"/>
      <c r="AV85" s="543"/>
      <c r="AW85" s="543"/>
      <c r="AX85" s="543"/>
      <c r="AY85" s="543"/>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1851"/>
      <c r="CH85" s="1851"/>
      <c r="CI85" s="1851"/>
      <c r="CJ85" s="1851"/>
      <c r="CK85" s="1851"/>
      <c r="CL85" s="1851"/>
      <c r="CM85" s="1851"/>
      <c r="CN85" s="1851"/>
      <c r="CO85" s="1851"/>
      <c r="CP85" s="1851"/>
      <c r="CQ85" s="1851"/>
      <c r="CR85" s="1851"/>
      <c r="CS85" s="1851"/>
      <c r="CT85" s="1851"/>
      <c r="CU85" s="1851"/>
      <c r="CV85" s="1851"/>
      <c r="CW85" s="1851"/>
      <c r="CX85" s="1851"/>
      <c r="CY85" s="1851"/>
      <c r="CZ85" s="1851"/>
    </row>
    <row r="86" s="578" customFormat="true" ht="15" customHeight="true" x14ac:dyDescent="0.2">
      <c r="A86" s="779"/>
      <c r="B86" s="1018"/>
      <c r="C86" s="862"/>
      <c r="D86" s="863"/>
      <c r="E86" s="863"/>
      <c r="F86" s="863"/>
      <c r="G86" s="864"/>
      <c r="H86" s="866"/>
      <c r="I86" s="867"/>
      <c r="J86" s="867"/>
      <c r="K86" s="867"/>
      <c r="L86" s="868"/>
      <c r="M86" s="869"/>
      <c r="N86" s="867"/>
      <c r="O86" s="867"/>
      <c r="P86" s="867"/>
      <c r="Q86" s="870"/>
      <c r="R86" s="865"/>
      <c r="S86" s="863"/>
      <c r="T86" s="863"/>
      <c r="U86" s="863"/>
      <c r="V86" s="863"/>
      <c r="W86" s="863"/>
      <c r="X86" s="863"/>
      <c r="Y86" s="863"/>
      <c r="Z86" s="863"/>
      <c r="AA86" s="863"/>
      <c r="AB86" s="863"/>
      <c r="AC86" s="863"/>
      <c r="AD86" s="863"/>
      <c r="AE86" s="863"/>
      <c r="AF86" s="1815"/>
      <c r="AG86" s="543"/>
      <c r="AH86" s="543"/>
      <c r="AI86" s="543"/>
      <c r="AJ86" s="543"/>
      <c r="AK86" s="543"/>
      <c r="AL86" s="543"/>
      <c r="AM86" s="543"/>
      <c r="AN86" s="543"/>
      <c r="AO86" s="543"/>
      <c r="AP86" s="543"/>
      <c r="AQ86" s="543"/>
      <c r="AR86" s="543"/>
      <c r="AS86" s="543"/>
      <c r="AT86" s="543"/>
      <c r="AU86" s="543"/>
      <c r="AV86" s="543"/>
      <c r="AW86" s="543"/>
      <c r="AX86" s="543"/>
      <c r="AY86" s="543"/>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1851"/>
      <c r="CH86" s="1851"/>
      <c r="CI86" s="1851"/>
      <c r="CJ86" s="1851"/>
      <c r="CK86" s="1851"/>
      <c r="CL86" s="1851"/>
      <c r="CM86" s="1851"/>
      <c r="CN86" s="1851"/>
      <c r="CO86" s="1851"/>
      <c r="CP86" s="1851"/>
      <c r="CQ86" s="1851"/>
      <c r="CR86" s="1851"/>
      <c r="CS86" s="1851"/>
      <c r="CT86" s="1851"/>
      <c r="CU86" s="1851"/>
      <c r="CV86" s="1851"/>
      <c r="CW86" s="1851"/>
      <c r="CX86" s="1851"/>
      <c r="CY86" s="1851"/>
      <c r="CZ86" s="1851"/>
    </row>
    <row r="87" s="578" customFormat="true" ht="15" customHeight="true" x14ac:dyDescent="0.2">
      <c r="A87" s="780"/>
      <c r="B87" s="1019"/>
      <c r="C87" s="871"/>
      <c r="D87" s="872"/>
      <c r="E87" s="872"/>
      <c r="F87" s="872"/>
      <c r="G87" s="873"/>
      <c r="H87" s="866"/>
      <c r="I87" s="867"/>
      <c r="J87" s="867"/>
      <c r="K87" s="867"/>
      <c r="L87" s="868"/>
      <c r="M87" s="869"/>
      <c r="N87" s="867"/>
      <c r="O87" s="867"/>
      <c r="P87" s="867"/>
      <c r="Q87" s="870"/>
      <c r="R87" s="874"/>
      <c r="S87" s="872"/>
      <c r="T87" s="872"/>
      <c r="U87" s="872"/>
      <c r="V87" s="872"/>
      <c r="W87" s="872"/>
      <c r="X87" s="872"/>
      <c r="Y87" s="872"/>
      <c r="Z87" s="872"/>
      <c r="AA87" s="872"/>
      <c r="AB87" s="872"/>
      <c r="AC87" s="872"/>
      <c r="AD87" s="872"/>
      <c r="AE87" s="872"/>
      <c r="AF87" s="1816"/>
      <c r="AG87" s="543"/>
      <c r="AH87" s="543"/>
      <c r="AI87" s="543"/>
      <c r="AJ87" s="543"/>
      <c r="AK87" s="543"/>
      <c r="AL87" s="543"/>
      <c r="AM87" s="543"/>
      <c r="AN87" s="543"/>
      <c r="AO87" s="543"/>
      <c r="AP87" s="543"/>
      <c r="AQ87" s="543"/>
      <c r="AR87" s="543"/>
      <c r="AS87" s="543"/>
      <c r="AT87" s="543"/>
      <c r="AU87" s="543"/>
      <c r="AV87" s="543"/>
      <c r="AW87" s="543"/>
      <c r="AX87" s="543"/>
      <c r="AY87" s="543"/>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1851"/>
      <c r="CH87" s="1851"/>
      <c r="CI87" s="1851"/>
      <c r="CJ87" s="1851"/>
      <c r="CK87" s="1851"/>
      <c r="CL87" s="1851"/>
      <c r="CM87" s="1851"/>
      <c r="CN87" s="1851"/>
      <c r="CO87" s="1851"/>
      <c r="CP87" s="1851"/>
      <c r="CQ87" s="1851"/>
      <c r="CR87" s="1851"/>
      <c r="CS87" s="1851"/>
      <c r="CT87" s="1851"/>
      <c r="CU87" s="1851"/>
      <c r="CV87" s="1851"/>
      <c r="CW87" s="1851"/>
      <c r="CX87" s="1851"/>
      <c r="CY87" s="1851"/>
      <c r="CZ87" s="1851"/>
    </row>
    <row r="88" s="578" customFormat="true" ht="15" customHeight="true" x14ac:dyDescent="0.2">
      <c r="A88" s="781"/>
      <c r="B88" s="804"/>
      <c r="C88" s="875"/>
      <c r="D88" s="867"/>
      <c r="E88" s="867"/>
      <c r="F88" s="867"/>
      <c r="G88" s="870"/>
      <c r="H88" s="866"/>
      <c r="I88" s="867"/>
      <c r="J88" s="867"/>
      <c r="K88" s="867"/>
      <c r="L88" s="868"/>
      <c r="M88" s="869"/>
      <c r="N88" s="867"/>
      <c r="O88" s="867"/>
      <c r="P88" s="867"/>
      <c r="Q88" s="870"/>
      <c r="R88" s="866"/>
      <c r="S88" s="867"/>
      <c r="T88" s="867"/>
      <c r="U88" s="867"/>
      <c r="V88" s="867"/>
      <c r="W88" s="867"/>
      <c r="X88" s="867"/>
      <c r="Y88" s="867"/>
      <c r="Z88" s="867"/>
      <c r="AA88" s="867"/>
      <c r="AB88" s="876"/>
      <c r="AC88" s="847"/>
      <c r="AD88" s="847"/>
      <c r="AE88" s="847"/>
      <c r="AF88" s="886"/>
      <c r="AG88" s="543"/>
      <c r="AH88" s="543"/>
      <c r="AI88" s="543"/>
      <c r="AJ88" s="543"/>
      <c r="AK88" s="543"/>
      <c r="AL88" s="543"/>
      <c r="AM88" s="543"/>
      <c r="AN88" s="543"/>
      <c r="AO88" s="543"/>
      <c r="AP88" s="543"/>
      <c r="AQ88" s="543"/>
      <c r="AR88" s="543"/>
      <c r="AS88" s="543"/>
      <c r="AT88" s="543"/>
      <c r="AU88" s="543"/>
      <c r="AV88" s="543"/>
      <c r="AW88" s="543"/>
      <c r="AX88" s="543"/>
      <c r="AY88" s="543"/>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1851"/>
      <c r="CH88" s="1851"/>
      <c r="CI88" s="1851"/>
      <c r="CJ88" s="1851"/>
      <c r="CK88" s="1851"/>
      <c r="CL88" s="1851"/>
      <c r="CM88" s="1851"/>
      <c r="CN88" s="1851"/>
      <c r="CO88" s="1851"/>
      <c r="CP88" s="1851"/>
      <c r="CQ88" s="1851"/>
      <c r="CR88" s="1851"/>
      <c r="CS88" s="1851"/>
      <c r="CT88" s="1851"/>
      <c r="CU88" s="1851"/>
      <c r="CV88" s="1851"/>
      <c r="CW88" s="1851"/>
      <c r="CX88" s="1851"/>
      <c r="CY88" s="1851"/>
      <c r="CZ88" s="1851"/>
    </row>
    <row r="89" s="578" customFormat="true" ht="15" customHeight="true" x14ac:dyDescent="0.2">
      <c r="A89" s="781"/>
      <c r="B89" s="804"/>
      <c r="C89" s="875"/>
      <c r="D89" s="867"/>
      <c r="E89" s="867"/>
      <c r="F89" s="867"/>
      <c r="G89" s="870"/>
      <c r="H89" s="866"/>
      <c r="I89" s="867"/>
      <c r="J89" s="867"/>
      <c r="K89" s="867"/>
      <c r="L89" s="868"/>
      <c r="M89" s="869"/>
      <c r="N89" s="867"/>
      <c r="O89" s="867"/>
      <c r="P89" s="867"/>
      <c r="Q89" s="870"/>
      <c r="R89" s="866"/>
      <c r="S89" s="867"/>
      <c r="T89" s="867"/>
      <c r="U89" s="867"/>
      <c r="V89" s="867"/>
      <c r="W89" s="867"/>
      <c r="X89" s="867"/>
      <c r="Y89" s="867"/>
      <c r="Z89" s="867"/>
      <c r="AA89" s="867"/>
      <c r="AB89" s="876"/>
      <c r="AC89" s="847"/>
      <c r="AD89" s="847"/>
      <c r="AE89" s="847"/>
      <c r="AF89" s="886"/>
      <c r="AG89" s="543"/>
      <c r="AH89" s="543"/>
      <c r="AI89" s="543"/>
      <c r="AJ89" s="543"/>
      <c r="AK89" s="543"/>
      <c r="AL89" s="543"/>
      <c r="AM89" s="543"/>
      <c r="AN89" s="543"/>
      <c r="AO89" s="543"/>
      <c r="AP89" s="543"/>
      <c r="AQ89" s="543"/>
      <c r="AR89" s="543"/>
      <c r="AS89" s="543"/>
      <c r="AT89" s="543"/>
      <c r="AU89" s="543"/>
      <c r="AV89" s="543"/>
      <c r="AW89" s="543"/>
      <c r="AX89" s="543"/>
      <c r="AY89" s="543"/>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1851"/>
      <c r="CH89" s="1851"/>
      <c r="CI89" s="1851"/>
      <c r="CJ89" s="1851"/>
      <c r="CK89" s="1851"/>
      <c r="CL89" s="1851"/>
      <c r="CM89" s="1851"/>
      <c r="CN89" s="1851"/>
      <c r="CO89" s="1851"/>
      <c r="CP89" s="1851"/>
      <c r="CQ89" s="1851"/>
      <c r="CR89" s="1851"/>
      <c r="CS89" s="1851"/>
      <c r="CT89" s="1851"/>
      <c r="CU89" s="1851"/>
      <c r="CV89" s="1851"/>
      <c r="CW89" s="1851"/>
      <c r="CX89" s="1851"/>
      <c r="CY89" s="1851"/>
      <c r="CZ89" s="1851"/>
    </row>
    <row r="90" s="578" customFormat="true" ht="15" customHeight="true" x14ac:dyDescent="0.2">
      <c r="A90" s="782"/>
      <c r="B90" s="805"/>
      <c r="C90" s="877"/>
      <c r="D90" s="878"/>
      <c r="E90" s="878"/>
      <c r="F90" s="878"/>
      <c r="G90" s="879"/>
      <c r="H90" s="880"/>
      <c r="I90" s="878"/>
      <c r="J90" s="878"/>
      <c r="K90" s="878"/>
      <c r="L90" s="881"/>
      <c r="M90" s="882"/>
      <c r="N90" s="878"/>
      <c r="O90" s="878"/>
      <c r="P90" s="878"/>
      <c r="Q90" s="879"/>
      <c r="R90" s="880"/>
      <c r="S90" s="878"/>
      <c r="T90" s="878"/>
      <c r="U90" s="878"/>
      <c r="V90" s="878"/>
      <c r="W90" s="878"/>
      <c r="X90" s="878"/>
      <c r="Y90" s="878"/>
      <c r="Z90" s="878"/>
      <c r="AA90" s="878"/>
      <c r="AB90" s="883"/>
      <c r="AC90" s="847"/>
      <c r="AD90" s="847"/>
      <c r="AE90" s="847"/>
      <c r="AF90" s="886"/>
      <c r="AG90" s="543"/>
      <c r="AH90" s="543"/>
      <c r="AI90" s="543"/>
      <c r="AJ90" s="543"/>
      <c r="AK90" s="543"/>
      <c r="AL90" s="543"/>
      <c r="AM90" s="543"/>
      <c r="AN90" s="543"/>
      <c r="AO90" s="543"/>
      <c r="AP90" s="543"/>
      <c r="AQ90" s="543"/>
      <c r="AR90" s="543"/>
      <c r="AS90" s="543"/>
      <c r="AT90" s="543"/>
      <c r="AU90" s="543"/>
      <c r="AV90" s="543"/>
      <c r="AW90" s="543"/>
      <c r="AX90" s="543"/>
      <c r="AY90" s="543"/>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1851"/>
      <c r="CH90" s="1851"/>
      <c r="CI90" s="1851"/>
      <c r="CJ90" s="1851"/>
      <c r="CK90" s="1851"/>
      <c r="CL90" s="1851"/>
      <c r="CM90" s="1851"/>
      <c r="CN90" s="1851"/>
      <c r="CO90" s="1851"/>
      <c r="CP90" s="1851"/>
      <c r="CQ90" s="1851"/>
      <c r="CR90" s="1851"/>
      <c r="CS90" s="1851"/>
      <c r="CT90" s="1851"/>
      <c r="CU90" s="1851"/>
      <c r="CV90" s="1851"/>
      <c r="CW90" s="1851"/>
      <c r="CX90" s="1851"/>
      <c r="CY90" s="1851"/>
      <c r="CZ90" s="1851"/>
    </row>
    <row r="91" s="578" customFormat="true" ht="15" customHeight="true" x14ac:dyDescent="0.2">
      <c r="A91" s="675"/>
      <c r="B91" s="806"/>
      <c r="C91" s="884"/>
      <c r="D91" s="847"/>
      <c r="E91" s="847"/>
      <c r="F91" s="847"/>
      <c r="G91" s="848"/>
      <c r="H91" s="885"/>
      <c r="I91" s="847"/>
      <c r="J91" s="847"/>
      <c r="K91" s="847"/>
      <c r="L91" s="886"/>
      <c r="M91" s="884"/>
      <c r="N91" s="847"/>
      <c r="O91" s="847"/>
      <c r="P91" s="847"/>
      <c r="Q91" s="848"/>
      <c r="R91" s="885"/>
      <c r="S91" s="847"/>
      <c r="T91" s="847"/>
      <c r="U91" s="847"/>
      <c r="V91" s="847"/>
      <c r="W91" s="847"/>
      <c r="X91" s="847"/>
      <c r="Y91" s="847"/>
      <c r="Z91" s="847"/>
      <c r="AA91" s="847"/>
      <c r="AB91" s="847"/>
      <c r="AC91" s="847"/>
      <c r="AD91" s="847"/>
      <c r="AE91" s="847"/>
      <c r="AF91" s="886"/>
      <c r="AG91" s="543"/>
      <c r="AH91" s="543"/>
      <c r="AI91" s="543"/>
      <c r="AJ91" s="543"/>
      <c r="AK91" s="543"/>
      <c r="AL91" s="543"/>
      <c r="AM91" s="543"/>
      <c r="AN91" s="543"/>
      <c r="AO91" s="543"/>
      <c r="AP91" s="543"/>
      <c r="AQ91" s="543"/>
      <c r="AR91" s="543"/>
      <c r="AS91" s="543"/>
      <c r="AT91" s="543"/>
      <c r="AU91" s="543"/>
      <c r="AV91" s="543"/>
      <c r="AW91" s="543"/>
      <c r="AX91" s="543"/>
      <c r="AY91" s="543"/>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1851"/>
      <c r="CH91" s="1851"/>
      <c r="CI91" s="1851"/>
      <c r="CJ91" s="1851"/>
      <c r="CK91" s="1851"/>
      <c r="CL91" s="1851"/>
      <c r="CM91" s="1851"/>
      <c r="CN91" s="1851"/>
      <c r="CO91" s="1851"/>
      <c r="CP91" s="1851"/>
      <c r="CQ91" s="1851"/>
      <c r="CR91" s="1851"/>
      <c r="CS91" s="1851"/>
      <c r="CT91" s="1851"/>
      <c r="CU91" s="1851"/>
      <c r="CV91" s="1851"/>
      <c r="CW91" s="1851"/>
      <c r="CX91" s="1851"/>
      <c r="CY91" s="1851"/>
      <c r="CZ91" s="1851"/>
    </row>
    <row r="92" s="578" customFormat="true" ht="15" customHeight="true" x14ac:dyDescent="0.2">
      <c r="A92" s="675"/>
      <c r="B92" s="806"/>
      <c r="C92" s="884"/>
      <c r="D92" s="847"/>
      <c r="E92" s="847"/>
      <c r="F92" s="847"/>
      <c r="G92" s="848"/>
      <c r="H92" s="885"/>
      <c r="I92" s="847"/>
      <c r="J92" s="847"/>
      <c r="K92" s="847"/>
      <c r="L92" s="886"/>
      <c r="M92" s="884"/>
      <c r="N92" s="847"/>
      <c r="O92" s="847"/>
      <c r="P92" s="847"/>
      <c r="Q92" s="848"/>
      <c r="R92" s="885"/>
      <c r="S92" s="847"/>
      <c r="T92" s="847"/>
      <c r="U92" s="847"/>
      <c r="V92" s="847"/>
      <c r="W92" s="847"/>
      <c r="X92" s="847"/>
      <c r="Y92" s="847"/>
      <c r="Z92" s="847"/>
      <c r="AA92" s="847"/>
      <c r="AB92" s="847"/>
      <c r="AC92" s="847"/>
      <c r="AD92" s="847"/>
      <c r="AE92" s="847"/>
      <c r="AF92" s="886"/>
      <c r="AG92" s="543"/>
      <c r="AH92" s="543"/>
      <c r="AI92" s="543"/>
      <c r="AJ92" s="543"/>
      <c r="AK92" s="543"/>
      <c r="AL92" s="543"/>
      <c r="AM92" s="543"/>
      <c r="AN92" s="543"/>
      <c r="AO92" s="543"/>
      <c r="AP92" s="543"/>
      <c r="AQ92" s="543"/>
      <c r="AR92" s="543"/>
      <c r="AS92" s="543"/>
      <c r="AT92" s="543"/>
      <c r="AU92" s="543"/>
      <c r="AV92" s="543"/>
      <c r="AW92" s="543"/>
      <c r="AX92" s="543"/>
      <c r="AY92" s="543"/>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1851"/>
      <c r="CH92" s="1851"/>
      <c r="CI92" s="1851"/>
      <c r="CJ92" s="1851"/>
      <c r="CK92" s="1851"/>
      <c r="CL92" s="1851"/>
      <c r="CM92" s="1851"/>
      <c r="CN92" s="1851"/>
      <c r="CO92" s="1851"/>
      <c r="CP92" s="1851"/>
      <c r="CQ92" s="1851"/>
      <c r="CR92" s="1851"/>
      <c r="CS92" s="1851"/>
      <c r="CT92" s="1851"/>
      <c r="CU92" s="1851"/>
      <c r="CV92" s="1851"/>
      <c r="CW92" s="1851"/>
      <c r="CX92" s="1851"/>
      <c r="CY92" s="1851"/>
      <c r="CZ92" s="1851"/>
    </row>
    <row r="93" s="578" customFormat="true" ht="15" customHeight="true" x14ac:dyDescent="0.2">
      <c r="A93" s="783"/>
      <c r="B93" s="807"/>
      <c r="C93" s="680"/>
      <c r="D93" s="681"/>
      <c r="E93" s="681"/>
      <c r="F93" s="681"/>
      <c r="G93" s="762"/>
      <c r="H93" s="745"/>
      <c r="I93" s="681"/>
      <c r="J93" s="681"/>
      <c r="K93" s="681"/>
      <c r="L93" s="715"/>
      <c r="M93" s="680"/>
      <c r="N93" s="681"/>
      <c r="O93" s="681"/>
      <c r="P93" s="681"/>
      <c r="Q93" s="762"/>
      <c r="R93" s="745"/>
      <c r="S93" s="681"/>
      <c r="T93" s="681"/>
      <c r="U93" s="681"/>
      <c r="V93" s="681"/>
      <c r="W93" s="681"/>
      <c r="X93" s="681"/>
      <c r="Y93" s="681"/>
      <c r="Z93" s="681"/>
      <c r="AA93" s="681"/>
      <c r="AB93" s="681"/>
      <c r="AC93" s="847"/>
      <c r="AD93" s="847"/>
      <c r="AE93" s="847"/>
      <c r="AF93" s="886"/>
      <c r="AG93" s="543"/>
      <c r="AH93" s="543"/>
      <c r="AI93" s="543"/>
      <c r="AJ93" s="543"/>
      <c r="AK93" s="543"/>
      <c r="AL93" s="543"/>
      <c r="AM93" s="543"/>
      <c r="AN93" s="543"/>
      <c r="AO93" s="543"/>
      <c r="AP93" s="543"/>
      <c r="AQ93" s="543"/>
      <c r="AR93" s="543"/>
      <c r="AS93" s="543"/>
      <c r="AT93" s="543"/>
      <c r="AU93" s="543"/>
      <c r="AV93" s="543"/>
      <c r="AW93" s="543"/>
      <c r="AX93" s="543"/>
      <c r="AY93" s="543"/>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1851"/>
      <c r="CH93" s="1851"/>
      <c r="CI93" s="1851"/>
      <c r="CJ93" s="1851"/>
      <c r="CK93" s="1851"/>
      <c r="CL93" s="1851"/>
      <c r="CM93" s="1851"/>
      <c r="CN93" s="1851"/>
      <c r="CO93" s="1851"/>
      <c r="CP93" s="1851"/>
      <c r="CQ93" s="1851"/>
      <c r="CR93" s="1851"/>
      <c r="CS93" s="1851"/>
      <c r="CT93" s="1851"/>
      <c r="CU93" s="1851"/>
      <c r="CV93" s="1851"/>
      <c r="CW93" s="1851"/>
      <c r="CX93" s="1851"/>
      <c r="CY93" s="1851"/>
      <c r="CZ93" s="1851"/>
    </row>
    <row r="94" s="578" customFormat="true" ht="15" customHeight="true" x14ac:dyDescent="0.2">
      <c r="A94" s="1010"/>
      <c r="B94" s="807"/>
      <c r="C94" s="680"/>
      <c r="D94" s="682"/>
      <c r="E94" s="682"/>
      <c r="F94" s="682"/>
      <c r="G94" s="763"/>
      <c r="H94" s="745"/>
      <c r="I94" s="682"/>
      <c r="J94" s="682"/>
      <c r="K94" s="682"/>
      <c r="L94" s="716"/>
      <c r="M94" s="680"/>
      <c r="N94" s="682"/>
      <c r="O94" s="682"/>
      <c r="P94" s="682"/>
      <c r="Q94" s="763"/>
      <c r="R94" s="745"/>
      <c r="S94" s="682"/>
      <c r="T94" s="682"/>
      <c r="U94" s="682"/>
      <c r="V94" s="682"/>
      <c r="W94" s="682"/>
      <c r="X94" s="682"/>
      <c r="Y94" s="682"/>
      <c r="Z94" s="682"/>
      <c r="AA94" s="682"/>
      <c r="AB94" s="682"/>
      <c r="AC94" s="847"/>
      <c r="AD94" s="847"/>
      <c r="AE94" s="847"/>
      <c r="AF94" s="886"/>
      <c r="AG94" s="543"/>
      <c r="AH94" s="543"/>
      <c r="AI94" s="543"/>
      <c r="AJ94" s="543"/>
      <c r="AK94" s="543"/>
      <c r="AL94" s="543"/>
      <c r="AM94" s="543"/>
      <c r="AN94" s="543"/>
      <c r="AO94" s="543"/>
      <c r="AP94" s="543"/>
      <c r="AQ94" s="543"/>
      <c r="AR94" s="543"/>
      <c r="AS94" s="543"/>
      <c r="AT94" s="543"/>
      <c r="AU94" s="543"/>
      <c r="AV94" s="543"/>
      <c r="AW94" s="543"/>
      <c r="AX94" s="543"/>
      <c r="AY94" s="543"/>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1851"/>
      <c r="CH94" s="1851"/>
      <c r="CI94" s="1851"/>
      <c r="CJ94" s="1851"/>
      <c r="CK94" s="1851"/>
      <c r="CL94" s="1851"/>
      <c r="CM94" s="1851"/>
      <c r="CN94" s="1851"/>
      <c r="CO94" s="1851"/>
      <c r="CP94" s="1851"/>
      <c r="CQ94" s="1851"/>
      <c r="CR94" s="1851"/>
      <c r="CS94" s="1851"/>
      <c r="CT94" s="1851"/>
      <c r="CU94" s="1851"/>
      <c r="CV94" s="1851"/>
      <c r="CW94" s="1851"/>
      <c r="CX94" s="1851"/>
      <c r="CY94" s="1851"/>
      <c r="CZ94" s="1851"/>
    </row>
    <row r="95" s="578" customFormat="true" ht="15" customHeight="true" x14ac:dyDescent="0.2">
      <c r="A95" s="783"/>
      <c r="B95" s="808"/>
      <c r="C95" s="887"/>
      <c r="D95" s="888"/>
      <c r="E95" s="888"/>
      <c r="F95" s="888"/>
      <c r="G95" s="889"/>
      <c r="H95" s="890"/>
      <c r="I95" s="888"/>
      <c r="J95" s="888"/>
      <c r="K95" s="888"/>
      <c r="L95" s="891"/>
      <c r="M95" s="887"/>
      <c r="N95" s="888"/>
      <c r="O95" s="888"/>
      <c r="P95" s="888"/>
      <c r="Q95" s="889"/>
      <c r="R95" s="890"/>
      <c r="S95" s="888"/>
      <c r="T95" s="888"/>
      <c r="U95" s="888"/>
      <c r="V95" s="888"/>
      <c r="W95" s="888"/>
      <c r="X95" s="888"/>
      <c r="Y95" s="888"/>
      <c r="Z95" s="888"/>
      <c r="AA95" s="888"/>
      <c r="AB95" s="888"/>
      <c r="AC95" s="847"/>
      <c r="AD95" s="847"/>
      <c r="AE95" s="847"/>
      <c r="AF95" s="886"/>
      <c r="AG95" s="543"/>
      <c r="AH95" s="543"/>
      <c r="AI95" s="543"/>
      <c r="AJ95" s="543"/>
      <c r="AK95" s="543"/>
      <c r="AL95" s="543"/>
      <c r="AM95" s="543"/>
      <c r="AN95" s="543"/>
      <c r="AO95" s="543"/>
      <c r="AP95" s="543"/>
      <c r="AQ95" s="543"/>
      <c r="AR95" s="543"/>
      <c r="AS95" s="543"/>
      <c r="AT95" s="543"/>
      <c r="AU95" s="543"/>
      <c r="AV95" s="543"/>
      <c r="AW95" s="543"/>
      <c r="AX95" s="543"/>
      <c r="AY95" s="543"/>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1851"/>
      <c r="CH95" s="1851"/>
      <c r="CI95" s="1851"/>
      <c r="CJ95" s="1851"/>
      <c r="CK95" s="1851"/>
      <c r="CL95" s="1851"/>
      <c r="CM95" s="1851"/>
      <c r="CN95" s="1851"/>
      <c r="CO95" s="1851"/>
      <c r="CP95" s="1851"/>
      <c r="CQ95" s="1851"/>
      <c r="CR95" s="1851"/>
      <c r="CS95" s="1851"/>
      <c r="CT95" s="1851"/>
      <c r="CU95" s="1851"/>
      <c r="CV95" s="1851"/>
      <c r="CW95" s="1851"/>
      <c r="CX95" s="1851"/>
      <c r="CY95" s="1851"/>
      <c r="CZ95" s="1851"/>
    </row>
    <row r="96" s="131" customFormat="true" ht="15" customHeight="true" x14ac:dyDescent="0.2">
      <c r="A96" s="1010"/>
      <c r="B96" s="808"/>
      <c r="C96" s="887"/>
      <c r="D96" s="888"/>
      <c r="E96" s="888"/>
      <c r="F96" s="888"/>
      <c r="G96" s="889"/>
      <c r="H96" s="890"/>
      <c r="I96" s="888"/>
      <c r="J96" s="888"/>
      <c r="K96" s="888"/>
      <c r="L96" s="891"/>
      <c r="M96" s="887"/>
      <c r="N96" s="888"/>
      <c r="O96" s="888"/>
      <c r="P96" s="888"/>
      <c r="Q96" s="889"/>
      <c r="R96" s="890"/>
      <c r="S96" s="888"/>
      <c r="T96" s="888"/>
      <c r="U96" s="888"/>
      <c r="V96" s="888"/>
      <c r="W96" s="888"/>
      <c r="X96" s="888"/>
      <c r="Y96" s="888"/>
      <c r="Z96" s="888"/>
      <c r="AA96" s="888"/>
      <c r="AB96" s="888"/>
      <c r="AC96" s="847"/>
      <c r="AD96" s="847"/>
      <c r="AE96" s="847"/>
      <c r="AF96" s="886"/>
      <c r="AG96" s="543"/>
      <c r="AH96" s="543"/>
      <c r="AI96" s="543"/>
      <c r="AJ96" s="543"/>
      <c r="AK96" s="543"/>
      <c r="AL96" s="543"/>
      <c r="AM96" s="543"/>
      <c r="AN96" s="543"/>
      <c r="AO96" s="543"/>
      <c r="AP96" s="543"/>
      <c r="AQ96" s="543"/>
      <c r="AR96" s="543"/>
      <c r="AS96" s="543"/>
      <c r="AT96" s="543"/>
      <c r="AU96" s="543"/>
      <c r="AV96" s="543"/>
      <c r="AW96" s="543"/>
      <c r="AX96" s="543"/>
      <c r="AY96" s="543"/>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1851"/>
      <c r="CH96" s="1851"/>
      <c r="CI96" s="1851"/>
      <c r="CJ96" s="1851"/>
      <c r="CK96" s="1851"/>
      <c r="CL96" s="1851"/>
      <c r="CM96" s="1851"/>
      <c r="CN96" s="1851"/>
      <c r="CO96" s="1851"/>
      <c r="CP96" s="1851"/>
      <c r="CQ96" s="1851"/>
      <c r="CR96" s="1851"/>
      <c r="CS96" s="1851"/>
      <c r="CT96" s="1851"/>
      <c r="CU96" s="1851"/>
      <c r="CV96" s="1851"/>
      <c r="CW96" s="1851"/>
      <c r="CX96" s="1851"/>
      <c r="CY96" s="1851"/>
      <c r="CZ96" s="1851"/>
    </row>
    <row r="97" s="131" customFormat="true" ht="15" customHeight="true" x14ac:dyDescent="0.2">
      <c r="A97" s="783"/>
      <c r="B97" s="808"/>
      <c r="C97" s="887"/>
      <c r="D97" s="888"/>
      <c r="E97" s="888"/>
      <c r="F97" s="888"/>
      <c r="G97" s="889"/>
      <c r="H97" s="890"/>
      <c r="I97" s="888"/>
      <c r="J97" s="888"/>
      <c r="K97" s="888"/>
      <c r="L97" s="891"/>
      <c r="M97" s="887"/>
      <c r="N97" s="888"/>
      <c r="O97" s="888"/>
      <c r="P97" s="888"/>
      <c r="Q97" s="889"/>
      <c r="R97" s="890"/>
      <c r="S97" s="888"/>
      <c r="T97" s="888"/>
      <c r="U97" s="888"/>
      <c r="V97" s="888"/>
      <c r="W97" s="888"/>
      <c r="X97" s="888"/>
      <c r="Y97" s="888"/>
      <c r="Z97" s="888"/>
      <c r="AA97" s="888"/>
      <c r="AB97" s="888"/>
      <c r="AC97" s="847"/>
      <c r="AD97" s="847"/>
      <c r="AE97" s="847"/>
      <c r="AF97" s="886"/>
      <c r="AG97" s="543"/>
      <c r="AH97" s="543"/>
      <c r="AI97" s="543"/>
      <c r="AJ97" s="543"/>
      <c r="AK97" s="543"/>
      <c r="AL97" s="543"/>
      <c r="AM97" s="543"/>
      <c r="AN97" s="543"/>
      <c r="AO97" s="543"/>
      <c r="AP97" s="543"/>
      <c r="AQ97" s="543"/>
      <c r="AR97" s="543"/>
      <c r="AS97" s="543"/>
      <c r="AT97" s="543"/>
      <c r="AU97" s="543"/>
      <c r="AV97" s="543"/>
      <c r="AW97" s="543"/>
      <c r="AX97" s="543"/>
      <c r="AY97" s="543"/>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1851"/>
      <c r="CH97" s="1851"/>
      <c r="CI97" s="1851"/>
      <c r="CJ97" s="1851"/>
      <c r="CK97" s="1851"/>
      <c r="CL97" s="1851"/>
      <c r="CM97" s="1851"/>
      <c r="CN97" s="1851"/>
      <c r="CO97" s="1851"/>
      <c r="CP97" s="1851"/>
      <c r="CQ97" s="1851"/>
      <c r="CR97" s="1851"/>
      <c r="CS97" s="1851"/>
      <c r="CT97" s="1851"/>
      <c r="CU97" s="1851"/>
      <c r="CV97" s="1851"/>
      <c r="CW97" s="1851"/>
      <c r="CX97" s="1851"/>
      <c r="CY97" s="1851"/>
      <c r="CZ97" s="1851"/>
    </row>
    <row r="98" s="131" customFormat="true" ht="15" customHeight="true" x14ac:dyDescent="0.2">
      <c r="A98" s="1010"/>
      <c r="B98" s="808"/>
      <c r="C98" s="887"/>
      <c r="D98" s="888"/>
      <c r="E98" s="888"/>
      <c r="F98" s="888"/>
      <c r="G98" s="889"/>
      <c r="H98" s="890"/>
      <c r="I98" s="888"/>
      <c r="J98" s="888"/>
      <c r="K98" s="888"/>
      <c r="L98" s="891"/>
      <c r="M98" s="887"/>
      <c r="N98" s="888"/>
      <c r="O98" s="888"/>
      <c r="P98" s="888"/>
      <c r="Q98" s="889"/>
      <c r="R98" s="890"/>
      <c r="S98" s="888"/>
      <c r="T98" s="888"/>
      <c r="U98" s="888"/>
      <c r="V98" s="888"/>
      <c r="W98" s="888"/>
      <c r="X98" s="888"/>
      <c r="Y98" s="888"/>
      <c r="Z98" s="888"/>
      <c r="AA98" s="888"/>
      <c r="AB98" s="888"/>
      <c r="AC98" s="847"/>
      <c r="AD98" s="847"/>
      <c r="AE98" s="847"/>
      <c r="AF98" s="886"/>
      <c r="AG98" s="543"/>
      <c r="AH98" s="543"/>
      <c r="AI98" s="543"/>
      <c r="AJ98" s="543"/>
      <c r="AK98" s="543"/>
      <c r="AL98" s="543"/>
      <c r="AM98" s="543"/>
      <c r="AN98" s="543"/>
      <c r="AO98" s="543"/>
      <c r="AP98" s="543"/>
      <c r="AQ98" s="543"/>
      <c r="AR98" s="543"/>
      <c r="AS98" s="543"/>
      <c r="AT98" s="543"/>
      <c r="AU98" s="543"/>
      <c r="AV98" s="543"/>
      <c r="AW98" s="543"/>
      <c r="AX98" s="543"/>
      <c r="AY98" s="543"/>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1851"/>
      <c r="CH98" s="1851"/>
      <c r="CI98" s="1851"/>
      <c r="CJ98" s="1851"/>
      <c r="CK98" s="1851"/>
      <c r="CL98" s="1851"/>
      <c r="CM98" s="1851"/>
      <c r="CN98" s="1851"/>
      <c r="CO98" s="1851"/>
      <c r="CP98" s="1851"/>
      <c r="CQ98" s="1851"/>
      <c r="CR98" s="1851"/>
      <c r="CS98" s="1851"/>
      <c r="CT98" s="1851"/>
      <c r="CU98" s="1851"/>
      <c r="CV98" s="1851"/>
      <c r="CW98" s="1851"/>
      <c r="CX98" s="1851"/>
      <c r="CY98" s="1851"/>
      <c r="CZ98" s="1851"/>
    </row>
    <row r="99" s="131" customFormat="true" ht="15" customHeight="true" x14ac:dyDescent="0.2">
      <c r="A99" s="1010"/>
      <c r="B99" s="808"/>
      <c r="C99" s="887"/>
      <c r="D99" s="888"/>
      <c r="E99" s="888"/>
      <c r="F99" s="888"/>
      <c r="G99" s="889"/>
      <c r="H99" s="890"/>
      <c r="I99" s="888"/>
      <c r="J99" s="888"/>
      <c r="K99" s="888"/>
      <c r="L99" s="891"/>
      <c r="M99" s="887"/>
      <c r="N99" s="888"/>
      <c r="O99" s="888"/>
      <c r="P99" s="888"/>
      <c r="Q99" s="889"/>
      <c r="R99" s="890"/>
      <c r="S99" s="888"/>
      <c r="T99" s="888"/>
      <c r="U99" s="888"/>
      <c r="V99" s="888"/>
      <c r="W99" s="888"/>
      <c r="X99" s="888"/>
      <c r="Y99" s="888"/>
      <c r="Z99" s="888"/>
      <c r="AA99" s="888"/>
      <c r="AB99" s="888"/>
      <c r="AC99" s="847"/>
      <c r="AD99" s="847"/>
      <c r="AE99" s="847"/>
      <c r="AF99" s="886"/>
      <c r="AG99" s="543"/>
      <c r="AH99" s="543"/>
      <c r="AI99" s="543"/>
      <c r="AJ99" s="543"/>
      <c r="AK99" s="543"/>
      <c r="AL99" s="543"/>
      <c r="AM99" s="543"/>
      <c r="AN99" s="543"/>
      <c r="AO99" s="543"/>
      <c r="AP99" s="543"/>
      <c r="AQ99" s="543"/>
      <c r="AR99" s="543"/>
      <c r="AS99" s="543"/>
      <c r="AT99" s="543"/>
      <c r="AU99" s="543"/>
      <c r="AV99" s="543"/>
      <c r="AW99" s="543"/>
      <c r="AX99" s="543"/>
      <c r="AY99" s="543"/>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1851"/>
      <c r="CH99" s="1851"/>
      <c r="CI99" s="1851"/>
      <c r="CJ99" s="1851"/>
      <c r="CK99" s="1851"/>
      <c r="CL99" s="1851"/>
      <c r="CM99" s="1851"/>
      <c r="CN99" s="1851"/>
      <c r="CO99" s="1851"/>
      <c r="CP99" s="1851"/>
      <c r="CQ99" s="1851"/>
      <c r="CR99" s="1851"/>
      <c r="CS99" s="1851"/>
      <c r="CT99" s="1851"/>
      <c r="CU99" s="1851"/>
      <c r="CV99" s="1851"/>
      <c r="CW99" s="1851"/>
      <c r="CX99" s="1851"/>
      <c r="CY99" s="1851"/>
      <c r="CZ99" s="1851"/>
    </row>
    <row r="100" s="131" customFormat="true" ht="15" customHeight="true" x14ac:dyDescent="0.2">
      <c r="A100" s="1010"/>
      <c r="B100" s="808"/>
      <c r="C100" s="887"/>
      <c r="D100" s="888"/>
      <c r="E100" s="888"/>
      <c r="F100" s="888"/>
      <c r="G100" s="889"/>
      <c r="H100" s="890"/>
      <c r="I100" s="888"/>
      <c r="J100" s="888"/>
      <c r="K100" s="888"/>
      <c r="L100" s="891"/>
      <c r="M100" s="887"/>
      <c r="N100" s="888"/>
      <c r="O100" s="888"/>
      <c r="P100" s="888"/>
      <c r="Q100" s="889"/>
      <c r="R100" s="890"/>
      <c r="S100" s="888"/>
      <c r="T100" s="888"/>
      <c r="U100" s="888"/>
      <c r="V100" s="888"/>
      <c r="W100" s="888"/>
      <c r="X100" s="888"/>
      <c r="Y100" s="888"/>
      <c r="Z100" s="888"/>
      <c r="AA100" s="888"/>
      <c r="AB100" s="888"/>
      <c r="AC100" s="847"/>
      <c r="AD100" s="847"/>
      <c r="AE100" s="847"/>
      <c r="AF100" s="886"/>
      <c r="AG100" s="543"/>
      <c r="AH100" s="543"/>
      <c r="AI100" s="543"/>
      <c r="AJ100" s="543"/>
      <c r="AK100" s="543"/>
      <c r="AL100" s="543"/>
      <c r="AM100" s="543"/>
      <c r="AN100" s="543"/>
      <c r="AO100" s="543"/>
      <c r="AP100" s="543"/>
      <c r="AQ100" s="543"/>
      <c r="AR100" s="543"/>
      <c r="AS100" s="543"/>
      <c r="AT100" s="543"/>
      <c r="AU100" s="543"/>
      <c r="AV100" s="543"/>
      <c r="AW100" s="543"/>
      <c r="AX100" s="543"/>
      <c r="AY100" s="543"/>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1851"/>
      <c r="CH100" s="1851"/>
      <c r="CI100" s="1851"/>
      <c r="CJ100" s="1851"/>
      <c r="CK100" s="1851"/>
      <c r="CL100" s="1851"/>
      <c r="CM100" s="1851"/>
      <c r="CN100" s="1851"/>
      <c r="CO100" s="1851"/>
      <c r="CP100" s="1851"/>
      <c r="CQ100" s="1851"/>
      <c r="CR100" s="1851"/>
      <c r="CS100" s="1851"/>
      <c r="CT100" s="1851"/>
      <c r="CU100" s="1851"/>
      <c r="CV100" s="1851"/>
      <c r="CW100" s="1851"/>
      <c r="CX100" s="1851"/>
      <c r="CY100" s="1851"/>
      <c r="CZ100" s="1851"/>
    </row>
    <row r="101" s="131" customFormat="true" ht="15" customHeight="true" x14ac:dyDescent="0.2">
      <c r="A101" s="783"/>
      <c r="B101" s="808"/>
      <c r="C101" s="887"/>
      <c r="D101" s="888"/>
      <c r="E101" s="888"/>
      <c r="F101" s="888"/>
      <c r="G101" s="889"/>
      <c r="H101" s="890"/>
      <c r="I101" s="888"/>
      <c r="J101" s="888"/>
      <c r="K101" s="888"/>
      <c r="L101" s="891"/>
      <c r="M101" s="887"/>
      <c r="N101" s="888"/>
      <c r="O101" s="888"/>
      <c r="P101" s="888"/>
      <c r="Q101" s="889"/>
      <c r="R101" s="890"/>
      <c r="S101" s="888"/>
      <c r="T101" s="888"/>
      <c r="U101" s="888"/>
      <c r="V101" s="888"/>
      <c r="W101" s="888"/>
      <c r="X101" s="888"/>
      <c r="Y101" s="888"/>
      <c r="Z101" s="888"/>
      <c r="AA101" s="888"/>
      <c r="AB101" s="888"/>
      <c r="AC101" s="847"/>
      <c r="AD101" s="847"/>
      <c r="AE101" s="847"/>
      <c r="AF101" s="886"/>
      <c r="AG101" s="543"/>
      <c r="AH101" s="543"/>
      <c r="AI101" s="543"/>
      <c r="AJ101" s="543"/>
      <c r="AK101" s="543"/>
      <c r="AL101" s="543"/>
      <c r="AM101" s="543"/>
      <c r="AN101" s="543"/>
      <c r="AO101" s="543"/>
      <c r="AP101" s="543"/>
      <c r="AQ101" s="543"/>
      <c r="AR101" s="543"/>
      <c r="AS101" s="543"/>
      <c r="AT101" s="543"/>
      <c r="AU101" s="543"/>
      <c r="AV101" s="543"/>
      <c r="AW101" s="543"/>
      <c r="AX101" s="543"/>
      <c r="AY101" s="543"/>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1851"/>
      <c r="CH101" s="1851"/>
      <c r="CI101" s="1851"/>
      <c r="CJ101" s="1851"/>
      <c r="CK101" s="1851"/>
      <c r="CL101" s="1851"/>
      <c r="CM101" s="1851"/>
      <c r="CN101" s="1851"/>
      <c r="CO101" s="1851"/>
      <c r="CP101" s="1851"/>
      <c r="CQ101" s="1851"/>
      <c r="CR101" s="1851"/>
      <c r="CS101" s="1851"/>
      <c r="CT101" s="1851"/>
      <c r="CU101" s="1851"/>
      <c r="CV101" s="1851"/>
      <c r="CW101" s="1851"/>
      <c r="CX101" s="1851"/>
      <c r="CY101" s="1851"/>
      <c r="CZ101" s="1851"/>
    </row>
    <row r="102" s="131" customFormat="true" ht="15" customHeight="true" x14ac:dyDescent="0.2">
      <c r="A102" s="1010"/>
      <c r="B102" s="808"/>
      <c r="C102" s="887"/>
      <c r="D102" s="888"/>
      <c r="E102" s="888"/>
      <c r="F102" s="888"/>
      <c r="G102" s="889"/>
      <c r="H102" s="890"/>
      <c r="I102" s="888"/>
      <c r="J102" s="888"/>
      <c r="K102" s="888"/>
      <c r="L102" s="891"/>
      <c r="M102" s="887"/>
      <c r="N102" s="888"/>
      <c r="O102" s="888"/>
      <c r="P102" s="888"/>
      <c r="Q102" s="889"/>
      <c r="R102" s="890"/>
      <c r="S102" s="888"/>
      <c r="T102" s="888"/>
      <c r="U102" s="888"/>
      <c r="V102" s="888"/>
      <c r="W102" s="888"/>
      <c r="X102" s="888"/>
      <c r="Y102" s="888"/>
      <c r="Z102" s="888"/>
      <c r="AA102" s="888"/>
      <c r="AB102" s="888"/>
      <c r="AC102" s="847"/>
      <c r="AD102" s="847"/>
      <c r="AE102" s="847"/>
      <c r="AF102" s="886"/>
      <c r="AG102" s="543"/>
      <c r="AH102" s="543"/>
      <c r="AI102" s="543"/>
      <c r="AJ102" s="543"/>
      <c r="AK102" s="543"/>
      <c r="AL102" s="543"/>
      <c r="AM102" s="543"/>
      <c r="AN102" s="543"/>
      <c r="AO102" s="543"/>
      <c r="AP102" s="543"/>
      <c r="AQ102" s="543"/>
      <c r="AR102" s="543"/>
      <c r="AS102" s="543"/>
      <c r="AT102" s="543"/>
      <c r="AU102" s="543"/>
      <c r="AV102" s="543"/>
      <c r="AW102" s="543"/>
      <c r="AX102" s="543"/>
      <c r="AY102" s="543"/>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1851"/>
      <c r="CH102" s="1851"/>
      <c r="CI102" s="1851"/>
      <c r="CJ102" s="1851"/>
      <c r="CK102" s="1851"/>
      <c r="CL102" s="1851"/>
      <c r="CM102" s="1851"/>
      <c r="CN102" s="1851"/>
      <c r="CO102" s="1851"/>
      <c r="CP102" s="1851"/>
      <c r="CQ102" s="1851"/>
      <c r="CR102" s="1851"/>
      <c r="CS102" s="1851"/>
      <c r="CT102" s="1851"/>
      <c r="CU102" s="1851"/>
      <c r="CV102" s="1851"/>
      <c r="CW102" s="1851"/>
      <c r="CX102" s="1851"/>
      <c r="CY102" s="1851"/>
      <c r="CZ102" s="1851"/>
    </row>
    <row r="103" s="131" customFormat="true" ht="15" customHeight="true" x14ac:dyDescent="0.2">
      <c r="A103" s="1010"/>
      <c r="B103" s="808"/>
      <c r="C103" s="887"/>
      <c r="D103" s="888"/>
      <c r="E103" s="888"/>
      <c r="F103" s="888"/>
      <c r="G103" s="889"/>
      <c r="H103" s="890"/>
      <c r="I103" s="888"/>
      <c r="J103" s="888"/>
      <c r="K103" s="888"/>
      <c r="L103" s="891"/>
      <c r="M103" s="887"/>
      <c r="N103" s="888"/>
      <c r="O103" s="888"/>
      <c r="P103" s="888"/>
      <c r="Q103" s="889"/>
      <c r="R103" s="890"/>
      <c r="S103" s="888"/>
      <c r="T103" s="888"/>
      <c r="U103" s="888"/>
      <c r="V103" s="888"/>
      <c r="W103" s="888"/>
      <c r="X103" s="888"/>
      <c r="Y103" s="888"/>
      <c r="Z103" s="888"/>
      <c r="AA103" s="888"/>
      <c r="AB103" s="888"/>
      <c r="AC103" s="847"/>
      <c r="AD103" s="847"/>
      <c r="AE103" s="847"/>
      <c r="AF103" s="886"/>
      <c r="AG103" s="543"/>
      <c r="AH103" s="543"/>
      <c r="AI103" s="543"/>
      <c r="AJ103" s="543"/>
      <c r="AK103" s="543"/>
      <c r="AL103" s="543"/>
      <c r="AM103" s="543"/>
      <c r="AN103" s="543"/>
      <c r="AO103" s="543"/>
      <c r="AP103" s="543"/>
      <c r="AQ103" s="543"/>
      <c r="AR103" s="543"/>
      <c r="AS103" s="543"/>
      <c r="AT103" s="543"/>
      <c r="AU103" s="543"/>
      <c r="AV103" s="543"/>
      <c r="AW103" s="543"/>
      <c r="AX103" s="543"/>
      <c r="AY103" s="543"/>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1851"/>
      <c r="CH103" s="1851"/>
      <c r="CI103" s="1851"/>
      <c r="CJ103" s="1851"/>
      <c r="CK103" s="1851"/>
      <c r="CL103" s="1851"/>
      <c r="CM103" s="1851"/>
      <c r="CN103" s="1851"/>
      <c r="CO103" s="1851"/>
      <c r="CP103" s="1851"/>
      <c r="CQ103" s="1851"/>
      <c r="CR103" s="1851"/>
      <c r="CS103" s="1851"/>
      <c r="CT103" s="1851"/>
      <c r="CU103" s="1851"/>
      <c r="CV103" s="1851"/>
      <c r="CW103" s="1851"/>
      <c r="CX103" s="1851"/>
      <c r="CY103" s="1851"/>
      <c r="CZ103" s="1851"/>
    </row>
    <row r="104" s="131" customFormat="true" ht="15" customHeight="true" x14ac:dyDescent="0.2">
      <c r="A104" s="1010"/>
      <c r="B104" s="808"/>
      <c r="C104" s="887"/>
      <c r="D104" s="888"/>
      <c r="E104" s="888"/>
      <c r="F104" s="888"/>
      <c r="G104" s="889"/>
      <c r="H104" s="890"/>
      <c r="I104" s="888"/>
      <c r="J104" s="888"/>
      <c r="K104" s="888"/>
      <c r="L104" s="891"/>
      <c r="M104" s="887"/>
      <c r="N104" s="888"/>
      <c r="O104" s="888"/>
      <c r="P104" s="888"/>
      <c r="Q104" s="889"/>
      <c r="R104" s="890"/>
      <c r="S104" s="888"/>
      <c r="T104" s="888"/>
      <c r="U104" s="888"/>
      <c r="V104" s="888"/>
      <c r="W104" s="888"/>
      <c r="X104" s="888"/>
      <c r="Y104" s="888"/>
      <c r="Z104" s="888"/>
      <c r="AA104" s="888"/>
      <c r="AB104" s="888"/>
      <c r="AC104" s="847"/>
      <c r="AD104" s="847"/>
      <c r="AE104" s="847"/>
      <c r="AF104" s="886"/>
      <c r="AG104" s="543"/>
      <c r="AH104" s="543"/>
      <c r="AI104" s="543"/>
      <c r="AJ104" s="543"/>
      <c r="AK104" s="543"/>
      <c r="AL104" s="543"/>
      <c r="AM104" s="543"/>
      <c r="AN104" s="543"/>
      <c r="AO104" s="543"/>
      <c r="AP104" s="543"/>
      <c r="AQ104" s="543"/>
      <c r="AR104" s="543"/>
      <c r="AS104" s="543"/>
      <c r="AT104" s="543"/>
      <c r="AU104" s="543"/>
      <c r="AV104" s="543"/>
      <c r="AW104" s="543"/>
      <c r="AX104" s="543"/>
      <c r="AY104" s="543"/>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1851"/>
      <c r="CH104" s="1851"/>
      <c r="CI104" s="1851"/>
      <c r="CJ104" s="1851"/>
      <c r="CK104" s="1851"/>
      <c r="CL104" s="1851"/>
      <c r="CM104" s="1851"/>
      <c r="CN104" s="1851"/>
      <c r="CO104" s="1851"/>
      <c r="CP104" s="1851"/>
      <c r="CQ104" s="1851"/>
      <c r="CR104" s="1851"/>
      <c r="CS104" s="1851"/>
      <c r="CT104" s="1851"/>
      <c r="CU104" s="1851"/>
      <c r="CV104" s="1851"/>
      <c r="CW104" s="1851"/>
      <c r="CX104" s="1851"/>
      <c r="CY104" s="1851"/>
      <c r="CZ104" s="1851"/>
    </row>
    <row r="105" s="131" customFormat="true" ht="15" customHeight="true" x14ac:dyDescent="0.2">
      <c r="A105" s="803"/>
      <c r="B105" s="809"/>
      <c r="C105" s="892"/>
      <c r="D105" s="893"/>
      <c r="E105" s="893"/>
      <c r="F105" s="893"/>
      <c r="G105" s="894"/>
      <c r="H105" s="895"/>
      <c r="I105" s="893"/>
      <c r="J105" s="893"/>
      <c r="K105" s="893"/>
      <c r="L105" s="896"/>
      <c r="M105" s="892"/>
      <c r="N105" s="893"/>
      <c r="O105" s="893"/>
      <c r="P105" s="893"/>
      <c r="Q105" s="894"/>
      <c r="R105" s="895"/>
      <c r="S105" s="893"/>
      <c r="T105" s="893"/>
      <c r="U105" s="893"/>
      <c r="V105" s="893"/>
      <c r="W105" s="893"/>
      <c r="X105" s="893"/>
      <c r="Y105" s="893"/>
      <c r="Z105" s="893"/>
      <c r="AA105" s="893"/>
      <c r="AB105" s="893"/>
      <c r="AC105" s="897"/>
      <c r="AD105" s="897"/>
      <c r="AE105" s="897"/>
      <c r="AF105" s="965"/>
      <c r="AG105" s="543"/>
      <c r="AH105" s="543"/>
      <c r="AI105" s="543"/>
      <c r="AJ105" s="543"/>
      <c r="AK105" s="543"/>
      <c r="AL105" s="543"/>
      <c r="AM105" s="543"/>
      <c r="AN105" s="543"/>
      <c r="AO105" s="543"/>
      <c r="AP105" s="543"/>
      <c r="AQ105" s="543"/>
      <c r="AR105" s="543"/>
      <c r="AS105" s="543"/>
      <c r="AT105" s="543"/>
      <c r="AU105" s="543"/>
      <c r="AV105" s="543"/>
      <c r="AW105" s="543"/>
      <c r="AX105" s="543"/>
      <c r="AY105" s="543"/>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1851"/>
      <c r="CH105" s="1851"/>
      <c r="CI105" s="1851"/>
      <c r="CJ105" s="1851"/>
      <c r="CK105" s="1851"/>
      <c r="CL105" s="1851"/>
      <c r="CM105" s="1851"/>
      <c r="CN105" s="1851"/>
      <c r="CO105" s="1851"/>
      <c r="CP105" s="1851"/>
      <c r="CQ105" s="1851"/>
      <c r="CR105" s="1851"/>
      <c r="CS105" s="1851"/>
      <c r="CT105" s="1851"/>
      <c r="CU105" s="1851"/>
      <c r="CV105" s="1851"/>
      <c r="CW105" s="1851"/>
      <c r="CX105" s="1851"/>
      <c r="CY105" s="1851"/>
      <c r="CZ105" s="1851"/>
    </row>
    <row r="106" s="131" customFormat="true" ht="250.15" customHeight="true" x14ac:dyDescent="0.2">
      <c r="A106" s="396"/>
      <c r="B106" s="608"/>
      <c r="C106" s="609"/>
      <c r="D106" s="609"/>
      <c r="E106" s="609"/>
      <c r="F106" s="609"/>
      <c r="G106" s="609"/>
      <c r="H106" s="609"/>
      <c r="I106" s="609"/>
      <c r="J106" s="609"/>
      <c r="K106" s="609"/>
      <c r="L106" s="609"/>
      <c r="M106" s="609"/>
      <c r="N106" s="609"/>
      <c r="O106" s="609"/>
      <c r="P106" s="609"/>
      <c r="Q106" s="609"/>
      <c r="R106" s="609"/>
      <c r="S106" s="609"/>
      <c r="T106" s="609"/>
      <c r="U106" s="609"/>
      <c r="V106" s="609"/>
      <c r="W106" s="609"/>
      <c r="X106" s="609"/>
      <c r="Y106" s="609"/>
      <c r="Z106" s="609"/>
      <c r="AA106" s="609"/>
      <c r="AB106" s="609"/>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6"/>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12" t="str">
        <f>A1026</f>
        <v>Trinidad and Tobago</v>
      </c>
      <c r="B108" s="2213"/>
      <c r="C108" s="113"/>
      <c r="D108" s="113"/>
      <c r="E108" s="113"/>
      <c r="F108" s="113"/>
      <c r="G108" s="113"/>
      <c r="H108" s="113"/>
      <c r="I108" s="113"/>
      <c r="J108" s="113"/>
      <c r="K108" s="113"/>
      <c r="L108" s="113"/>
      <c r="M108" s="113"/>
      <c r="N108" s="113"/>
      <c r="O108" s="113"/>
      <c r="P108" s="113"/>
      <c r="Q108" s="113"/>
      <c r="R108" s="113"/>
      <c r="S108" s="113"/>
      <c r="T108" s="113"/>
      <c r="U108" s="113"/>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2000</v>
      </c>
      <c r="B109" s="139"/>
      <c r="C109" s="113"/>
      <c r="D109" s="113"/>
      <c r="E109" s="113"/>
      <c r="F109" s="113"/>
      <c r="G109" s="113"/>
      <c r="H109" s="113"/>
      <c r="I109" s="113"/>
      <c r="J109" s="113"/>
      <c r="K109" s="113"/>
      <c r="L109" s="113"/>
      <c r="M109" s="113"/>
      <c r="N109" s="113"/>
      <c r="O109" s="113"/>
      <c r="P109" s="113"/>
      <c r="Q109" s="113"/>
      <c r="R109" s="113"/>
      <c r="S109" s="113"/>
      <c r="T109" s="113"/>
      <c r="U109" s="113"/>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3" t="s">
        <v>98</v>
      </c>
      <c r="B112" s="222"/>
      <c r="C112" s="113"/>
      <c r="D112" s="113"/>
      <c r="E112" s="113"/>
      <c r="F112" s="113"/>
      <c r="G112" s="113"/>
      <c r="H112" s="113"/>
      <c r="I112" s="113"/>
      <c r="J112" s="113"/>
      <c r="K112" s="113"/>
      <c r="L112" s="113"/>
      <c r="M112" s="113"/>
      <c r="N112" s="113"/>
      <c r="O112" s="113"/>
      <c r="P112" s="113"/>
      <c r="Q112" s="113"/>
      <c r="R112" s="113"/>
      <c r="S112" s="113"/>
      <c r="T112" s="113"/>
      <c r="U112" s="113"/>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MICS00</v>
      </c>
      <c r="C115" s="113"/>
      <c r="D115" s="113"/>
      <c r="E115" s="113"/>
      <c r="F115" s="113"/>
      <c r="G115" s="113"/>
      <c r="H115" s="113"/>
      <c r="I115" s="113"/>
      <c r="J115" s="113"/>
      <c r="K115" s="113"/>
      <c r="L115" s="113"/>
      <c r="M115" s="113"/>
      <c r="N115" s="113"/>
      <c r="O115" s="113"/>
      <c r="P115" s="113"/>
      <c r="Q115" s="113"/>
      <c r="R115" s="113"/>
      <c r="S115" s="113"/>
      <c r="T115" s="113"/>
      <c r="U115" s="113"/>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94" t="str">
        <f>B1030</f>
        <v>Ratio of Improved latrines based on:</v>
      </c>
      <c r="B116" s="595" t="s">
        <v>35</v>
      </c>
      <c r="C116" s="113"/>
      <c r="D116" s="113"/>
      <c r="E116" s="113"/>
      <c r="F116" s="113"/>
      <c r="G116" s="113"/>
      <c r="H116" s="113"/>
      <c r="I116" s="113"/>
      <c r="J116" s="113"/>
      <c r="K116" s="113"/>
      <c r="L116" s="113"/>
      <c r="M116" s="113"/>
      <c r="N116" s="113"/>
      <c r="O116" s="113"/>
      <c r="P116" s="113"/>
      <c r="Q116" s="113"/>
      <c r="R116" s="113"/>
      <c r="S116" s="113"/>
      <c r="T116" s="113"/>
      <c r="U116" s="113"/>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94" t="str">
        <f>B1029</f>
        <v>Ratio of Shared improved based on:</v>
      </c>
      <c r="B117" s="596" t="s">
        <v>35</v>
      </c>
      <c r="C117" s="113"/>
      <c r="D117" s="113"/>
      <c r="E117" s="113"/>
      <c r="F117" s="113"/>
      <c r="G117" s="113"/>
      <c r="H117" s="113"/>
      <c r="I117" s="113"/>
      <c r="J117" s="113"/>
      <c r="K117" s="113"/>
      <c r="L117" s="113"/>
      <c r="M117" s="113"/>
      <c r="N117" s="113"/>
      <c r="O117" s="113"/>
      <c r="P117" s="113"/>
      <c r="Q117" s="113"/>
      <c r="R117" s="113"/>
      <c r="S117" s="113"/>
      <c r="T117" s="113"/>
      <c r="U117" s="113"/>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97"/>
      <c r="B118" s="595"/>
      <c r="C118" s="113"/>
      <c r="D118" s="113"/>
      <c r="E118" s="113"/>
      <c r="F118" s="113"/>
      <c r="G118" s="113"/>
      <c r="H118" s="113"/>
      <c r="I118" s="113"/>
      <c r="J118" s="113"/>
      <c r="K118" s="113"/>
      <c r="L118" s="113"/>
      <c r="M118" s="113"/>
      <c r="N118" s="113"/>
      <c r="O118" s="113"/>
      <c r="P118" s="113"/>
      <c r="Q118" s="113"/>
      <c r="R118" s="113"/>
      <c r="S118" s="113"/>
      <c r="T118" s="113"/>
      <c r="U118" s="113"/>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98"/>
      <c r="B119" s="599"/>
      <c r="C119" s="113"/>
      <c r="D119" s="113"/>
      <c r="E119" s="113"/>
      <c r="F119" s="113"/>
      <c r="G119" s="113"/>
      <c r="H119" s="113"/>
      <c r="I119" s="113"/>
      <c r="J119" s="113"/>
      <c r="K119" s="113"/>
      <c r="L119" s="113"/>
      <c r="M119" s="113"/>
      <c r="N119" s="113"/>
      <c r="O119" s="113"/>
      <c r="P119" s="113"/>
      <c r="Q119" s="113"/>
      <c r="R119" s="113"/>
      <c r="S119" s="113"/>
      <c r="T119" s="113"/>
      <c r="U119" s="113"/>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78" customFormat="true" ht="15" customHeight="true" x14ac:dyDescent="0.2">
      <c r="A120" s="116" t="s">
        <v>99</v>
      </c>
      <c r="B120" s="207"/>
      <c r="C120" s="2214" t="s">
        <v>115</v>
      </c>
      <c r="D120" s="2215"/>
      <c r="E120" s="2215"/>
      <c r="F120" s="2215"/>
      <c r="G120" s="2216"/>
      <c r="H120" s="610"/>
      <c r="I120" s="611"/>
      <c r="J120" s="611"/>
      <c r="K120" s="611"/>
      <c r="L120" s="610"/>
      <c r="M120" s="739"/>
      <c r="N120" s="740"/>
      <c r="O120" s="740"/>
      <c r="P120" s="740"/>
      <c r="Q120" s="741"/>
      <c r="R120" s="1761" t="s">
        <v>139</v>
      </c>
      <c r="S120" s="1800"/>
      <c r="T120" s="1800"/>
      <c r="U120" s="1800"/>
      <c r="V120" s="1800"/>
      <c r="W120" s="1800"/>
      <c r="X120" s="1800"/>
      <c r="Y120" s="1800"/>
      <c r="Z120" s="1800"/>
      <c r="AA120" s="1800"/>
      <c r="AB120" s="1800"/>
      <c r="AC120" s="1800"/>
      <c r="AD120" s="1800"/>
      <c r="AE120" s="1800"/>
      <c r="AF120" s="1801"/>
      <c r="AG120" s="543"/>
      <c r="AH120" s="543"/>
      <c r="AI120" s="543"/>
      <c r="AJ120" s="543"/>
      <c r="AK120" s="543"/>
      <c r="AL120" s="543"/>
      <c r="AM120" s="543"/>
      <c r="AN120" s="543"/>
      <c r="AO120" s="543"/>
      <c r="AP120" s="543"/>
      <c r="AQ120" s="543"/>
      <c r="AR120" s="543"/>
      <c r="AS120" s="543"/>
      <c r="AT120" s="543"/>
      <c r="AU120" s="543"/>
      <c r="AV120" s="543"/>
      <c r="AW120" s="543"/>
      <c r="AX120" s="543"/>
      <c r="AY120" s="543"/>
      <c r="AZ120" s="216"/>
      <c r="BA120" s="217" t="s">
        <v>129</v>
      </c>
      <c r="BB120" s="116" t="s">
        <v>99</v>
      </c>
      <c r="BC120" s="2224" t="s">
        <v>115</v>
      </c>
      <c r="BD120" s="2225"/>
      <c r="BE120" s="2225"/>
      <c r="BF120" s="2225"/>
      <c r="BG120" s="2226"/>
      <c r="BH120" s="2227" t="s">
        <v>39</v>
      </c>
      <c r="BI120" s="2225"/>
      <c r="BJ120" s="2225"/>
      <c r="BK120" s="2225"/>
      <c r="BL120" s="2226"/>
      <c r="BM120" s="2227" t="s">
        <v>38</v>
      </c>
      <c r="BN120" s="2225"/>
      <c r="BO120" s="2225"/>
      <c r="BP120" s="2225"/>
      <c r="BQ120" s="2237"/>
      <c r="BR120" s="1779" t="s">
        <v>139</v>
      </c>
      <c r="BS120" s="1780"/>
      <c r="BT120" s="1780"/>
      <c r="BU120" s="1780"/>
      <c r="BV120" s="1780"/>
      <c r="BW120" s="1780"/>
      <c r="BX120" s="1780"/>
      <c r="BY120" s="1781"/>
      <c r="BZ120" s="313"/>
      <c r="CA120" s="313"/>
      <c r="CB120" s="313"/>
      <c r="CC120" s="313"/>
      <c r="CD120" s="313"/>
      <c r="CE120" s="313"/>
      <c r="CF120" s="313"/>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578" customFormat="true" ht="24" x14ac:dyDescent="0.2">
      <c r="A121" s="187" t="s">
        <v>88</v>
      </c>
      <c r="B121" s="245"/>
      <c r="C121" s="279" t="s">
        <v>0</v>
      </c>
      <c r="D121" s="280" t="s">
        <v>1</v>
      </c>
      <c r="E121" s="280" t="s">
        <v>2</v>
      </c>
      <c r="F121" s="280" t="s">
        <v>3</v>
      </c>
      <c r="G121" s="281" t="s">
        <v>4</v>
      </c>
      <c r="H121" s="612"/>
      <c r="I121" s="612"/>
      <c r="J121" s="612"/>
      <c r="K121" s="612"/>
      <c r="L121" s="613"/>
      <c r="M121" s="726"/>
      <c r="N121" s="710"/>
      <c r="O121" s="710"/>
      <c r="P121" s="710"/>
      <c r="Q121" s="771"/>
      <c r="R121" s="753" t="s">
        <v>149</v>
      </c>
      <c r="S121" s="669" t="s">
        <v>150</v>
      </c>
      <c r="T121" s="669" t="s">
        <v>151</v>
      </c>
      <c r="U121" s="669" t="s">
        <v>152</v>
      </c>
      <c r="V121" s="669" t="s">
        <v>153</v>
      </c>
      <c r="W121" s="669" t="s">
        <v>154</v>
      </c>
      <c r="X121" s="669" t="s">
        <v>155</v>
      </c>
      <c r="Y121" s="669" t="s">
        <v>156</v>
      </c>
      <c r="Z121" s="669" t="s">
        <v>157</v>
      </c>
      <c r="AA121" s="669" t="s">
        <v>158</v>
      </c>
      <c r="AB121" s="669" t="s">
        <v>159</v>
      </c>
      <c r="AC121" s="669" t="s">
        <v>160</v>
      </c>
      <c r="AD121" s="669" t="s">
        <v>161</v>
      </c>
      <c r="AE121" s="669" t="s">
        <v>162</v>
      </c>
      <c r="AF121" s="670" t="s">
        <v>163</v>
      </c>
      <c r="AG121" s="543"/>
      <c r="AH121" s="543"/>
      <c r="AI121" s="543"/>
      <c r="AJ121" s="543"/>
      <c r="AK121" s="543"/>
      <c r="AL121" s="543"/>
      <c r="AM121" s="543"/>
      <c r="AN121" s="543"/>
      <c r="AO121" s="543"/>
      <c r="AP121" s="543"/>
      <c r="AQ121" s="543"/>
      <c r="AR121" s="543"/>
      <c r="AS121" s="543"/>
      <c r="AT121" s="543"/>
      <c r="AU121" s="543"/>
      <c r="AV121" s="543"/>
      <c r="AW121" s="543"/>
      <c r="AX121" s="543"/>
      <c r="AY121" s="543"/>
      <c r="AZ121" s="216"/>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149</v>
      </c>
      <c r="BS121" s="172" t="s">
        <v>150</v>
      </c>
      <c r="BT121" s="172" t="s">
        <v>151</v>
      </c>
      <c r="BU121" s="172" t="s">
        <v>152</v>
      </c>
      <c r="BV121" s="172" t="s">
        <v>153</v>
      </c>
      <c r="BW121" s="172" t="s">
        <v>154</v>
      </c>
      <c r="BX121" s="172" t="s">
        <v>155</v>
      </c>
      <c r="BY121" s="173" t="s">
        <v>156</v>
      </c>
      <c r="BZ121" s="173" t="s">
        <v>157</v>
      </c>
      <c r="CA121" s="173" t="s">
        <v>158</v>
      </c>
      <c r="CB121" s="173" t="s">
        <v>159</v>
      </c>
      <c r="CC121" s="173" t="s">
        <v>160</v>
      </c>
      <c r="CD121" s="173" t="s">
        <v>161</v>
      </c>
      <c r="CE121" s="173" t="s">
        <v>162</v>
      </c>
      <c r="CF121" s="173" t="s">
        <v>163</v>
      </c>
      <c r="CG121" s="1852"/>
      <c r="CH121" s="1852"/>
      <c r="CI121" s="1852"/>
      <c r="CJ121" s="1852"/>
      <c r="CK121" s="1852"/>
      <c r="CL121" s="1852"/>
      <c r="CM121" s="1852"/>
      <c r="CN121" s="1852"/>
      <c r="CO121" s="1852"/>
      <c r="CP121" s="1852"/>
      <c r="CQ121" s="1852"/>
      <c r="CR121" s="1852"/>
      <c r="CS121" s="1852"/>
      <c r="CT121" s="1852"/>
      <c r="CU121" s="1852"/>
      <c r="CV121" s="1852"/>
      <c r="CW121" s="1852"/>
      <c r="CX121" s="1852"/>
      <c r="CY121" s="1852"/>
      <c r="CZ121" s="1852"/>
    </row>
    <row r="122" s="578" customFormat="true" ht="15" customHeight="true" x14ac:dyDescent="0.2">
      <c r="A122" s="2206" t="s">
        <v>18</v>
      </c>
      <c r="B122" s="1020" t="s">
        <v>14</v>
      </c>
      <c r="C122" s="899">
        <f>C154+C155+C153*MICS06!C130/100</f>
        <v>93.639613018909898</v>
      </c>
      <c r="D122" s="900">
        <f>D154+D155+D153*MICS06!D130/100</f>
        <v>98.078445153140592</v>
      </c>
      <c r="E122" s="900">
        <f>E154+E155+E153*MICS06!E130/100</f>
        <v>97.903577517923296</v>
      </c>
      <c r="F122" s="900">
        <f>F154+F155+F153*MICS06!F130/100</f>
        <v>99.696561024949432</v>
      </c>
      <c r="G122" s="901">
        <f>G154+G155+G153*MICS06!G130/100</f>
        <v>99.830508474576277</v>
      </c>
      <c r="H122" s="1092" t="s">
        <v>36</v>
      </c>
      <c r="I122" s="1113" t="s">
        <v>36</v>
      </c>
      <c r="J122" s="1113" t="s">
        <v>36</v>
      </c>
      <c r="K122" s="1113" t="s">
        <v>36</v>
      </c>
      <c r="L122" s="1134" t="s">
        <v>36</v>
      </c>
      <c r="M122" s="1157" t="s">
        <v>36</v>
      </c>
      <c r="N122" s="1113" t="s">
        <v>36</v>
      </c>
      <c r="O122" s="1113" t="s">
        <v>36</v>
      </c>
      <c r="P122" s="1113" t="s">
        <v>36</v>
      </c>
      <c r="Q122" s="1178" t="s">
        <v>36</v>
      </c>
      <c r="R122" s="1185" t="s">
        <v>36</v>
      </c>
      <c r="S122" s="1191" t="s">
        <v>36</v>
      </c>
      <c r="T122" s="1191" t="s">
        <v>36</v>
      </c>
      <c r="U122" s="1191" t="s">
        <v>36</v>
      </c>
      <c r="V122" s="1191" t="s">
        <v>36</v>
      </c>
      <c r="W122" s="1191" t="s">
        <v>36</v>
      </c>
      <c r="X122" s="1191" t="s">
        <v>36</v>
      </c>
      <c r="Y122" s="1191" t="s">
        <v>36</v>
      </c>
      <c r="Z122" s="1191" t="s">
        <v>36</v>
      </c>
      <c r="AA122" s="1191" t="s">
        <v>36</v>
      </c>
      <c r="AB122" s="1191" t="s">
        <v>36</v>
      </c>
      <c r="AC122" s="1191" t="s">
        <v>36</v>
      </c>
      <c r="AD122" s="1191" t="s">
        <v>36</v>
      </c>
      <c r="AE122" s="1191" t="s">
        <v>36</v>
      </c>
      <c r="AF122" s="1817" t="s">
        <v>36</v>
      </c>
      <c r="AG122" s="543"/>
      <c r="AH122" s="543"/>
      <c r="AI122" s="543"/>
      <c r="AJ122" s="543"/>
      <c r="AK122" s="543"/>
      <c r="AL122" s="543"/>
      <c r="AM122" s="543"/>
      <c r="AN122" s="543"/>
      <c r="AO122" s="543"/>
      <c r="AP122" s="543"/>
      <c r="AQ122" s="543"/>
      <c r="AR122" s="543"/>
      <c r="AS122" s="543"/>
      <c r="AT122" s="543"/>
      <c r="AU122" s="543"/>
      <c r="AV122" s="543"/>
      <c r="AW122" s="543"/>
      <c r="AX122" s="543"/>
      <c r="AY122" s="543"/>
      <c r="AZ122" s="216"/>
      <c r="BA122" s="2238" t="s">
        <v>18</v>
      </c>
      <c r="BB122" s="155" t="s">
        <v>14</v>
      </c>
      <c r="BC122" s="1203" t="s">
        <v>36</v>
      </c>
      <c r="BD122" s="1223" t="s">
        <v>36</v>
      </c>
      <c r="BE122" s="1223" t="s">
        <v>36</v>
      </c>
      <c r="BF122" s="1223" t="s">
        <v>36</v>
      </c>
      <c r="BG122" s="1244" t="s">
        <v>36</v>
      </c>
      <c r="BH122" s="1265" t="s">
        <v>36</v>
      </c>
      <c r="BI122" s="1223" t="s">
        <v>36</v>
      </c>
      <c r="BJ122" s="1223" t="s">
        <v>36</v>
      </c>
      <c r="BK122" s="1223" t="s">
        <v>36</v>
      </c>
      <c r="BL122" s="1244" t="s">
        <v>36</v>
      </c>
      <c r="BM122" s="1265" t="s">
        <v>36</v>
      </c>
      <c r="BN122" s="1223" t="s">
        <v>36</v>
      </c>
      <c r="BO122" s="1223" t="s">
        <v>36</v>
      </c>
      <c r="BP122" s="1223" t="s">
        <v>36</v>
      </c>
      <c r="BQ122" s="1244" t="s">
        <v>36</v>
      </c>
      <c r="BR122" s="1265" t="s">
        <v>36</v>
      </c>
      <c r="BS122" s="1223" t="s">
        <v>36</v>
      </c>
      <c r="BT122" s="1223" t="s">
        <v>36</v>
      </c>
      <c r="BU122" s="1223" t="s">
        <v>36</v>
      </c>
      <c r="BV122" s="1223" t="s">
        <v>36</v>
      </c>
      <c r="BW122" s="1223" t="s">
        <v>36</v>
      </c>
      <c r="BX122" s="1223" t="s">
        <v>36</v>
      </c>
      <c r="BY122" s="1287" t="s">
        <v>36</v>
      </c>
      <c r="BZ122" s="1287" t="s">
        <v>36</v>
      </c>
      <c r="CA122" s="1287" t="s">
        <v>36</v>
      </c>
      <c r="CB122" s="1287" t="s">
        <v>36</v>
      </c>
      <c r="CC122" s="1287" t="s">
        <v>36</v>
      </c>
      <c r="CD122" s="1287" t="s">
        <v>36</v>
      </c>
      <c r="CE122" s="1287" t="s">
        <v>36</v>
      </c>
      <c r="CF122" s="1287" t="s">
        <v>36</v>
      </c>
      <c r="CG122" s="1853"/>
      <c r="CH122" s="1853"/>
      <c r="CI122" s="1853"/>
      <c r="CJ122" s="1853"/>
      <c r="CK122" s="1853"/>
      <c r="CL122" s="1853"/>
      <c r="CM122" s="1853"/>
      <c r="CN122" s="1853"/>
      <c r="CO122" s="1853"/>
      <c r="CP122" s="1853"/>
      <c r="CQ122" s="1853"/>
      <c r="CR122" s="1853"/>
      <c r="CS122" s="1853"/>
      <c r="CT122" s="1853"/>
      <c r="CU122" s="1853"/>
      <c r="CV122" s="1853"/>
      <c r="CW122" s="1853"/>
      <c r="CX122" s="1853"/>
      <c r="CY122" s="1853"/>
      <c r="CZ122" s="1853"/>
    </row>
    <row r="123" s="578" customFormat="true" ht="15" customHeight="true" x14ac:dyDescent="0.2">
      <c r="A123" s="2207"/>
      <c r="B123" s="1021" t="s">
        <v>52</v>
      </c>
      <c r="C123" s="902">
        <f>100-C122</f>
        <v>6.3603869810901017</v>
      </c>
      <c r="D123" s="903">
        <f t="shared" ref="D123:G123" si="0">100-D122</f>
        <v>1.9215548468594079</v>
      </c>
      <c r="E123" s="903">
        <f t="shared" si="0"/>
        <v>2.0964224820767043</v>
      </c>
      <c r="F123" s="903">
        <f t="shared" si="0"/>
        <v>0.30343897505056816</v>
      </c>
      <c r="G123" s="904">
        <f t="shared" si="0"/>
        <v>0.16949152542372303</v>
      </c>
      <c r="H123" s="1093" t="s">
        <v>36</v>
      </c>
      <c r="I123" s="1114" t="s">
        <v>36</v>
      </c>
      <c r="J123" s="1114" t="s">
        <v>36</v>
      </c>
      <c r="K123" s="1114" t="s">
        <v>36</v>
      </c>
      <c r="L123" s="1135" t="s">
        <v>36</v>
      </c>
      <c r="M123" s="1158" t="s">
        <v>36</v>
      </c>
      <c r="N123" s="1114" t="s">
        <v>36</v>
      </c>
      <c r="O123" s="1114" t="s">
        <v>36</v>
      </c>
      <c r="P123" s="1114" t="s">
        <v>36</v>
      </c>
      <c r="Q123" s="1179" t="s">
        <v>36</v>
      </c>
      <c r="R123" s="1186" t="s">
        <v>36</v>
      </c>
      <c r="S123" s="1192" t="s">
        <v>36</v>
      </c>
      <c r="T123" s="1192" t="s">
        <v>36</v>
      </c>
      <c r="U123" s="1192" t="s">
        <v>36</v>
      </c>
      <c r="V123" s="1192" t="s">
        <v>36</v>
      </c>
      <c r="W123" s="1192" t="s">
        <v>36</v>
      </c>
      <c r="X123" s="1192" t="s">
        <v>36</v>
      </c>
      <c r="Y123" s="1192" t="s">
        <v>36</v>
      </c>
      <c r="Z123" s="1192" t="s">
        <v>36</v>
      </c>
      <c r="AA123" s="1192" t="s">
        <v>36</v>
      </c>
      <c r="AB123" s="1192" t="s">
        <v>36</v>
      </c>
      <c r="AC123" s="1192" t="s">
        <v>36</v>
      </c>
      <c r="AD123" s="1192" t="s">
        <v>36</v>
      </c>
      <c r="AE123" s="1192" t="s">
        <v>36</v>
      </c>
      <c r="AF123" s="1818" t="s">
        <v>36</v>
      </c>
      <c r="AG123" s="543"/>
      <c r="AH123" s="543"/>
      <c r="AI123" s="543"/>
      <c r="AJ123" s="543"/>
      <c r="AK123" s="543"/>
      <c r="AL123" s="543"/>
      <c r="AM123" s="543"/>
      <c r="AN123" s="543"/>
      <c r="AO123" s="543"/>
      <c r="AP123" s="543"/>
      <c r="AQ123" s="543"/>
      <c r="AR123" s="543"/>
      <c r="AS123" s="543"/>
      <c r="AT123" s="543"/>
      <c r="AU123" s="543"/>
      <c r="AV123" s="543"/>
      <c r="AW123" s="543"/>
      <c r="AX123" s="543"/>
      <c r="AY123" s="543"/>
      <c r="AZ123" s="216"/>
      <c r="BA123" s="2239"/>
      <c r="BB123" s="156" t="s">
        <v>52</v>
      </c>
      <c r="BC123" s="1204" t="s">
        <v>36</v>
      </c>
      <c r="BD123" s="1224" t="s">
        <v>36</v>
      </c>
      <c r="BE123" s="1224" t="s">
        <v>36</v>
      </c>
      <c r="BF123" s="1224" t="s">
        <v>36</v>
      </c>
      <c r="BG123" s="1245" t="s">
        <v>36</v>
      </c>
      <c r="BH123" s="1266" t="s">
        <v>36</v>
      </c>
      <c r="BI123" s="1224" t="s">
        <v>36</v>
      </c>
      <c r="BJ123" s="1224" t="s">
        <v>36</v>
      </c>
      <c r="BK123" s="1224" t="s">
        <v>36</v>
      </c>
      <c r="BL123" s="1245" t="s">
        <v>36</v>
      </c>
      <c r="BM123" s="1266" t="s">
        <v>36</v>
      </c>
      <c r="BN123" s="1224" t="s">
        <v>36</v>
      </c>
      <c r="BO123" s="1224" t="s">
        <v>36</v>
      </c>
      <c r="BP123" s="1224" t="s">
        <v>36</v>
      </c>
      <c r="BQ123" s="1245" t="s">
        <v>36</v>
      </c>
      <c r="BR123" s="1266" t="s">
        <v>36</v>
      </c>
      <c r="BS123" s="1224" t="s">
        <v>36</v>
      </c>
      <c r="BT123" s="1224" t="s">
        <v>36</v>
      </c>
      <c r="BU123" s="1224" t="s">
        <v>36</v>
      </c>
      <c r="BV123" s="1224" t="s">
        <v>36</v>
      </c>
      <c r="BW123" s="1224" t="s">
        <v>36</v>
      </c>
      <c r="BX123" s="1224" t="s">
        <v>36</v>
      </c>
      <c r="BY123" s="1288" t="s">
        <v>36</v>
      </c>
      <c r="BZ123" s="1288" t="s">
        <v>36</v>
      </c>
      <c r="CA123" s="1288" t="s">
        <v>36</v>
      </c>
      <c r="CB123" s="1288" t="s">
        <v>36</v>
      </c>
      <c r="CC123" s="1288" t="s">
        <v>36</v>
      </c>
      <c r="CD123" s="1288" t="s">
        <v>36</v>
      </c>
      <c r="CE123" s="1288" t="s">
        <v>36</v>
      </c>
      <c r="CF123" s="1288" t="s">
        <v>36</v>
      </c>
      <c r="CG123" s="1854"/>
      <c r="CH123" s="1854"/>
      <c r="CI123" s="1854"/>
      <c r="CJ123" s="1854"/>
      <c r="CK123" s="1854"/>
      <c r="CL123" s="1854"/>
      <c r="CM123" s="1854"/>
      <c r="CN123" s="1854"/>
      <c r="CO123" s="1854"/>
      <c r="CP123" s="1854"/>
      <c r="CQ123" s="1854"/>
      <c r="CR123" s="1854"/>
      <c r="CS123" s="1854"/>
      <c r="CT123" s="1854"/>
      <c r="CU123" s="1854"/>
      <c r="CV123" s="1854"/>
      <c r="CW123" s="1854"/>
      <c r="CX123" s="1854"/>
      <c r="CY123" s="1854"/>
      <c r="CZ123" s="1854"/>
    </row>
    <row r="124" s="578" customFormat="true" ht="15" customHeight="true" x14ac:dyDescent="0.2">
      <c r="A124" s="2207" t="s">
        <v>51</v>
      </c>
      <c r="B124" s="1021" t="s">
        <v>15</v>
      </c>
      <c r="C124" s="902">
        <f>C122*MICS06!C129/100</f>
        <v>78.634908053740261</v>
      </c>
      <c r="D124" s="903">
        <f>D122*MICS06!D129/100</f>
        <v>87.897253044409894</v>
      </c>
      <c r="E124" s="903">
        <f>E122*MICS06!E129/100</f>
        <v>91.398111104717259</v>
      </c>
      <c r="F124" s="903">
        <f>F122*MICS06!F129/100</f>
        <v>96.239191663476433</v>
      </c>
      <c r="G124" s="904">
        <f>G122*MICS06!G129/100</f>
        <v>98.714413456916063</v>
      </c>
      <c r="H124" s="1093" t="s">
        <v>36</v>
      </c>
      <c r="I124" s="1114" t="s">
        <v>36</v>
      </c>
      <c r="J124" s="1114" t="s">
        <v>36</v>
      </c>
      <c r="K124" s="1114" t="s">
        <v>36</v>
      </c>
      <c r="L124" s="1135" t="s">
        <v>36</v>
      </c>
      <c r="M124" s="1158" t="s">
        <v>36</v>
      </c>
      <c r="N124" s="1114" t="s">
        <v>36</v>
      </c>
      <c r="O124" s="1114" t="s">
        <v>36</v>
      </c>
      <c r="P124" s="1114" t="s">
        <v>36</v>
      </c>
      <c r="Q124" s="1179" t="s">
        <v>36</v>
      </c>
      <c r="R124" s="1186" t="s">
        <v>36</v>
      </c>
      <c r="S124" s="1192" t="s">
        <v>36</v>
      </c>
      <c r="T124" s="1192" t="s">
        <v>36</v>
      </c>
      <c r="U124" s="1192" t="s">
        <v>36</v>
      </c>
      <c r="V124" s="1192" t="s">
        <v>36</v>
      </c>
      <c r="W124" s="1192" t="s">
        <v>36</v>
      </c>
      <c r="X124" s="1192" t="s">
        <v>36</v>
      </c>
      <c r="Y124" s="1192" t="s">
        <v>36</v>
      </c>
      <c r="Z124" s="1192" t="s">
        <v>36</v>
      </c>
      <c r="AA124" s="1192" t="s">
        <v>36</v>
      </c>
      <c r="AB124" s="1192" t="s">
        <v>36</v>
      </c>
      <c r="AC124" s="1192" t="s">
        <v>36</v>
      </c>
      <c r="AD124" s="1192" t="s">
        <v>36</v>
      </c>
      <c r="AE124" s="1192" t="s">
        <v>36</v>
      </c>
      <c r="AF124" s="1818" t="s">
        <v>36</v>
      </c>
      <c r="AG124" s="543"/>
      <c r="AH124" s="543"/>
      <c r="AI124" s="543"/>
      <c r="AJ124" s="543"/>
      <c r="AK124" s="543"/>
      <c r="AL124" s="543"/>
      <c r="AM124" s="543"/>
      <c r="AN124" s="543"/>
      <c r="AO124" s="543"/>
      <c r="AP124" s="543"/>
      <c r="AQ124" s="543"/>
      <c r="AR124" s="543"/>
      <c r="AS124" s="543"/>
      <c r="AT124" s="543"/>
      <c r="AU124" s="543"/>
      <c r="AV124" s="543"/>
      <c r="AW124" s="543"/>
      <c r="AX124" s="543"/>
      <c r="AY124" s="543"/>
      <c r="AZ124" s="216"/>
      <c r="BA124" s="2239" t="s">
        <v>51</v>
      </c>
      <c r="BB124" s="156" t="s">
        <v>15</v>
      </c>
      <c r="BC124" s="1204" t="s">
        <v>36</v>
      </c>
      <c r="BD124" s="1224" t="s">
        <v>36</v>
      </c>
      <c r="BE124" s="1224" t="s">
        <v>36</v>
      </c>
      <c r="BF124" s="1224" t="s">
        <v>36</v>
      </c>
      <c r="BG124" s="1245" t="s">
        <v>36</v>
      </c>
      <c r="BH124" s="1266" t="s">
        <v>36</v>
      </c>
      <c r="BI124" s="1224" t="s">
        <v>36</v>
      </c>
      <c r="BJ124" s="1224" t="s">
        <v>36</v>
      </c>
      <c r="BK124" s="1224" t="s">
        <v>36</v>
      </c>
      <c r="BL124" s="1245" t="s">
        <v>36</v>
      </c>
      <c r="BM124" s="1266" t="s">
        <v>36</v>
      </c>
      <c r="BN124" s="1224" t="s">
        <v>36</v>
      </c>
      <c r="BO124" s="1224" t="s">
        <v>36</v>
      </c>
      <c r="BP124" s="1224" t="s">
        <v>36</v>
      </c>
      <c r="BQ124" s="1245" t="s">
        <v>36</v>
      </c>
      <c r="BR124" s="1266" t="s">
        <v>36</v>
      </c>
      <c r="BS124" s="1224" t="s">
        <v>36</v>
      </c>
      <c r="BT124" s="1224" t="s">
        <v>36</v>
      </c>
      <c r="BU124" s="1224" t="s">
        <v>36</v>
      </c>
      <c r="BV124" s="1224" t="s">
        <v>36</v>
      </c>
      <c r="BW124" s="1224" t="s">
        <v>36</v>
      </c>
      <c r="BX124" s="1224" t="s">
        <v>36</v>
      </c>
      <c r="BY124" s="1288" t="s">
        <v>36</v>
      </c>
      <c r="BZ124" s="1288" t="s">
        <v>36</v>
      </c>
      <c r="CA124" s="1288" t="s">
        <v>36</v>
      </c>
      <c r="CB124" s="1288" t="s">
        <v>36</v>
      </c>
      <c r="CC124" s="1288" t="s">
        <v>36</v>
      </c>
      <c r="CD124" s="1288" t="s">
        <v>36</v>
      </c>
      <c r="CE124" s="1288" t="s">
        <v>36</v>
      </c>
      <c r="CF124" s="1288" t="s">
        <v>36</v>
      </c>
      <c r="CG124" s="1854"/>
      <c r="CH124" s="1854"/>
      <c r="CI124" s="1854"/>
      <c r="CJ124" s="1854"/>
      <c r="CK124" s="1854"/>
      <c r="CL124" s="1854"/>
      <c r="CM124" s="1854"/>
      <c r="CN124" s="1854"/>
      <c r="CO124" s="1854"/>
      <c r="CP124" s="1854"/>
      <c r="CQ124" s="1854"/>
      <c r="CR124" s="1854"/>
      <c r="CS124" s="1854"/>
      <c r="CT124" s="1854"/>
      <c r="CU124" s="1854"/>
      <c r="CV124" s="1854"/>
      <c r="CW124" s="1854"/>
      <c r="CX124" s="1854"/>
      <c r="CY124" s="1854"/>
      <c r="CZ124" s="1854"/>
    </row>
    <row r="125" s="578" customFormat="true" ht="15" customHeight="true" x14ac:dyDescent="0.2">
      <c r="A125" s="2207"/>
      <c r="B125" s="1021" t="s">
        <v>16</v>
      </c>
      <c r="C125" s="902">
        <f>C122*MICS06!C128/100</f>
        <v>15.004704965169903</v>
      </c>
      <c r="D125" s="903">
        <f>D122*MICS06!D128/100</f>
        <v>10.181192108730695</v>
      </c>
      <c r="E125" s="903">
        <f>E122*MICS06!E128/100</f>
        <v>6.5054664132060402</v>
      </c>
      <c r="F125" s="903">
        <f>F122*MICS06!F128/100</f>
        <v>3.4573693614730687</v>
      </c>
      <c r="G125" s="904">
        <f>G122*MICS06!G128/100</f>
        <v>1.1160950176601552</v>
      </c>
      <c r="H125" s="1093" t="s">
        <v>36</v>
      </c>
      <c r="I125" s="1114" t="s">
        <v>36</v>
      </c>
      <c r="J125" s="1114" t="s">
        <v>36</v>
      </c>
      <c r="K125" s="1114" t="s">
        <v>36</v>
      </c>
      <c r="L125" s="1135" t="s">
        <v>36</v>
      </c>
      <c r="M125" s="1158" t="s">
        <v>36</v>
      </c>
      <c r="N125" s="1114" t="s">
        <v>36</v>
      </c>
      <c r="O125" s="1114" t="s">
        <v>36</v>
      </c>
      <c r="P125" s="1114" t="s">
        <v>36</v>
      </c>
      <c r="Q125" s="1179" t="s">
        <v>36</v>
      </c>
      <c r="R125" s="1186" t="s">
        <v>36</v>
      </c>
      <c r="S125" s="1192" t="s">
        <v>36</v>
      </c>
      <c r="T125" s="1192" t="s">
        <v>36</v>
      </c>
      <c r="U125" s="1192" t="s">
        <v>36</v>
      </c>
      <c r="V125" s="1192" t="s">
        <v>36</v>
      </c>
      <c r="W125" s="1192" t="s">
        <v>36</v>
      </c>
      <c r="X125" s="1192" t="s">
        <v>36</v>
      </c>
      <c r="Y125" s="1192" t="s">
        <v>36</v>
      </c>
      <c r="Z125" s="1192" t="s">
        <v>36</v>
      </c>
      <c r="AA125" s="1192" t="s">
        <v>36</v>
      </c>
      <c r="AB125" s="1192" t="s">
        <v>36</v>
      </c>
      <c r="AC125" s="1192" t="s">
        <v>36</v>
      </c>
      <c r="AD125" s="1192" t="s">
        <v>36</v>
      </c>
      <c r="AE125" s="1192" t="s">
        <v>36</v>
      </c>
      <c r="AF125" s="1818" t="s">
        <v>36</v>
      </c>
      <c r="AG125" s="543"/>
      <c r="AH125" s="543"/>
      <c r="AI125" s="543"/>
      <c r="AJ125" s="543"/>
      <c r="AK125" s="543"/>
      <c r="AL125" s="543"/>
      <c r="AM125" s="543"/>
      <c r="AN125" s="543"/>
      <c r="AO125" s="543"/>
      <c r="AP125" s="543"/>
      <c r="AQ125" s="543"/>
      <c r="AR125" s="543"/>
      <c r="AS125" s="543"/>
      <c r="AT125" s="543"/>
      <c r="AU125" s="543"/>
      <c r="AV125" s="543"/>
      <c r="AW125" s="543"/>
      <c r="AX125" s="543"/>
      <c r="AY125" s="543"/>
      <c r="AZ125" s="216"/>
      <c r="BA125" s="2239"/>
      <c r="BB125" s="156" t="s">
        <v>16</v>
      </c>
      <c r="BC125" s="1204" t="s">
        <v>36</v>
      </c>
      <c r="BD125" s="1224" t="s">
        <v>36</v>
      </c>
      <c r="BE125" s="1224" t="s">
        <v>36</v>
      </c>
      <c r="BF125" s="1224" t="s">
        <v>36</v>
      </c>
      <c r="BG125" s="1245" t="s">
        <v>36</v>
      </c>
      <c r="BH125" s="1266" t="s">
        <v>36</v>
      </c>
      <c r="BI125" s="1224" t="s">
        <v>36</v>
      </c>
      <c r="BJ125" s="1224" t="s">
        <v>36</v>
      </c>
      <c r="BK125" s="1224" t="s">
        <v>36</v>
      </c>
      <c r="BL125" s="1245" t="s">
        <v>36</v>
      </c>
      <c r="BM125" s="1266" t="s">
        <v>36</v>
      </c>
      <c r="BN125" s="1224" t="s">
        <v>36</v>
      </c>
      <c r="BO125" s="1224" t="s">
        <v>36</v>
      </c>
      <c r="BP125" s="1224" t="s">
        <v>36</v>
      </c>
      <c r="BQ125" s="1245" t="s">
        <v>36</v>
      </c>
      <c r="BR125" s="1266" t="s">
        <v>36</v>
      </c>
      <c r="BS125" s="1224" t="s">
        <v>36</v>
      </c>
      <c r="BT125" s="1224" t="s">
        <v>36</v>
      </c>
      <c r="BU125" s="1224" t="s">
        <v>36</v>
      </c>
      <c r="BV125" s="1224" t="s">
        <v>36</v>
      </c>
      <c r="BW125" s="1224" t="s">
        <v>36</v>
      </c>
      <c r="BX125" s="1224" t="s">
        <v>36</v>
      </c>
      <c r="BY125" s="1288" t="s">
        <v>36</v>
      </c>
      <c r="BZ125" s="1288" t="s">
        <v>36</v>
      </c>
      <c r="CA125" s="1288" t="s">
        <v>36</v>
      </c>
      <c r="CB125" s="1288" t="s">
        <v>36</v>
      </c>
      <c r="CC125" s="1288" t="s">
        <v>36</v>
      </c>
      <c r="CD125" s="1288" t="s">
        <v>36</v>
      </c>
      <c r="CE125" s="1288" t="s">
        <v>36</v>
      </c>
      <c r="CF125" s="1288" t="s">
        <v>36</v>
      </c>
      <c r="CG125" s="1854"/>
      <c r="CH125" s="1854"/>
      <c r="CI125" s="1854"/>
      <c r="CJ125" s="1854"/>
      <c r="CK125" s="1854"/>
      <c r="CL125" s="1854"/>
      <c r="CM125" s="1854"/>
      <c r="CN125" s="1854"/>
      <c r="CO125" s="1854"/>
      <c r="CP125" s="1854"/>
      <c r="CQ125" s="1854"/>
      <c r="CR125" s="1854"/>
      <c r="CS125" s="1854"/>
      <c r="CT125" s="1854"/>
      <c r="CU125" s="1854"/>
      <c r="CV125" s="1854"/>
      <c r="CW125" s="1854"/>
      <c r="CX125" s="1854"/>
      <c r="CY125" s="1854"/>
      <c r="CZ125" s="1854"/>
    </row>
    <row r="126" s="578" customFormat="true" ht="15" customHeight="true" x14ac:dyDescent="0.2">
      <c r="A126" s="2207"/>
      <c r="B126" s="1021" t="s">
        <v>22</v>
      </c>
      <c r="C126" s="902">
        <f>100-(C124+C125+C127)</f>
        <v>6.1229378630437026</v>
      </c>
      <c r="D126" s="903">
        <f t="shared" ref="D126:G126" si="1">100-(D124+D125+D127)</f>
        <v>1.7564838663377884</v>
      </c>
      <c r="E126" s="903">
        <f t="shared" si="1"/>
        <v>2.0964224820767043</v>
      </c>
      <c r="F126" s="903">
        <f t="shared" si="1"/>
        <v>0.30343897505049711</v>
      </c>
      <c r="G126" s="904">
        <f t="shared" si="1"/>
        <v>0.16949152542377988</v>
      </c>
      <c r="H126" s="1093" t="s">
        <v>36</v>
      </c>
      <c r="I126" s="1114" t="s">
        <v>36</v>
      </c>
      <c r="J126" s="1114" t="s">
        <v>36</v>
      </c>
      <c r="K126" s="1114" t="s">
        <v>36</v>
      </c>
      <c r="L126" s="1135" t="s">
        <v>36</v>
      </c>
      <c r="M126" s="1158" t="s">
        <v>36</v>
      </c>
      <c r="N126" s="1114" t="s">
        <v>36</v>
      </c>
      <c r="O126" s="1114" t="s">
        <v>36</v>
      </c>
      <c r="P126" s="1114" t="s">
        <v>36</v>
      </c>
      <c r="Q126" s="1179" t="s">
        <v>36</v>
      </c>
      <c r="R126" s="1186" t="s">
        <v>36</v>
      </c>
      <c r="S126" s="1192" t="s">
        <v>36</v>
      </c>
      <c r="T126" s="1192" t="s">
        <v>36</v>
      </c>
      <c r="U126" s="1192" t="s">
        <v>36</v>
      </c>
      <c r="V126" s="1192" t="s">
        <v>36</v>
      </c>
      <c r="W126" s="1192" t="s">
        <v>36</v>
      </c>
      <c r="X126" s="1192" t="s">
        <v>36</v>
      </c>
      <c r="Y126" s="1192" t="s">
        <v>36</v>
      </c>
      <c r="Z126" s="1192" t="s">
        <v>36</v>
      </c>
      <c r="AA126" s="1192" t="s">
        <v>36</v>
      </c>
      <c r="AB126" s="1192" t="s">
        <v>36</v>
      </c>
      <c r="AC126" s="1192" t="s">
        <v>36</v>
      </c>
      <c r="AD126" s="1192" t="s">
        <v>36</v>
      </c>
      <c r="AE126" s="1192" t="s">
        <v>36</v>
      </c>
      <c r="AF126" s="1818" t="s">
        <v>36</v>
      </c>
      <c r="AG126" s="543"/>
      <c r="AH126" s="543"/>
      <c r="AI126" s="543"/>
      <c r="AJ126" s="543"/>
      <c r="AK126" s="543"/>
      <c r="AL126" s="543"/>
      <c r="AM126" s="543"/>
      <c r="AN126" s="543"/>
      <c r="AO126" s="543"/>
      <c r="AP126" s="543"/>
      <c r="AQ126" s="543"/>
      <c r="AR126" s="543"/>
      <c r="AS126" s="543"/>
      <c r="AT126" s="543"/>
      <c r="AU126" s="543"/>
      <c r="AV126" s="543"/>
      <c r="AW126" s="543"/>
      <c r="AX126" s="543"/>
      <c r="AY126" s="543"/>
      <c r="AZ126" s="216"/>
      <c r="BA126" s="2239"/>
      <c r="BB126" s="156" t="s">
        <v>22</v>
      </c>
      <c r="BC126" s="1204" t="s">
        <v>36</v>
      </c>
      <c r="BD126" s="1224" t="s">
        <v>36</v>
      </c>
      <c r="BE126" s="1224" t="s">
        <v>36</v>
      </c>
      <c r="BF126" s="1224" t="s">
        <v>36</v>
      </c>
      <c r="BG126" s="1245" t="s">
        <v>36</v>
      </c>
      <c r="BH126" s="1266" t="s">
        <v>36</v>
      </c>
      <c r="BI126" s="1224" t="s">
        <v>36</v>
      </c>
      <c r="BJ126" s="1224" t="s">
        <v>36</v>
      </c>
      <c r="BK126" s="1224" t="s">
        <v>36</v>
      </c>
      <c r="BL126" s="1245" t="s">
        <v>36</v>
      </c>
      <c r="BM126" s="1266" t="s">
        <v>36</v>
      </c>
      <c r="BN126" s="1224" t="s">
        <v>36</v>
      </c>
      <c r="BO126" s="1224" t="s">
        <v>36</v>
      </c>
      <c r="BP126" s="1224" t="s">
        <v>36</v>
      </c>
      <c r="BQ126" s="1245" t="s">
        <v>36</v>
      </c>
      <c r="BR126" s="1266" t="s">
        <v>36</v>
      </c>
      <c r="BS126" s="1224" t="s">
        <v>36</v>
      </c>
      <c r="BT126" s="1224" t="s">
        <v>36</v>
      </c>
      <c r="BU126" s="1224" t="s">
        <v>36</v>
      </c>
      <c r="BV126" s="1224" t="s">
        <v>36</v>
      </c>
      <c r="BW126" s="1224" t="s">
        <v>36</v>
      </c>
      <c r="BX126" s="1224" t="s">
        <v>36</v>
      </c>
      <c r="BY126" s="1288" t="s">
        <v>36</v>
      </c>
      <c r="BZ126" s="1288" t="s">
        <v>36</v>
      </c>
      <c r="CA126" s="1288" t="s">
        <v>36</v>
      </c>
      <c r="CB126" s="1288" t="s">
        <v>36</v>
      </c>
      <c r="CC126" s="1288" t="s">
        <v>36</v>
      </c>
      <c r="CD126" s="1288" t="s">
        <v>36</v>
      </c>
      <c r="CE126" s="1288" t="s">
        <v>36</v>
      </c>
      <c r="CF126" s="1288" t="s">
        <v>36</v>
      </c>
      <c r="CG126" s="1854"/>
      <c r="CH126" s="1854"/>
      <c r="CI126" s="1854"/>
      <c r="CJ126" s="1854"/>
      <c r="CK126" s="1854"/>
      <c r="CL126" s="1854"/>
      <c r="CM126" s="1854"/>
      <c r="CN126" s="1854"/>
      <c r="CO126" s="1854"/>
      <c r="CP126" s="1854"/>
      <c r="CQ126" s="1854"/>
      <c r="CR126" s="1854"/>
      <c r="CS126" s="1854"/>
      <c r="CT126" s="1854"/>
      <c r="CU126" s="1854"/>
      <c r="CV126" s="1854"/>
      <c r="CW126" s="1854"/>
      <c r="CX126" s="1854"/>
      <c r="CY126" s="1854"/>
      <c r="CZ126" s="1854"/>
    </row>
    <row r="127" s="578" customFormat="true" ht="15" customHeight="true" x14ac:dyDescent="0.2">
      <c r="A127" s="2207"/>
      <c r="B127" s="1021" t="s">
        <v>19</v>
      </c>
      <c r="C127" s="902">
        <f>C156</f>
        <v>0.23744911804613297</v>
      </c>
      <c r="D127" s="903">
        <f t="shared" ref="D127:G127" si="2">D156</f>
        <v>0.16507098052162431</v>
      </c>
      <c r="E127" s="903">
        <f t="shared" si="2"/>
        <v>0</v>
      </c>
      <c r="F127" s="903">
        <f t="shared" si="2"/>
        <v>0</v>
      </c>
      <c r="G127" s="904">
        <f t="shared" si="2"/>
        <v>0</v>
      </c>
      <c r="H127" s="1093" t="s">
        <v>36</v>
      </c>
      <c r="I127" s="1114" t="s">
        <v>36</v>
      </c>
      <c r="J127" s="1114" t="s">
        <v>36</v>
      </c>
      <c r="K127" s="1114" t="s">
        <v>36</v>
      </c>
      <c r="L127" s="1135" t="s">
        <v>36</v>
      </c>
      <c r="M127" s="1158" t="s">
        <v>36</v>
      </c>
      <c r="N127" s="1114" t="s">
        <v>36</v>
      </c>
      <c r="O127" s="1114" t="s">
        <v>36</v>
      </c>
      <c r="P127" s="1114" t="s">
        <v>36</v>
      </c>
      <c r="Q127" s="1179" t="s">
        <v>36</v>
      </c>
      <c r="R127" s="1186" t="s">
        <v>36</v>
      </c>
      <c r="S127" s="1192" t="s">
        <v>36</v>
      </c>
      <c r="T127" s="1192" t="s">
        <v>36</v>
      </c>
      <c r="U127" s="1192" t="s">
        <v>36</v>
      </c>
      <c r="V127" s="1192" t="s">
        <v>36</v>
      </c>
      <c r="W127" s="1192" t="s">
        <v>36</v>
      </c>
      <c r="X127" s="1192" t="s">
        <v>36</v>
      </c>
      <c r="Y127" s="1192" t="s">
        <v>36</v>
      </c>
      <c r="Z127" s="1192" t="s">
        <v>36</v>
      </c>
      <c r="AA127" s="1192" t="s">
        <v>36</v>
      </c>
      <c r="AB127" s="1192" t="s">
        <v>36</v>
      </c>
      <c r="AC127" s="1192" t="s">
        <v>36</v>
      </c>
      <c r="AD127" s="1192" t="s">
        <v>36</v>
      </c>
      <c r="AE127" s="1192" t="s">
        <v>36</v>
      </c>
      <c r="AF127" s="1818" t="s">
        <v>36</v>
      </c>
      <c r="AG127" s="543"/>
      <c r="AH127" s="543"/>
      <c r="AI127" s="543"/>
      <c r="AJ127" s="543"/>
      <c r="AK127" s="543"/>
      <c r="AL127" s="543"/>
      <c r="AM127" s="543"/>
      <c r="AN127" s="543"/>
      <c r="AO127" s="543"/>
      <c r="AP127" s="543"/>
      <c r="AQ127" s="543"/>
      <c r="AR127" s="543"/>
      <c r="AS127" s="543"/>
      <c r="AT127" s="543"/>
      <c r="AU127" s="543"/>
      <c r="AV127" s="543"/>
      <c r="AW127" s="543"/>
      <c r="AX127" s="543"/>
      <c r="AY127" s="543"/>
      <c r="AZ127" s="216"/>
      <c r="BA127" s="2239"/>
      <c r="BB127" s="156" t="s">
        <v>19</v>
      </c>
      <c r="BC127" s="1204" t="s">
        <v>36</v>
      </c>
      <c r="BD127" s="1224" t="s">
        <v>36</v>
      </c>
      <c r="BE127" s="1224" t="s">
        <v>36</v>
      </c>
      <c r="BF127" s="1224" t="s">
        <v>36</v>
      </c>
      <c r="BG127" s="1245" t="s">
        <v>36</v>
      </c>
      <c r="BH127" s="1266" t="s">
        <v>36</v>
      </c>
      <c r="BI127" s="1224" t="s">
        <v>36</v>
      </c>
      <c r="BJ127" s="1224" t="s">
        <v>36</v>
      </c>
      <c r="BK127" s="1224" t="s">
        <v>36</v>
      </c>
      <c r="BL127" s="1245" t="s">
        <v>36</v>
      </c>
      <c r="BM127" s="1266" t="s">
        <v>36</v>
      </c>
      <c r="BN127" s="1224" t="s">
        <v>36</v>
      </c>
      <c r="BO127" s="1224" t="s">
        <v>36</v>
      </c>
      <c r="BP127" s="1224" t="s">
        <v>36</v>
      </c>
      <c r="BQ127" s="1245" t="s">
        <v>36</v>
      </c>
      <c r="BR127" s="1266" t="s">
        <v>36</v>
      </c>
      <c r="BS127" s="1224" t="s">
        <v>36</v>
      </c>
      <c r="BT127" s="1224" t="s">
        <v>36</v>
      </c>
      <c r="BU127" s="1224" t="s">
        <v>36</v>
      </c>
      <c r="BV127" s="1224" t="s">
        <v>36</v>
      </c>
      <c r="BW127" s="1224" t="s">
        <v>36</v>
      </c>
      <c r="BX127" s="1224" t="s">
        <v>36</v>
      </c>
      <c r="BY127" s="1288" t="s">
        <v>36</v>
      </c>
      <c r="BZ127" s="1288" t="s">
        <v>36</v>
      </c>
      <c r="CA127" s="1288" t="s">
        <v>36</v>
      </c>
      <c r="CB127" s="1288" t="s">
        <v>36</v>
      </c>
      <c r="CC127" s="1288" t="s">
        <v>36</v>
      </c>
      <c r="CD127" s="1288" t="s">
        <v>36</v>
      </c>
      <c r="CE127" s="1288" t="s">
        <v>36</v>
      </c>
      <c r="CF127" s="1288" t="s">
        <v>36</v>
      </c>
      <c r="CG127" s="1854"/>
      <c r="CH127" s="1854"/>
      <c r="CI127" s="1854"/>
      <c r="CJ127" s="1854"/>
      <c r="CK127" s="1854"/>
      <c r="CL127" s="1854"/>
      <c r="CM127" s="1854"/>
      <c r="CN127" s="1854"/>
      <c r="CO127" s="1854"/>
      <c r="CP127" s="1854"/>
      <c r="CQ127" s="1854"/>
      <c r="CR127" s="1854"/>
      <c r="CS127" s="1854"/>
      <c r="CT127" s="1854"/>
      <c r="CU127" s="1854"/>
      <c r="CV127" s="1854"/>
      <c r="CW127" s="1854"/>
      <c r="CX127" s="1854"/>
      <c r="CY127" s="1854"/>
      <c r="CZ127" s="1854"/>
    </row>
    <row r="128" s="578" customFormat="true" ht="15" customHeight="true" x14ac:dyDescent="0.2">
      <c r="A128" s="2207" t="s">
        <v>181</v>
      </c>
      <c r="B128" s="1021" t="s">
        <v>50</v>
      </c>
      <c r="C128" s="1045" t="s">
        <v>36</v>
      </c>
      <c r="D128" s="1057" t="s">
        <v>36</v>
      </c>
      <c r="E128" s="1057" t="s">
        <v>36</v>
      </c>
      <c r="F128" s="1057" t="s">
        <v>36</v>
      </c>
      <c r="G128" s="1069" t="s">
        <v>36</v>
      </c>
      <c r="H128" s="1093" t="s">
        <v>36</v>
      </c>
      <c r="I128" s="1114" t="s">
        <v>36</v>
      </c>
      <c r="J128" s="1114" t="s">
        <v>36</v>
      </c>
      <c r="K128" s="1114" t="s">
        <v>36</v>
      </c>
      <c r="L128" s="1135" t="s">
        <v>36</v>
      </c>
      <c r="M128" s="1158" t="s">
        <v>36</v>
      </c>
      <c r="N128" s="1114" t="s">
        <v>36</v>
      </c>
      <c r="O128" s="1114" t="s">
        <v>36</v>
      </c>
      <c r="P128" s="1114" t="s">
        <v>36</v>
      </c>
      <c r="Q128" s="1179" t="s">
        <v>36</v>
      </c>
      <c r="R128" s="1186" t="s">
        <v>36</v>
      </c>
      <c r="S128" s="1192" t="s">
        <v>36</v>
      </c>
      <c r="T128" s="1192" t="s">
        <v>36</v>
      </c>
      <c r="U128" s="1192" t="s">
        <v>36</v>
      </c>
      <c r="V128" s="1192" t="s">
        <v>36</v>
      </c>
      <c r="W128" s="1192" t="s">
        <v>36</v>
      </c>
      <c r="X128" s="1192" t="s">
        <v>36</v>
      </c>
      <c r="Y128" s="1192" t="s">
        <v>36</v>
      </c>
      <c r="Z128" s="1192" t="s">
        <v>36</v>
      </c>
      <c r="AA128" s="1192" t="s">
        <v>36</v>
      </c>
      <c r="AB128" s="1192" t="s">
        <v>36</v>
      </c>
      <c r="AC128" s="1192" t="s">
        <v>36</v>
      </c>
      <c r="AD128" s="1192" t="s">
        <v>36</v>
      </c>
      <c r="AE128" s="1192" t="s">
        <v>36</v>
      </c>
      <c r="AF128" s="1818" t="s">
        <v>36</v>
      </c>
      <c r="AG128" s="543"/>
      <c r="AH128" s="543"/>
      <c r="AI128" s="543"/>
      <c r="AJ128" s="543"/>
      <c r="AK128" s="543"/>
      <c r="AL128" s="543"/>
      <c r="AM128" s="543"/>
      <c r="AN128" s="543"/>
      <c r="AO128" s="543"/>
      <c r="AP128" s="543"/>
      <c r="AQ128" s="543"/>
      <c r="AR128" s="543"/>
      <c r="AS128" s="543"/>
      <c r="AT128" s="543"/>
      <c r="AU128" s="543"/>
      <c r="AV128" s="543"/>
      <c r="AW128" s="543"/>
      <c r="AX128" s="543"/>
      <c r="AY128" s="543"/>
      <c r="AZ128" s="216"/>
      <c r="BA128" s="2239" t="s">
        <v>109</v>
      </c>
      <c r="BB128" s="156" t="s">
        <v>50</v>
      </c>
      <c r="BC128" s="1204" t="s">
        <v>36</v>
      </c>
      <c r="BD128" s="1224" t="s">
        <v>36</v>
      </c>
      <c r="BE128" s="1224" t="s">
        <v>36</v>
      </c>
      <c r="BF128" s="1224" t="s">
        <v>36</v>
      </c>
      <c r="BG128" s="1245" t="s">
        <v>36</v>
      </c>
      <c r="BH128" s="1266" t="s">
        <v>36</v>
      </c>
      <c r="BI128" s="1224" t="s">
        <v>36</v>
      </c>
      <c r="BJ128" s="1224" t="s">
        <v>36</v>
      </c>
      <c r="BK128" s="1224" t="s">
        <v>36</v>
      </c>
      <c r="BL128" s="1245" t="s">
        <v>36</v>
      </c>
      <c r="BM128" s="1266" t="s">
        <v>36</v>
      </c>
      <c r="BN128" s="1224" t="s">
        <v>36</v>
      </c>
      <c r="BO128" s="1224" t="s">
        <v>36</v>
      </c>
      <c r="BP128" s="1224" t="s">
        <v>36</v>
      </c>
      <c r="BQ128" s="1245" t="s">
        <v>36</v>
      </c>
      <c r="BR128" s="1266" t="s">
        <v>36</v>
      </c>
      <c r="BS128" s="1224" t="s">
        <v>36</v>
      </c>
      <c r="BT128" s="1224" t="s">
        <v>36</v>
      </c>
      <c r="BU128" s="1224" t="s">
        <v>36</v>
      </c>
      <c r="BV128" s="1224" t="s">
        <v>36</v>
      </c>
      <c r="BW128" s="1224" t="s">
        <v>36</v>
      </c>
      <c r="BX128" s="1224" t="s">
        <v>36</v>
      </c>
      <c r="BY128" s="1288" t="s">
        <v>36</v>
      </c>
      <c r="BZ128" s="1288" t="s">
        <v>36</v>
      </c>
      <c r="CA128" s="1288" t="s">
        <v>36</v>
      </c>
      <c r="CB128" s="1288" t="s">
        <v>36</v>
      </c>
      <c r="CC128" s="1288" t="s">
        <v>36</v>
      </c>
      <c r="CD128" s="1288" t="s">
        <v>36</v>
      </c>
      <c r="CE128" s="1288" t="s">
        <v>36</v>
      </c>
      <c r="CF128" s="1288" t="s">
        <v>36</v>
      </c>
      <c r="CG128" s="1854"/>
      <c r="CH128" s="1854"/>
      <c r="CI128" s="1854"/>
      <c r="CJ128" s="1854"/>
      <c r="CK128" s="1854"/>
      <c r="CL128" s="1854"/>
      <c r="CM128" s="1854"/>
      <c r="CN128" s="1854"/>
      <c r="CO128" s="1854"/>
      <c r="CP128" s="1854"/>
      <c r="CQ128" s="1854"/>
      <c r="CR128" s="1854"/>
      <c r="CS128" s="1854"/>
      <c r="CT128" s="1854"/>
      <c r="CU128" s="1854"/>
      <c r="CV128" s="1854"/>
      <c r="CW128" s="1854"/>
      <c r="CX128" s="1854"/>
      <c r="CY128" s="1854"/>
      <c r="CZ128" s="1854"/>
    </row>
    <row r="129" s="578" customFormat="true" ht="15" customHeight="true" x14ac:dyDescent="0.2">
      <c r="A129" s="2208"/>
      <c r="B129" s="1022" t="s">
        <v>49</v>
      </c>
      <c r="C129" s="1046" t="s">
        <v>36</v>
      </c>
      <c r="D129" s="1058" t="s">
        <v>36</v>
      </c>
      <c r="E129" s="1058" t="s">
        <v>36</v>
      </c>
      <c r="F129" s="1058" t="s">
        <v>36</v>
      </c>
      <c r="G129" s="1070" t="s">
        <v>36</v>
      </c>
      <c r="H129" s="1094" t="s">
        <v>36</v>
      </c>
      <c r="I129" s="1115" t="s">
        <v>36</v>
      </c>
      <c r="J129" s="1115" t="s">
        <v>36</v>
      </c>
      <c r="K129" s="1115" t="s">
        <v>36</v>
      </c>
      <c r="L129" s="1136" t="s">
        <v>36</v>
      </c>
      <c r="M129" s="1159" t="s">
        <v>36</v>
      </c>
      <c r="N129" s="1115" t="s">
        <v>36</v>
      </c>
      <c r="O129" s="1115" t="s">
        <v>36</v>
      </c>
      <c r="P129" s="1115" t="s">
        <v>36</v>
      </c>
      <c r="Q129" s="1180" t="s">
        <v>36</v>
      </c>
      <c r="R129" s="1187" t="s">
        <v>36</v>
      </c>
      <c r="S129" s="1193" t="s">
        <v>36</v>
      </c>
      <c r="T129" s="1193" t="s">
        <v>36</v>
      </c>
      <c r="U129" s="1193" t="s">
        <v>36</v>
      </c>
      <c r="V129" s="1193" t="s">
        <v>36</v>
      </c>
      <c r="W129" s="1193" t="s">
        <v>36</v>
      </c>
      <c r="X129" s="1193" t="s">
        <v>36</v>
      </c>
      <c r="Y129" s="1193" t="s">
        <v>36</v>
      </c>
      <c r="Z129" s="1193" t="s">
        <v>36</v>
      </c>
      <c r="AA129" s="1193" t="s">
        <v>36</v>
      </c>
      <c r="AB129" s="1193" t="s">
        <v>36</v>
      </c>
      <c r="AC129" s="1193" t="s">
        <v>36</v>
      </c>
      <c r="AD129" s="1193" t="s">
        <v>36</v>
      </c>
      <c r="AE129" s="1193" t="s">
        <v>36</v>
      </c>
      <c r="AF129" s="1819" t="s">
        <v>36</v>
      </c>
      <c r="AG129" s="543"/>
      <c r="AH129" s="543"/>
      <c r="AI129" s="543"/>
      <c r="AJ129" s="543"/>
      <c r="AK129" s="543"/>
      <c r="AL129" s="543"/>
      <c r="AM129" s="543"/>
      <c r="AN129" s="543"/>
      <c r="AO129" s="543"/>
      <c r="AP129" s="543"/>
      <c r="AQ129" s="543"/>
      <c r="AR129" s="543"/>
      <c r="AS129" s="543"/>
      <c r="AT129" s="543"/>
      <c r="AU129" s="543"/>
      <c r="AV129" s="543"/>
      <c r="AW129" s="543"/>
      <c r="AX129" s="543"/>
      <c r="AY129" s="543"/>
      <c r="AZ129" s="216"/>
      <c r="BA129" s="2240"/>
      <c r="BB129" s="157" t="s">
        <v>49</v>
      </c>
      <c r="BC129" s="1205" t="s">
        <v>36</v>
      </c>
      <c r="BD129" s="1225" t="s">
        <v>36</v>
      </c>
      <c r="BE129" s="1225" t="s">
        <v>36</v>
      </c>
      <c r="BF129" s="1225" t="s">
        <v>36</v>
      </c>
      <c r="BG129" s="1246" t="s">
        <v>36</v>
      </c>
      <c r="BH129" s="1267" t="s">
        <v>36</v>
      </c>
      <c r="BI129" s="1225" t="s">
        <v>36</v>
      </c>
      <c r="BJ129" s="1225" t="s">
        <v>36</v>
      </c>
      <c r="BK129" s="1225" t="s">
        <v>36</v>
      </c>
      <c r="BL129" s="1246" t="s">
        <v>36</v>
      </c>
      <c r="BM129" s="1267" t="s">
        <v>36</v>
      </c>
      <c r="BN129" s="1225" t="s">
        <v>36</v>
      </c>
      <c r="BO129" s="1225" t="s">
        <v>36</v>
      </c>
      <c r="BP129" s="1225" t="s">
        <v>36</v>
      </c>
      <c r="BQ129" s="1246" t="s">
        <v>36</v>
      </c>
      <c r="BR129" s="1267" t="s">
        <v>36</v>
      </c>
      <c r="BS129" s="1225" t="s">
        <v>36</v>
      </c>
      <c r="BT129" s="1225" t="s">
        <v>36</v>
      </c>
      <c r="BU129" s="1225" t="s">
        <v>36</v>
      </c>
      <c r="BV129" s="1225" t="s">
        <v>36</v>
      </c>
      <c r="BW129" s="1225" t="s">
        <v>36</v>
      </c>
      <c r="BX129" s="1225" t="s">
        <v>36</v>
      </c>
      <c r="BY129" s="1289" t="s">
        <v>36</v>
      </c>
      <c r="BZ129" s="1289" t="s">
        <v>36</v>
      </c>
      <c r="CA129" s="1289" t="s">
        <v>36</v>
      </c>
      <c r="CB129" s="1289" t="s">
        <v>36</v>
      </c>
      <c r="CC129" s="1289" t="s">
        <v>36</v>
      </c>
      <c r="CD129" s="1289" t="s">
        <v>36</v>
      </c>
      <c r="CE129" s="1289" t="s">
        <v>36</v>
      </c>
      <c r="CF129" s="1289" t="s">
        <v>36</v>
      </c>
      <c r="CG129" s="1855"/>
      <c r="CH129" s="1855"/>
      <c r="CI129" s="1855"/>
      <c r="CJ129" s="1855"/>
      <c r="CK129" s="1855"/>
      <c r="CL129" s="1855"/>
      <c r="CM129" s="1855"/>
      <c r="CN129" s="1855"/>
      <c r="CO129" s="1855"/>
      <c r="CP129" s="1855"/>
      <c r="CQ129" s="1855"/>
      <c r="CR129" s="1855"/>
      <c r="CS129" s="1855"/>
      <c r="CT129" s="1855"/>
      <c r="CU129" s="1855"/>
      <c r="CV129" s="1855"/>
      <c r="CW129" s="1855"/>
      <c r="CX129" s="1855"/>
      <c r="CY129" s="1855"/>
      <c r="CZ129" s="1855"/>
    </row>
    <row r="130" s="131" customFormat="true" ht="15" hidden="true" customHeight="true" x14ac:dyDescent="0.2">
      <c r="A130" s="2193" t="s">
        <v>48</v>
      </c>
      <c r="B130" s="248" t="s">
        <v>43</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258"/>
      <c r="AF130" s="258"/>
      <c r="AG130" s="543"/>
      <c r="AH130" s="543"/>
      <c r="AI130" s="543"/>
      <c r="AJ130" s="543"/>
      <c r="AK130" s="543"/>
      <c r="AL130" s="543"/>
      <c r="AM130" s="543"/>
      <c r="AN130" s="543"/>
      <c r="AO130" s="543"/>
      <c r="AP130" s="543"/>
      <c r="AQ130" s="543"/>
      <c r="AR130" s="543"/>
      <c r="AS130" s="543"/>
      <c r="AT130" s="543"/>
      <c r="AU130" s="543"/>
      <c r="AV130" s="543"/>
      <c r="AW130" s="543"/>
      <c r="AX130" s="543"/>
      <c r="AY130" s="54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94"/>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543"/>
      <c r="AH131" s="543"/>
      <c r="AI131" s="543"/>
      <c r="AJ131" s="543"/>
      <c r="AK131" s="543"/>
      <c r="AL131" s="543"/>
      <c r="AM131" s="543"/>
      <c r="AN131" s="543"/>
      <c r="AO131" s="543"/>
      <c r="AP131" s="543"/>
      <c r="AQ131" s="543"/>
      <c r="AR131" s="543"/>
      <c r="AS131" s="543"/>
      <c r="AT131" s="543"/>
      <c r="AU131" s="543"/>
      <c r="AV131" s="543"/>
      <c r="AW131" s="543"/>
      <c r="AX131" s="543"/>
      <c r="AY131" s="54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95"/>
      <c r="B132" s="241" t="s">
        <v>47</v>
      </c>
      <c r="C132" s="264"/>
      <c r="D132" s="265"/>
      <c r="E132" s="265"/>
      <c r="F132" s="265"/>
      <c r="G132" s="266"/>
      <c r="H132" s="267"/>
      <c r="I132" s="265"/>
      <c r="J132" s="265"/>
      <c r="K132" s="265"/>
      <c r="L132" s="268"/>
      <c r="M132" s="264"/>
      <c r="N132" s="265"/>
      <c r="O132" s="265"/>
      <c r="P132" s="265"/>
      <c r="Q132" s="266"/>
      <c r="R132" s="1766"/>
      <c r="S132" s="1767"/>
      <c r="T132" s="1767"/>
      <c r="U132" s="1767"/>
      <c r="V132" s="1767"/>
      <c r="W132" s="1767"/>
      <c r="X132" s="1767"/>
      <c r="Y132" s="1767"/>
      <c r="Z132" s="1767"/>
      <c r="AA132" s="1767"/>
      <c r="AB132" s="1768"/>
      <c r="AC132" s="1768"/>
      <c r="AD132" s="1768"/>
      <c r="AE132" s="1768"/>
      <c r="AF132" s="1768"/>
      <c r="AG132" s="543"/>
      <c r="AH132" s="543"/>
      <c r="AI132" s="543"/>
      <c r="AJ132" s="543"/>
      <c r="AK132" s="543"/>
      <c r="AL132" s="543"/>
      <c r="AM132" s="543"/>
      <c r="AN132" s="543"/>
      <c r="AO132" s="543"/>
      <c r="AP132" s="543"/>
      <c r="AQ132" s="543"/>
      <c r="AR132" s="543"/>
      <c r="AS132" s="543"/>
      <c r="AT132" s="543"/>
      <c r="AU132" s="543"/>
      <c r="AV132" s="543"/>
      <c r="AW132" s="543"/>
      <c r="AX132" s="543"/>
      <c r="AY132" s="54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78" customFormat="true" ht="15" customHeight="true" x14ac:dyDescent="0.2">
      <c r="A133" s="130"/>
      <c r="B133" s="188"/>
      <c r="C133" s="2209" t="s">
        <v>115</v>
      </c>
      <c r="D133" s="2210"/>
      <c r="E133" s="2210"/>
      <c r="F133" s="2210"/>
      <c r="G133" s="2211"/>
      <c r="H133" s="579"/>
      <c r="I133" s="580"/>
      <c r="J133" s="580"/>
      <c r="K133" s="580"/>
      <c r="L133" s="579"/>
      <c r="M133" s="727"/>
      <c r="N133" s="712"/>
      <c r="O133" s="712"/>
      <c r="P133" s="712"/>
      <c r="Q133" s="711"/>
      <c r="R133" s="1762" t="s">
        <v>139</v>
      </c>
      <c r="S133" s="1802"/>
      <c r="T133" s="1802"/>
      <c r="U133" s="1802"/>
      <c r="V133" s="1802"/>
      <c r="W133" s="1802"/>
      <c r="X133" s="1802"/>
      <c r="Y133" s="1802"/>
      <c r="Z133" s="1802"/>
      <c r="AA133" s="1802"/>
      <c r="AB133" s="1802"/>
      <c r="AC133" s="1802"/>
      <c r="AD133" s="1802"/>
      <c r="AE133" s="1802"/>
      <c r="AF133" s="1803"/>
      <c r="AG133" s="543"/>
      <c r="AH133" s="543"/>
      <c r="AI133" s="543"/>
      <c r="AJ133" s="543"/>
      <c r="AK133" s="543"/>
      <c r="AL133" s="543"/>
      <c r="AM133" s="543"/>
      <c r="AN133" s="543"/>
      <c r="AO133" s="543"/>
      <c r="AP133" s="543"/>
      <c r="AQ133" s="543"/>
      <c r="AR133" s="543"/>
      <c r="AS133" s="543"/>
      <c r="AT133" s="543"/>
      <c r="AU133" s="543"/>
      <c r="AV133" s="543"/>
      <c r="AW133" s="543"/>
      <c r="AX133" s="543"/>
      <c r="AY133" s="543"/>
      <c r="AZ133" s="216"/>
      <c r="BA133" s="217" t="s">
        <v>129</v>
      </c>
      <c r="BB133" s="116" t="s">
        <v>99</v>
      </c>
      <c r="BC133" s="2241" t="s">
        <v>115</v>
      </c>
      <c r="BD133" s="2242"/>
      <c r="BE133" s="2242"/>
      <c r="BF133" s="2242"/>
      <c r="BG133" s="2243"/>
      <c r="BH133" s="2244" t="s">
        <v>39</v>
      </c>
      <c r="BI133" s="2242"/>
      <c r="BJ133" s="2242"/>
      <c r="BK133" s="2242"/>
      <c r="BL133" s="2243"/>
      <c r="BM133" s="2244" t="s">
        <v>38</v>
      </c>
      <c r="BN133" s="2242"/>
      <c r="BO133" s="2242"/>
      <c r="BP133" s="2242"/>
      <c r="BQ133" s="2245"/>
      <c r="BR133" s="1782" t="s">
        <v>139</v>
      </c>
      <c r="BS133" s="1783"/>
      <c r="BT133" s="1783"/>
      <c r="BU133" s="1783"/>
      <c r="BV133" s="1783"/>
      <c r="BW133" s="1783"/>
      <c r="BX133" s="1783"/>
      <c r="BY133" s="1784"/>
      <c r="BZ133" s="313"/>
      <c r="CA133" s="313"/>
      <c r="CB133" s="313"/>
      <c r="CC133" s="313"/>
      <c r="CD133" s="313"/>
      <c r="CE133" s="313"/>
      <c r="CF133" s="313"/>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578" customFormat="true" ht="24" x14ac:dyDescent="0.2">
      <c r="A134" s="189" t="s">
        <v>70</v>
      </c>
      <c r="B134" s="246"/>
      <c r="C134" s="282" t="s">
        <v>0</v>
      </c>
      <c r="D134" s="283" t="s">
        <v>1</v>
      </c>
      <c r="E134" s="283" t="s">
        <v>2</v>
      </c>
      <c r="F134" s="283" t="s">
        <v>3</v>
      </c>
      <c r="G134" s="284" t="s">
        <v>4</v>
      </c>
      <c r="H134" s="581"/>
      <c r="I134" s="581"/>
      <c r="J134" s="581"/>
      <c r="K134" s="581"/>
      <c r="L134" s="582"/>
      <c r="M134" s="728"/>
      <c r="N134" s="713"/>
      <c r="O134" s="713"/>
      <c r="P134" s="713"/>
      <c r="Q134" s="772"/>
      <c r="R134" s="754" t="s">
        <v>149</v>
      </c>
      <c r="S134" s="671" t="s">
        <v>150</v>
      </c>
      <c r="T134" s="671" t="s">
        <v>151</v>
      </c>
      <c r="U134" s="671" t="s">
        <v>152</v>
      </c>
      <c r="V134" s="671" t="s">
        <v>153</v>
      </c>
      <c r="W134" s="671" t="s">
        <v>154</v>
      </c>
      <c r="X134" s="671" t="s">
        <v>155</v>
      </c>
      <c r="Y134" s="671" t="s">
        <v>156</v>
      </c>
      <c r="Z134" s="671" t="s">
        <v>157</v>
      </c>
      <c r="AA134" s="671" t="s">
        <v>158</v>
      </c>
      <c r="AB134" s="671" t="s">
        <v>159</v>
      </c>
      <c r="AC134" s="671" t="s">
        <v>160</v>
      </c>
      <c r="AD134" s="671" t="s">
        <v>161</v>
      </c>
      <c r="AE134" s="671" t="s">
        <v>162</v>
      </c>
      <c r="AF134" s="672" t="s">
        <v>163</v>
      </c>
      <c r="AG134" s="543"/>
      <c r="AH134" s="543"/>
      <c r="AI134" s="543"/>
      <c r="AJ134" s="543"/>
      <c r="AK134" s="543"/>
      <c r="AL134" s="543"/>
      <c r="AM134" s="543"/>
      <c r="AN134" s="543"/>
      <c r="AO134" s="543"/>
      <c r="AP134" s="543"/>
      <c r="AQ134" s="543"/>
      <c r="AR134" s="543"/>
      <c r="AS134" s="543"/>
      <c r="AT134" s="543"/>
      <c r="AU134" s="543"/>
      <c r="AV134" s="543"/>
      <c r="AW134" s="543"/>
      <c r="AX134" s="543"/>
      <c r="AY134" s="543"/>
      <c r="AZ134" s="216"/>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149</v>
      </c>
      <c r="BS134" s="174" t="s">
        <v>150</v>
      </c>
      <c r="BT134" s="174" t="s">
        <v>151</v>
      </c>
      <c r="BU134" s="174" t="s">
        <v>152</v>
      </c>
      <c r="BV134" s="174" t="s">
        <v>153</v>
      </c>
      <c r="BW134" s="174" t="s">
        <v>154</v>
      </c>
      <c r="BX134" s="174" t="s">
        <v>155</v>
      </c>
      <c r="BY134" s="175" t="s">
        <v>156</v>
      </c>
      <c r="BZ134" s="175" t="s">
        <v>157</v>
      </c>
      <c r="CA134" s="175" t="s">
        <v>158</v>
      </c>
      <c r="CB134" s="175" t="s">
        <v>159</v>
      </c>
      <c r="CC134" s="175" t="s">
        <v>160</v>
      </c>
      <c r="CD134" s="175" t="s">
        <v>161</v>
      </c>
      <c r="CE134" s="175" t="s">
        <v>162</v>
      </c>
      <c r="CF134" s="175" t="s">
        <v>163</v>
      </c>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578" customFormat="true" ht="15" customHeight="true" x14ac:dyDescent="0.2">
      <c r="A135" s="2168" t="s">
        <v>46</v>
      </c>
      <c r="B135" s="1023" t="s">
        <v>45</v>
      </c>
      <c r="C135" s="1047" t="s">
        <v>36</v>
      </c>
      <c r="D135" s="1059" t="s">
        <v>36</v>
      </c>
      <c r="E135" s="1059" t="s">
        <v>36</v>
      </c>
      <c r="F135" s="1059" t="s">
        <v>36</v>
      </c>
      <c r="G135" s="1071" t="s">
        <v>36</v>
      </c>
      <c r="H135" s="1095" t="s">
        <v>36</v>
      </c>
      <c r="I135" s="1116" t="s">
        <v>36</v>
      </c>
      <c r="J135" s="1116" t="s">
        <v>36</v>
      </c>
      <c r="K135" s="1116" t="s">
        <v>36</v>
      </c>
      <c r="L135" s="1137" t="s">
        <v>36</v>
      </c>
      <c r="M135" s="1160" t="s">
        <v>36</v>
      </c>
      <c r="N135" s="1116" t="s">
        <v>36</v>
      </c>
      <c r="O135" s="1116" t="s">
        <v>36</v>
      </c>
      <c r="P135" s="1116" t="s">
        <v>36</v>
      </c>
      <c r="Q135" s="1181" t="s">
        <v>36</v>
      </c>
      <c r="R135" s="906">
        <v>0</v>
      </c>
      <c r="S135" s="905">
        <v>0</v>
      </c>
      <c r="T135" s="905">
        <v>0</v>
      </c>
      <c r="U135" s="905">
        <v>0</v>
      </c>
      <c r="V135" s="905">
        <v>0</v>
      </c>
      <c r="W135" s="905">
        <v>0</v>
      </c>
      <c r="X135" s="905">
        <v>0</v>
      </c>
      <c r="Y135" s="905">
        <v>0</v>
      </c>
      <c r="Z135" s="905">
        <v>0</v>
      </c>
      <c r="AA135" s="905">
        <v>0</v>
      </c>
      <c r="AB135" s="905">
        <v>0</v>
      </c>
      <c r="AC135" s="905">
        <v>0</v>
      </c>
      <c r="AD135" s="905">
        <v>0</v>
      </c>
      <c r="AE135" s="905">
        <v>0</v>
      </c>
      <c r="AF135" s="1820">
        <v>0</v>
      </c>
      <c r="AG135" s="543"/>
      <c r="AH135" s="543"/>
      <c r="AI135" s="543"/>
      <c r="AJ135" s="543"/>
      <c r="AK135" s="543"/>
      <c r="AL135" s="543"/>
      <c r="AM135" s="543"/>
      <c r="AN135" s="543"/>
      <c r="AO135" s="543"/>
      <c r="AP135" s="543"/>
      <c r="AQ135" s="543"/>
      <c r="AR135" s="543"/>
      <c r="AS135" s="543"/>
      <c r="AT135" s="543"/>
      <c r="AU135" s="543"/>
      <c r="AV135" s="543"/>
      <c r="AW135" s="543"/>
      <c r="AX135" s="543"/>
      <c r="AY135" s="543"/>
      <c r="AZ135" s="216"/>
      <c r="BA135" s="2246" t="s">
        <v>46</v>
      </c>
      <c r="BB135" s="158" t="s">
        <v>45</v>
      </c>
      <c r="BC135" s="1206" t="s">
        <v>36</v>
      </c>
      <c r="BD135" s="1226" t="s">
        <v>36</v>
      </c>
      <c r="BE135" s="1226" t="s">
        <v>36</v>
      </c>
      <c r="BF135" s="1226" t="s">
        <v>36</v>
      </c>
      <c r="BG135" s="1247" t="s">
        <v>36</v>
      </c>
      <c r="BH135" s="1268" t="s">
        <v>36</v>
      </c>
      <c r="BI135" s="1226" t="s">
        <v>36</v>
      </c>
      <c r="BJ135" s="1226" t="s">
        <v>36</v>
      </c>
      <c r="BK135" s="1226" t="s">
        <v>36</v>
      </c>
      <c r="BL135" s="1247" t="s">
        <v>36</v>
      </c>
      <c r="BM135" s="1268" t="s">
        <v>36</v>
      </c>
      <c r="BN135" s="1226" t="s">
        <v>36</v>
      </c>
      <c r="BO135" s="1226" t="s">
        <v>36</v>
      </c>
      <c r="BP135" s="1226" t="s">
        <v>36</v>
      </c>
      <c r="BQ135" s="1247" t="s">
        <v>36</v>
      </c>
      <c r="BR135" s="1268" t="s">
        <v>36</v>
      </c>
      <c r="BS135" s="1226" t="s">
        <v>36</v>
      </c>
      <c r="BT135" s="1226" t="s">
        <v>36</v>
      </c>
      <c r="BU135" s="1226" t="s">
        <v>36</v>
      </c>
      <c r="BV135" s="1226" t="s">
        <v>36</v>
      </c>
      <c r="BW135" s="1226" t="s">
        <v>36</v>
      </c>
      <c r="BX135" s="1226" t="s">
        <v>36</v>
      </c>
      <c r="BY135" s="1290" t="s">
        <v>36</v>
      </c>
      <c r="BZ135" s="1290" t="s">
        <v>36</v>
      </c>
      <c r="CA135" s="1290" t="s">
        <v>36</v>
      </c>
      <c r="CB135" s="1290" t="s">
        <v>36</v>
      </c>
      <c r="CC135" s="1290" t="s">
        <v>36</v>
      </c>
      <c r="CD135" s="1290" t="s">
        <v>36</v>
      </c>
      <c r="CE135" s="1290" t="s">
        <v>36</v>
      </c>
      <c r="CF135" s="1290" t="s">
        <v>36</v>
      </c>
      <c r="CG135" s="1857"/>
      <c r="CH135" s="1857"/>
      <c r="CI135" s="1857"/>
      <c r="CJ135" s="1857"/>
      <c r="CK135" s="1857"/>
      <c r="CL135" s="1857"/>
      <c r="CM135" s="1857"/>
      <c r="CN135" s="1857"/>
      <c r="CO135" s="1857"/>
      <c r="CP135" s="1857"/>
      <c r="CQ135" s="1857"/>
      <c r="CR135" s="1857"/>
      <c r="CS135" s="1857"/>
      <c r="CT135" s="1857"/>
      <c r="CU135" s="1857"/>
      <c r="CV135" s="1857"/>
      <c r="CW135" s="1857"/>
      <c r="CX135" s="1857"/>
      <c r="CY135" s="1857"/>
      <c r="CZ135" s="1857"/>
    </row>
    <row r="136" s="578" customFormat="true" ht="15" customHeight="true" x14ac:dyDescent="0.2">
      <c r="A136" s="2169"/>
      <c r="B136" s="1024" t="s">
        <v>44</v>
      </c>
      <c r="C136" s="1048" t="s">
        <v>36</v>
      </c>
      <c r="D136" s="1060" t="s">
        <v>36</v>
      </c>
      <c r="E136" s="1060" t="s">
        <v>36</v>
      </c>
      <c r="F136" s="1060" t="s">
        <v>36</v>
      </c>
      <c r="G136" s="1072" t="s">
        <v>36</v>
      </c>
      <c r="H136" s="1096" t="s">
        <v>36</v>
      </c>
      <c r="I136" s="1117" t="s">
        <v>36</v>
      </c>
      <c r="J136" s="1117" t="s">
        <v>36</v>
      </c>
      <c r="K136" s="1117" t="s">
        <v>36</v>
      </c>
      <c r="L136" s="1138" t="s">
        <v>36</v>
      </c>
      <c r="M136" s="1161" t="s">
        <v>36</v>
      </c>
      <c r="N136" s="1117" t="s">
        <v>36</v>
      </c>
      <c r="O136" s="1117" t="s">
        <v>36</v>
      </c>
      <c r="P136" s="1117" t="s">
        <v>36</v>
      </c>
      <c r="Q136" s="1182" t="s">
        <v>36</v>
      </c>
      <c r="R136" s="915">
        <v>0</v>
      </c>
      <c r="S136" s="908">
        <v>0</v>
      </c>
      <c r="T136" s="908">
        <v>0</v>
      </c>
      <c r="U136" s="908">
        <v>0</v>
      </c>
      <c r="V136" s="908">
        <v>0</v>
      </c>
      <c r="W136" s="908">
        <v>0</v>
      </c>
      <c r="X136" s="908">
        <v>0</v>
      </c>
      <c r="Y136" s="908">
        <v>0</v>
      </c>
      <c r="Z136" s="908">
        <v>0</v>
      </c>
      <c r="AA136" s="908">
        <v>0</v>
      </c>
      <c r="AB136" s="908">
        <v>0</v>
      </c>
      <c r="AC136" s="908">
        <v>0</v>
      </c>
      <c r="AD136" s="908">
        <v>0</v>
      </c>
      <c r="AE136" s="908">
        <v>0</v>
      </c>
      <c r="AF136" s="1821">
        <v>0</v>
      </c>
      <c r="AG136" s="543"/>
      <c r="AH136" s="543"/>
      <c r="AI136" s="543"/>
      <c r="AJ136" s="543"/>
      <c r="AK136" s="543"/>
      <c r="AL136" s="543"/>
      <c r="AM136" s="543"/>
      <c r="AN136" s="543"/>
      <c r="AO136" s="543"/>
      <c r="AP136" s="543"/>
      <c r="AQ136" s="543"/>
      <c r="AR136" s="543"/>
      <c r="AS136" s="543"/>
      <c r="AT136" s="543"/>
      <c r="AU136" s="543"/>
      <c r="AV136" s="543"/>
      <c r="AW136" s="543"/>
      <c r="AX136" s="543"/>
      <c r="AY136" s="543"/>
      <c r="AZ136" s="216"/>
      <c r="BA136" s="2217"/>
      <c r="BB136" s="159" t="s">
        <v>44</v>
      </c>
      <c r="BC136" s="1207" t="s">
        <v>36</v>
      </c>
      <c r="BD136" s="1227" t="s">
        <v>36</v>
      </c>
      <c r="BE136" s="1227" t="s">
        <v>36</v>
      </c>
      <c r="BF136" s="1227" t="s">
        <v>36</v>
      </c>
      <c r="BG136" s="1248" t="s">
        <v>36</v>
      </c>
      <c r="BH136" s="1269" t="s">
        <v>36</v>
      </c>
      <c r="BI136" s="1227" t="s">
        <v>36</v>
      </c>
      <c r="BJ136" s="1227" t="s">
        <v>36</v>
      </c>
      <c r="BK136" s="1227" t="s">
        <v>36</v>
      </c>
      <c r="BL136" s="1248" t="s">
        <v>36</v>
      </c>
      <c r="BM136" s="1269" t="s">
        <v>36</v>
      </c>
      <c r="BN136" s="1227" t="s">
        <v>36</v>
      </c>
      <c r="BO136" s="1227" t="s">
        <v>36</v>
      </c>
      <c r="BP136" s="1227" t="s">
        <v>36</v>
      </c>
      <c r="BQ136" s="1248" t="s">
        <v>36</v>
      </c>
      <c r="BR136" s="1269" t="s">
        <v>36</v>
      </c>
      <c r="BS136" s="1227" t="s">
        <v>36</v>
      </c>
      <c r="BT136" s="1227" t="s">
        <v>36</v>
      </c>
      <c r="BU136" s="1227" t="s">
        <v>36</v>
      </c>
      <c r="BV136" s="1227" t="s">
        <v>36</v>
      </c>
      <c r="BW136" s="1227" t="s">
        <v>36</v>
      </c>
      <c r="BX136" s="1227" t="s">
        <v>36</v>
      </c>
      <c r="BY136" s="1291" t="s">
        <v>36</v>
      </c>
      <c r="BZ136" s="1291" t="s">
        <v>36</v>
      </c>
      <c r="CA136" s="1291" t="s">
        <v>36</v>
      </c>
      <c r="CB136" s="1291" t="s">
        <v>36</v>
      </c>
      <c r="CC136" s="1291" t="s">
        <v>36</v>
      </c>
      <c r="CD136" s="1291" t="s">
        <v>36</v>
      </c>
      <c r="CE136" s="1291" t="s">
        <v>36</v>
      </c>
      <c r="CF136" s="1291" t="s">
        <v>36</v>
      </c>
      <c r="CG136" s="1858"/>
      <c r="CH136" s="1858"/>
      <c r="CI136" s="1858"/>
      <c r="CJ136" s="1858"/>
      <c r="CK136" s="1858"/>
      <c r="CL136" s="1858"/>
      <c r="CM136" s="1858"/>
      <c r="CN136" s="1858"/>
      <c r="CO136" s="1858"/>
      <c r="CP136" s="1858"/>
      <c r="CQ136" s="1858"/>
      <c r="CR136" s="1858"/>
      <c r="CS136" s="1858"/>
      <c r="CT136" s="1858"/>
      <c r="CU136" s="1858"/>
      <c r="CV136" s="1858"/>
      <c r="CW136" s="1858"/>
      <c r="CX136" s="1858"/>
      <c r="CY136" s="1858"/>
      <c r="CZ136" s="1858"/>
    </row>
    <row r="137" s="578" customFormat="true" ht="15" customHeight="true" x14ac:dyDescent="0.2">
      <c r="A137" s="2169"/>
      <c r="B137" s="1024" t="s">
        <v>43</v>
      </c>
      <c r="C137" s="1048" t="s">
        <v>36</v>
      </c>
      <c r="D137" s="1060" t="s">
        <v>36</v>
      </c>
      <c r="E137" s="1060" t="s">
        <v>36</v>
      </c>
      <c r="F137" s="1060" t="s">
        <v>36</v>
      </c>
      <c r="G137" s="1072" t="s">
        <v>36</v>
      </c>
      <c r="H137" s="1096" t="s">
        <v>36</v>
      </c>
      <c r="I137" s="1117" t="s">
        <v>36</v>
      </c>
      <c r="J137" s="1117" t="s">
        <v>36</v>
      </c>
      <c r="K137" s="1117" t="s">
        <v>36</v>
      </c>
      <c r="L137" s="1138" t="s">
        <v>36</v>
      </c>
      <c r="M137" s="1161" t="s">
        <v>36</v>
      </c>
      <c r="N137" s="1117" t="s">
        <v>36</v>
      </c>
      <c r="O137" s="1117" t="s">
        <v>36</v>
      </c>
      <c r="P137" s="1117" t="s">
        <v>36</v>
      </c>
      <c r="Q137" s="1182" t="s">
        <v>36</v>
      </c>
      <c r="R137" s="915">
        <v>0</v>
      </c>
      <c r="S137" s="908">
        <v>0</v>
      </c>
      <c r="T137" s="908">
        <v>0</v>
      </c>
      <c r="U137" s="908">
        <v>0</v>
      </c>
      <c r="V137" s="908">
        <v>0</v>
      </c>
      <c r="W137" s="908">
        <v>0</v>
      </c>
      <c r="X137" s="908">
        <v>0</v>
      </c>
      <c r="Y137" s="908">
        <v>0</v>
      </c>
      <c r="Z137" s="908">
        <v>0</v>
      </c>
      <c r="AA137" s="908">
        <v>0</v>
      </c>
      <c r="AB137" s="908">
        <v>0</v>
      </c>
      <c r="AC137" s="908">
        <v>0</v>
      </c>
      <c r="AD137" s="908">
        <v>0</v>
      </c>
      <c r="AE137" s="908">
        <v>0</v>
      </c>
      <c r="AF137" s="1821">
        <v>0</v>
      </c>
      <c r="AG137" s="543"/>
      <c r="AH137" s="543"/>
      <c r="AI137" s="543"/>
      <c r="AJ137" s="543"/>
      <c r="AK137" s="543"/>
      <c r="AL137" s="543"/>
      <c r="AM137" s="543"/>
      <c r="AN137" s="543"/>
      <c r="AO137" s="543"/>
      <c r="AP137" s="543"/>
      <c r="AQ137" s="543"/>
      <c r="AR137" s="543"/>
      <c r="AS137" s="543"/>
      <c r="AT137" s="543"/>
      <c r="AU137" s="543"/>
      <c r="AV137" s="543"/>
      <c r="AW137" s="543"/>
      <c r="AX137" s="543"/>
      <c r="AY137" s="543"/>
      <c r="AZ137" s="216"/>
      <c r="BA137" s="2217"/>
      <c r="BB137" s="159" t="s">
        <v>43</v>
      </c>
      <c r="BC137" s="1207" t="s">
        <v>36</v>
      </c>
      <c r="BD137" s="1227" t="s">
        <v>36</v>
      </c>
      <c r="BE137" s="1227" t="s">
        <v>36</v>
      </c>
      <c r="BF137" s="1227" t="s">
        <v>36</v>
      </c>
      <c r="BG137" s="1248" t="s">
        <v>36</v>
      </c>
      <c r="BH137" s="1269" t="s">
        <v>36</v>
      </c>
      <c r="BI137" s="1227" t="s">
        <v>36</v>
      </c>
      <c r="BJ137" s="1227" t="s">
        <v>36</v>
      </c>
      <c r="BK137" s="1227" t="s">
        <v>36</v>
      </c>
      <c r="BL137" s="1248" t="s">
        <v>36</v>
      </c>
      <c r="BM137" s="1269" t="s">
        <v>36</v>
      </c>
      <c r="BN137" s="1227" t="s">
        <v>36</v>
      </c>
      <c r="BO137" s="1227" t="s">
        <v>36</v>
      </c>
      <c r="BP137" s="1227" t="s">
        <v>36</v>
      </c>
      <c r="BQ137" s="1248" t="s">
        <v>36</v>
      </c>
      <c r="BR137" s="1269" t="s">
        <v>36</v>
      </c>
      <c r="BS137" s="1227" t="s">
        <v>36</v>
      </c>
      <c r="BT137" s="1227" t="s">
        <v>36</v>
      </c>
      <c r="BU137" s="1227" t="s">
        <v>36</v>
      </c>
      <c r="BV137" s="1227" t="s">
        <v>36</v>
      </c>
      <c r="BW137" s="1227" t="s">
        <v>36</v>
      </c>
      <c r="BX137" s="1227" t="s">
        <v>36</v>
      </c>
      <c r="BY137" s="1291" t="s">
        <v>36</v>
      </c>
      <c r="BZ137" s="1291" t="s">
        <v>36</v>
      </c>
      <c r="CA137" s="1291" t="s">
        <v>36</v>
      </c>
      <c r="CB137" s="1291" t="s">
        <v>36</v>
      </c>
      <c r="CC137" s="1291" t="s">
        <v>36</v>
      </c>
      <c r="CD137" s="1291" t="s">
        <v>36</v>
      </c>
      <c r="CE137" s="1291" t="s">
        <v>36</v>
      </c>
      <c r="CF137" s="1291" t="s">
        <v>36</v>
      </c>
      <c r="CG137" s="1858"/>
      <c r="CH137" s="1858"/>
      <c r="CI137" s="1858"/>
      <c r="CJ137" s="1858"/>
      <c r="CK137" s="1858"/>
      <c r="CL137" s="1858"/>
      <c r="CM137" s="1858"/>
      <c r="CN137" s="1858"/>
      <c r="CO137" s="1858"/>
      <c r="CP137" s="1858"/>
      <c r="CQ137" s="1858"/>
      <c r="CR137" s="1858"/>
      <c r="CS137" s="1858"/>
      <c r="CT137" s="1858"/>
      <c r="CU137" s="1858"/>
      <c r="CV137" s="1858"/>
      <c r="CW137" s="1858"/>
      <c r="CX137" s="1858"/>
      <c r="CY137" s="1858"/>
      <c r="CZ137" s="1858"/>
    </row>
    <row r="138" s="578" customFormat="true" ht="15" customHeight="true" x14ac:dyDescent="0.2">
      <c r="A138" s="2169"/>
      <c r="B138" s="1024" t="s">
        <v>42</v>
      </c>
      <c r="C138" s="1048" t="s">
        <v>36</v>
      </c>
      <c r="D138" s="1060" t="s">
        <v>36</v>
      </c>
      <c r="E138" s="1060" t="s">
        <v>36</v>
      </c>
      <c r="F138" s="1060" t="s">
        <v>36</v>
      </c>
      <c r="G138" s="1072" t="s">
        <v>36</v>
      </c>
      <c r="H138" s="1096" t="s">
        <v>36</v>
      </c>
      <c r="I138" s="1117" t="s">
        <v>36</v>
      </c>
      <c r="J138" s="1117" t="s">
        <v>36</v>
      </c>
      <c r="K138" s="1117" t="s">
        <v>36</v>
      </c>
      <c r="L138" s="1138" t="s">
        <v>36</v>
      </c>
      <c r="M138" s="1161" t="s">
        <v>36</v>
      </c>
      <c r="N138" s="1117" t="s">
        <v>36</v>
      </c>
      <c r="O138" s="1117" t="s">
        <v>36</v>
      </c>
      <c r="P138" s="1117" t="s">
        <v>36</v>
      </c>
      <c r="Q138" s="1182" t="s">
        <v>36</v>
      </c>
      <c r="R138" s="915">
        <v>100</v>
      </c>
      <c r="S138" s="908">
        <v>100</v>
      </c>
      <c r="T138" s="908">
        <v>100</v>
      </c>
      <c r="U138" s="908">
        <v>100</v>
      </c>
      <c r="V138" s="908">
        <v>100</v>
      </c>
      <c r="W138" s="908">
        <v>100</v>
      </c>
      <c r="X138" s="908">
        <v>100</v>
      </c>
      <c r="Y138" s="908">
        <v>100</v>
      </c>
      <c r="Z138" s="908">
        <v>100</v>
      </c>
      <c r="AA138" s="908">
        <v>100</v>
      </c>
      <c r="AB138" s="908">
        <v>100</v>
      </c>
      <c r="AC138" s="908">
        <v>100</v>
      </c>
      <c r="AD138" s="908">
        <v>100</v>
      </c>
      <c r="AE138" s="908">
        <v>100</v>
      </c>
      <c r="AF138" s="1821">
        <v>100</v>
      </c>
      <c r="AG138" s="543"/>
      <c r="AH138" s="543"/>
      <c r="AI138" s="543"/>
      <c r="AJ138" s="543"/>
      <c r="AK138" s="543"/>
      <c r="AL138" s="543"/>
      <c r="AM138" s="543"/>
      <c r="AN138" s="543"/>
      <c r="AO138" s="543"/>
      <c r="AP138" s="543"/>
      <c r="AQ138" s="543"/>
      <c r="AR138" s="543"/>
      <c r="AS138" s="543"/>
      <c r="AT138" s="543"/>
      <c r="AU138" s="543"/>
      <c r="AV138" s="543"/>
      <c r="AW138" s="543"/>
      <c r="AX138" s="543"/>
      <c r="AY138" s="543"/>
      <c r="AZ138" s="216"/>
      <c r="BA138" s="2217"/>
      <c r="BB138" s="159" t="s">
        <v>42</v>
      </c>
      <c r="BC138" s="1207" t="s">
        <v>36</v>
      </c>
      <c r="BD138" s="1227" t="s">
        <v>36</v>
      </c>
      <c r="BE138" s="1227" t="s">
        <v>36</v>
      </c>
      <c r="BF138" s="1227" t="s">
        <v>36</v>
      </c>
      <c r="BG138" s="1248" t="s">
        <v>36</v>
      </c>
      <c r="BH138" s="1269" t="s">
        <v>36</v>
      </c>
      <c r="BI138" s="1227" t="s">
        <v>36</v>
      </c>
      <c r="BJ138" s="1227" t="s">
        <v>36</v>
      </c>
      <c r="BK138" s="1227" t="s">
        <v>36</v>
      </c>
      <c r="BL138" s="1248" t="s">
        <v>36</v>
      </c>
      <c r="BM138" s="1269" t="s">
        <v>36</v>
      </c>
      <c r="BN138" s="1227" t="s">
        <v>36</v>
      </c>
      <c r="BO138" s="1227" t="s">
        <v>36</v>
      </c>
      <c r="BP138" s="1227" t="s">
        <v>36</v>
      </c>
      <c r="BQ138" s="1248" t="s">
        <v>36</v>
      </c>
      <c r="BR138" s="1269" t="s">
        <v>36</v>
      </c>
      <c r="BS138" s="1227" t="s">
        <v>36</v>
      </c>
      <c r="BT138" s="1227" t="s">
        <v>36</v>
      </c>
      <c r="BU138" s="1227" t="s">
        <v>36</v>
      </c>
      <c r="BV138" s="1227" t="s">
        <v>36</v>
      </c>
      <c r="BW138" s="1227" t="s">
        <v>36</v>
      </c>
      <c r="BX138" s="1227" t="s">
        <v>36</v>
      </c>
      <c r="BY138" s="1291" t="s">
        <v>36</v>
      </c>
      <c r="BZ138" s="1291" t="s">
        <v>36</v>
      </c>
      <c r="CA138" s="1291" t="s">
        <v>36</v>
      </c>
      <c r="CB138" s="1291" t="s">
        <v>36</v>
      </c>
      <c r="CC138" s="1291" t="s">
        <v>36</v>
      </c>
      <c r="CD138" s="1291" t="s">
        <v>36</v>
      </c>
      <c r="CE138" s="1291" t="s">
        <v>36</v>
      </c>
      <c r="CF138" s="1291" t="s">
        <v>36</v>
      </c>
      <c r="CG138" s="1858"/>
      <c r="CH138" s="1858"/>
      <c r="CI138" s="1858"/>
      <c r="CJ138" s="1858"/>
      <c r="CK138" s="1858"/>
      <c r="CL138" s="1858"/>
      <c r="CM138" s="1858"/>
      <c r="CN138" s="1858"/>
      <c r="CO138" s="1858"/>
      <c r="CP138" s="1858"/>
      <c r="CQ138" s="1858"/>
      <c r="CR138" s="1858"/>
      <c r="CS138" s="1858"/>
      <c r="CT138" s="1858"/>
      <c r="CU138" s="1858"/>
      <c r="CV138" s="1858"/>
      <c r="CW138" s="1858"/>
      <c r="CX138" s="1858"/>
      <c r="CY138" s="1858"/>
      <c r="CZ138" s="1858"/>
    </row>
    <row r="139" s="578" customFormat="true" ht="15" customHeight="true" x14ac:dyDescent="0.2">
      <c r="A139" s="2169"/>
      <c r="B139" s="1024" t="s">
        <v>19</v>
      </c>
      <c r="C139" s="1048" t="s">
        <v>36</v>
      </c>
      <c r="D139" s="1060" t="s">
        <v>36</v>
      </c>
      <c r="E139" s="1060" t="s">
        <v>36</v>
      </c>
      <c r="F139" s="1060" t="s">
        <v>36</v>
      </c>
      <c r="G139" s="1072" t="s">
        <v>36</v>
      </c>
      <c r="H139" s="1096" t="s">
        <v>36</v>
      </c>
      <c r="I139" s="1117" t="s">
        <v>36</v>
      </c>
      <c r="J139" s="1117" t="s">
        <v>36</v>
      </c>
      <c r="K139" s="1117" t="s">
        <v>36</v>
      </c>
      <c r="L139" s="1138" t="s">
        <v>36</v>
      </c>
      <c r="M139" s="1161" t="s">
        <v>36</v>
      </c>
      <c r="N139" s="1117" t="s">
        <v>36</v>
      </c>
      <c r="O139" s="1117" t="s">
        <v>36</v>
      </c>
      <c r="P139" s="1117" t="s">
        <v>36</v>
      </c>
      <c r="Q139" s="1182" t="s">
        <v>36</v>
      </c>
      <c r="R139" s="915">
        <v>0</v>
      </c>
      <c r="S139" s="908">
        <v>0</v>
      </c>
      <c r="T139" s="908">
        <v>0</v>
      </c>
      <c r="U139" s="908">
        <v>0</v>
      </c>
      <c r="V139" s="908">
        <v>0</v>
      </c>
      <c r="W139" s="908">
        <v>0</v>
      </c>
      <c r="X139" s="908">
        <v>0</v>
      </c>
      <c r="Y139" s="908">
        <v>0</v>
      </c>
      <c r="Z139" s="908">
        <v>0</v>
      </c>
      <c r="AA139" s="908">
        <v>0</v>
      </c>
      <c r="AB139" s="908">
        <v>0</v>
      </c>
      <c r="AC139" s="908">
        <v>0</v>
      </c>
      <c r="AD139" s="908">
        <v>0</v>
      </c>
      <c r="AE139" s="908">
        <v>0</v>
      </c>
      <c r="AF139" s="1821">
        <v>0</v>
      </c>
      <c r="AG139" s="543"/>
      <c r="AH139" s="543"/>
      <c r="AI139" s="543"/>
      <c r="AJ139" s="543"/>
      <c r="AK139" s="543"/>
      <c r="AL139" s="543"/>
      <c r="AM139" s="543"/>
      <c r="AN139" s="543"/>
      <c r="AO139" s="543"/>
      <c r="AP139" s="543"/>
      <c r="AQ139" s="543"/>
      <c r="AR139" s="543"/>
      <c r="AS139" s="543"/>
      <c r="AT139" s="543"/>
      <c r="AU139" s="543"/>
      <c r="AV139" s="543"/>
      <c r="AW139" s="543"/>
      <c r="AX139" s="543"/>
      <c r="AY139" s="543"/>
      <c r="AZ139" s="216"/>
      <c r="BA139" s="2217"/>
      <c r="BB139" s="159" t="s">
        <v>19</v>
      </c>
      <c r="BC139" s="1207" t="s">
        <v>36</v>
      </c>
      <c r="BD139" s="1227" t="s">
        <v>36</v>
      </c>
      <c r="BE139" s="1227" t="s">
        <v>36</v>
      </c>
      <c r="BF139" s="1227" t="s">
        <v>36</v>
      </c>
      <c r="BG139" s="1248" t="s">
        <v>36</v>
      </c>
      <c r="BH139" s="1269" t="s">
        <v>36</v>
      </c>
      <c r="BI139" s="1227" t="s">
        <v>36</v>
      </c>
      <c r="BJ139" s="1227" t="s">
        <v>36</v>
      </c>
      <c r="BK139" s="1227" t="s">
        <v>36</v>
      </c>
      <c r="BL139" s="1248" t="s">
        <v>36</v>
      </c>
      <c r="BM139" s="1269" t="s">
        <v>36</v>
      </c>
      <c r="BN139" s="1227" t="s">
        <v>36</v>
      </c>
      <c r="BO139" s="1227" t="s">
        <v>36</v>
      </c>
      <c r="BP139" s="1227" t="s">
        <v>36</v>
      </c>
      <c r="BQ139" s="1248" t="s">
        <v>36</v>
      </c>
      <c r="BR139" s="1269" t="s">
        <v>36</v>
      </c>
      <c r="BS139" s="1227" t="s">
        <v>36</v>
      </c>
      <c r="BT139" s="1227" t="s">
        <v>36</v>
      </c>
      <c r="BU139" s="1227" t="s">
        <v>36</v>
      </c>
      <c r="BV139" s="1227" t="s">
        <v>36</v>
      </c>
      <c r="BW139" s="1227" t="s">
        <v>36</v>
      </c>
      <c r="BX139" s="1227" t="s">
        <v>36</v>
      </c>
      <c r="BY139" s="1291" t="s">
        <v>36</v>
      </c>
      <c r="BZ139" s="1291" t="s">
        <v>36</v>
      </c>
      <c r="CA139" s="1291" t="s">
        <v>36</v>
      </c>
      <c r="CB139" s="1291" t="s">
        <v>36</v>
      </c>
      <c r="CC139" s="1291" t="s">
        <v>36</v>
      </c>
      <c r="CD139" s="1291" t="s">
        <v>36</v>
      </c>
      <c r="CE139" s="1291" t="s">
        <v>36</v>
      </c>
      <c r="CF139" s="1291" t="s">
        <v>36</v>
      </c>
      <c r="CG139" s="1858"/>
      <c r="CH139" s="1858"/>
      <c r="CI139" s="1858"/>
      <c r="CJ139" s="1858"/>
      <c r="CK139" s="1858"/>
      <c r="CL139" s="1858"/>
      <c r="CM139" s="1858"/>
      <c r="CN139" s="1858"/>
      <c r="CO139" s="1858"/>
      <c r="CP139" s="1858"/>
      <c r="CQ139" s="1858"/>
      <c r="CR139" s="1858"/>
      <c r="CS139" s="1858"/>
      <c r="CT139" s="1858"/>
      <c r="CU139" s="1858"/>
      <c r="CV139" s="1858"/>
      <c r="CW139" s="1858"/>
      <c r="CX139" s="1858"/>
      <c r="CY139" s="1858"/>
      <c r="CZ139" s="1858"/>
    </row>
    <row r="140" s="130" customFormat="true" ht="15" customHeight="true" x14ac:dyDescent="0.2">
      <c r="A140" s="2171" t="s">
        <v>107</v>
      </c>
      <c r="B140" s="252" t="s">
        <v>65</v>
      </c>
      <c r="C140" s="1049" t="s">
        <v>36</v>
      </c>
      <c r="D140" s="1061" t="s">
        <v>36</v>
      </c>
      <c r="E140" s="1061" t="s">
        <v>36</v>
      </c>
      <c r="F140" s="1061" t="s">
        <v>36</v>
      </c>
      <c r="G140" s="1073" t="s">
        <v>36</v>
      </c>
      <c r="H140" s="1097" t="s">
        <v>36</v>
      </c>
      <c r="I140" s="1061" t="s">
        <v>36</v>
      </c>
      <c r="J140" s="1061" t="s">
        <v>36</v>
      </c>
      <c r="K140" s="1061" t="s">
        <v>36</v>
      </c>
      <c r="L140" s="1139" t="s">
        <v>36</v>
      </c>
      <c r="M140" s="1162" t="s">
        <v>36</v>
      </c>
      <c r="N140" s="1061" t="s">
        <v>36</v>
      </c>
      <c r="O140" s="1061" t="s">
        <v>36</v>
      </c>
      <c r="P140" s="1061" t="s">
        <v>36</v>
      </c>
      <c r="Q140" s="1073" t="s">
        <v>36</v>
      </c>
      <c r="R140" s="1097" t="s">
        <v>36</v>
      </c>
      <c r="S140" s="1061" t="s">
        <v>36</v>
      </c>
      <c r="T140" s="1061" t="s">
        <v>36</v>
      </c>
      <c r="U140" s="1061" t="s">
        <v>36</v>
      </c>
      <c r="V140" s="1061" t="s">
        <v>36</v>
      </c>
      <c r="W140" s="1061" t="s">
        <v>36</v>
      </c>
      <c r="X140" s="1061" t="s">
        <v>36</v>
      </c>
      <c r="Y140" s="1195" t="s">
        <v>36</v>
      </c>
      <c r="Z140" s="1195" t="s">
        <v>36</v>
      </c>
      <c r="AA140" s="1195" t="s">
        <v>36</v>
      </c>
      <c r="AB140" s="1195" t="s">
        <v>36</v>
      </c>
      <c r="AC140" s="1195" t="s">
        <v>36</v>
      </c>
      <c r="AD140" s="1195" t="s">
        <v>36</v>
      </c>
      <c r="AE140" s="1195" t="s">
        <v>36</v>
      </c>
      <c r="AF140" s="1822" t="s">
        <v>36</v>
      </c>
      <c r="AG140" s="1839"/>
      <c r="AH140" s="1839"/>
      <c r="AI140" s="1839"/>
      <c r="AJ140" s="1839"/>
      <c r="AK140" s="1839"/>
      <c r="AL140" s="1839"/>
      <c r="AM140" s="1839"/>
      <c r="AN140" s="1839"/>
      <c r="AO140" s="1839"/>
      <c r="AP140" s="1839"/>
      <c r="AQ140" s="1839"/>
      <c r="AR140" s="1839"/>
      <c r="AS140" s="1839"/>
      <c r="AT140" s="1839"/>
      <c r="AU140" s="1839"/>
      <c r="AV140" s="1839"/>
      <c r="AW140" s="1839"/>
      <c r="AX140" s="1839"/>
      <c r="AY140" s="1839"/>
      <c r="AZ140" s="215"/>
      <c r="BA140" s="2217" t="s">
        <v>107</v>
      </c>
      <c r="BB140" s="159" t="s">
        <v>65</v>
      </c>
      <c r="BC140" s="1207" t="s">
        <v>36</v>
      </c>
      <c r="BD140" s="1227" t="s">
        <v>36</v>
      </c>
      <c r="BE140" s="1227" t="s">
        <v>36</v>
      </c>
      <c r="BF140" s="1227" t="s">
        <v>36</v>
      </c>
      <c r="BG140" s="1248" t="s">
        <v>36</v>
      </c>
      <c r="BH140" s="1269" t="s">
        <v>36</v>
      </c>
      <c r="BI140" s="1227" t="s">
        <v>36</v>
      </c>
      <c r="BJ140" s="1227" t="s">
        <v>36</v>
      </c>
      <c r="BK140" s="1227" t="s">
        <v>36</v>
      </c>
      <c r="BL140" s="1248" t="s">
        <v>36</v>
      </c>
      <c r="BM140" s="1269" t="s">
        <v>36</v>
      </c>
      <c r="BN140" s="1227" t="s">
        <v>36</v>
      </c>
      <c r="BO140" s="1227" t="s">
        <v>36</v>
      </c>
      <c r="BP140" s="1227" t="s">
        <v>36</v>
      </c>
      <c r="BQ140" s="1248" t="s">
        <v>36</v>
      </c>
      <c r="BR140" s="1269" t="s">
        <v>36</v>
      </c>
      <c r="BS140" s="1227" t="s">
        <v>36</v>
      </c>
      <c r="BT140" s="1227" t="s">
        <v>36</v>
      </c>
      <c r="BU140" s="1227" t="s">
        <v>36</v>
      </c>
      <c r="BV140" s="1227" t="s">
        <v>36</v>
      </c>
      <c r="BW140" s="1227" t="s">
        <v>36</v>
      </c>
      <c r="BX140" s="1227" t="s">
        <v>36</v>
      </c>
      <c r="BY140" s="1291" t="s">
        <v>36</v>
      </c>
      <c r="BZ140" s="1291" t="s">
        <v>36</v>
      </c>
      <c r="CA140" s="1291" t="s">
        <v>36</v>
      </c>
      <c r="CB140" s="1291" t="s">
        <v>36</v>
      </c>
      <c r="CC140" s="1291" t="s">
        <v>36</v>
      </c>
      <c r="CD140" s="1291" t="s">
        <v>36</v>
      </c>
      <c r="CE140" s="1291" t="s">
        <v>36</v>
      </c>
      <c r="CF140" s="1291" t="s">
        <v>36</v>
      </c>
      <c r="CG140" s="1858"/>
      <c r="CH140" s="1858"/>
      <c r="CI140" s="1858"/>
      <c r="CJ140" s="1858"/>
      <c r="CK140" s="1858"/>
      <c r="CL140" s="1858"/>
      <c r="CM140" s="1858"/>
      <c r="CN140" s="1858"/>
      <c r="CO140" s="1858"/>
      <c r="CP140" s="1858"/>
      <c r="CQ140" s="1858"/>
      <c r="CR140" s="1858"/>
      <c r="CS140" s="1858"/>
      <c r="CT140" s="1858"/>
      <c r="CU140" s="1858"/>
      <c r="CV140" s="1858"/>
      <c r="CW140" s="1858"/>
      <c r="CX140" s="1858"/>
      <c r="CY140" s="1858"/>
      <c r="CZ140" s="1858"/>
    </row>
    <row r="141" s="130" customFormat="true" ht="15" customHeight="true" x14ac:dyDescent="0.2">
      <c r="A141" s="2171"/>
      <c r="B141" s="252" t="s">
        <v>66</v>
      </c>
      <c r="C141" s="1049" t="s">
        <v>36</v>
      </c>
      <c r="D141" s="1061" t="s">
        <v>36</v>
      </c>
      <c r="E141" s="1061" t="s">
        <v>36</v>
      </c>
      <c r="F141" s="1061" t="s">
        <v>36</v>
      </c>
      <c r="G141" s="1073" t="s">
        <v>36</v>
      </c>
      <c r="H141" s="1097" t="s">
        <v>36</v>
      </c>
      <c r="I141" s="1061" t="s">
        <v>36</v>
      </c>
      <c r="J141" s="1061" t="s">
        <v>36</v>
      </c>
      <c r="K141" s="1061" t="s">
        <v>36</v>
      </c>
      <c r="L141" s="1139" t="s">
        <v>36</v>
      </c>
      <c r="M141" s="1162" t="s">
        <v>36</v>
      </c>
      <c r="N141" s="1061" t="s">
        <v>36</v>
      </c>
      <c r="O141" s="1061" t="s">
        <v>36</v>
      </c>
      <c r="P141" s="1061" t="s">
        <v>36</v>
      </c>
      <c r="Q141" s="1073" t="s">
        <v>36</v>
      </c>
      <c r="R141" s="1097" t="s">
        <v>36</v>
      </c>
      <c r="S141" s="1061" t="s">
        <v>36</v>
      </c>
      <c r="T141" s="1061" t="s">
        <v>36</v>
      </c>
      <c r="U141" s="1061" t="s">
        <v>36</v>
      </c>
      <c r="V141" s="1061" t="s">
        <v>36</v>
      </c>
      <c r="W141" s="1061" t="s">
        <v>36</v>
      </c>
      <c r="X141" s="1061" t="s">
        <v>36</v>
      </c>
      <c r="Y141" s="1195" t="s">
        <v>36</v>
      </c>
      <c r="Z141" s="1195" t="s">
        <v>36</v>
      </c>
      <c r="AA141" s="1195" t="s">
        <v>36</v>
      </c>
      <c r="AB141" s="1195" t="s">
        <v>36</v>
      </c>
      <c r="AC141" s="1195" t="s">
        <v>36</v>
      </c>
      <c r="AD141" s="1195" t="s">
        <v>36</v>
      </c>
      <c r="AE141" s="1195" t="s">
        <v>36</v>
      </c>
      <c r="AF141" s="1822" t="s">
        <v>36</v>
      </c>
      <c r="AG141" s="1839"/>
      <c r="AH141" s="1839"/>
      <c r="AI141" s="1839"/>
      <c r="AJ141" s="1839"/>
      <c r="AK141" s="1839"/>
      <c r="AL141" s="1839"/>
      <c r="AM141" s="1839"/>
      <c r="AN141" s="1839"/>
      <c r="AO141" s="1839"/>
      <c r="AP141" s="1839"/>
      <c r="AQ141" s="1839"/>
      <c r="AR141" s="1839"/>
      <c r="AS141" s="1839"/>
      <c r="AT141" s="1839"/>
      <c r="AU141" s="1839"/>
      <c r="AV141" s="1839"/>
      <c r="AW141" s="1839"/>
      <c r="AX141" s="1839"/>
      <c r="AY141" s="1839"/>
      <c r="AZ141" s="215"/>
      <c r="BA141" s="2217"/>
      <c r="BB141" s="159" t="s">
        <v>66</v>
      </c>
      <c r="BC141" s="1207" t="s">
        <v>36</v>
      </c>
      <c r="BD141" s="1227" t="s">
        <v>36</v>
      </c>
      <c r="BE141" s="1227" t="s">
        <v>36</v>
      </c>
      <c r="BF141" s="1227" t="s">
        <v>36</v>
      </c>
      <c r="BG141" s="1248" t="s">
        <v>36</v>
      </c>
      <c r="BH141" s="1269" t="s">
        <v>36</v>
      </c>
      <c r="BI141" s="1227" t="s">
        <v>36</v>
      </c>
      <c r="BJ141" s="1227" t="s">
        <v>36</v>
      </c>
      <c r="BK141" s="1227" t="s">
        <v>36</v>
      </c>
      <c r="BL141" s="1248" t="s">
        <v>36</v>
      </c>
      <c r="BM141" s="1269" t="s">
        <v>36</v>
      </c>
      <c r="BN141" s="1227" t="s">
        <v>36</v>
      </c>
      <c r="BO141" s="1227" t="s">
        <v>36</v>
      </c>
      <c r="BP141" s="1227" t="s">
        <v>36</v>
      </c>
      <c r="BQ141" s="1248" t="s">
        <v>36</v>
      </c>
      <c r="BR141" s="1269" t="s">
        <v>36</v>
      </c>
      <c r="BS141" s="1227" t="s">
        <v>36</v>
      </c>
      <c r="BT141" s="1227" t="s">
        <v>36</v>
      </c>
      <c r="BU141" s="1227" t="s">
        <v>36</v>
      </c>
      <c r="BV141" s="1227" t="s">
        <v>36</v>
      </c>
      <c r="BW141" s="1227" t="s">
        <v>36</v>
      </c>
      <c r="BX141" s="1227" t="s">
        <v>36</v>
      </c>
      <c r="BY141" s="1291" t="s">
        <v>36</v>
      </c>
      <c r="BZ141" s="1291" t="s">
        <v>36</v>
      </c>
      <c r="CA141" s="1291" t="s">
        <v>36</v>
      </c>
      <c r="CB141" s="1291" t="s">
        <v>36</v>
      </c>
      <c r="CC141" s="1291" t="s">
        <v>36</v>
      </c>
      <c r="CD141" s="1291" t="s">
        <v>36</v>
      </c>
      <c r="CE141" s="1291" t="s">
        <v>36</v>
      </c>
      <c r="CF141" s="1291" t="s">
        <v>36</v>
      </c>
      <c r="CG141" s="1858"/>
      <c r="CH141" s="1858"/>
      <c r="CI141" s="1858"/>
      <c r="CJ141" s="1858"/>
      <c r="CK141" s="1858"/>
      <c r="CL141" s="1858"/>
      <c r="CM141" s="1858"/>
      <c r="CN141" s="1858"/>
      <c r="CO141" s="1858"/>
      <c r="CP141" s="1858"/>
      <c r="CQ141" s="1858"/>
      <c r="CR141" s="1858"/>
      <c r="CS141" s="1858"/>
      <c r="CT141" s="1858"/>
      <c r="CU141" s="1858"/>
      <c r="CV141" s="1858"/>
      <c r="CW141" s="1858"/>
      <c r="CX141" s="1858"/>
      <c r="CY141" s="1858"/>
      <c r="CZ141" s="1858"/>
    </row>
    <row r="142" s="130" customFormat="true" ht="15" customHeight="true" x14ac:dyDescent="0.2">
      <c r="A142" s="2171"/>
      <c r="B142" s="252" t="s">
        <v>67</v>
      </c>
      <c r="C142" s="1049" t="s">
        <v>36</v>
      </c>
      <c r="D142" s="1061" t="s">
        <v>36</v>
      </c>
      <c r="E142" s="1061" t="s">
        <v>36</v>
      </c>
      <c r="F142" s="1061" t="s">
        <v>36</v>
      </c>
      <c r="G142" s="1073" t="s">
        <v>36</v>
      </c>
      <c r="H142" s="1097" t="s">
        <v>36</v>
      </c>
      <c r="I142" s="1061" t="s">
        <v>36</v>
      </c>
      <c r="J142" s="1061" t="s">
        <v>36</v>
      </c>
      <c r="K142" s="1061" t="s">
        <v>36</v>
      </c>
      <c r="L142" s="1139" t="s">
        <v>36</v>
      </c>
      <c r="M142" s="1162" t="s">
        <v>36</v>
      </c>
      <c r="N142" s="1061" t="s">
        <v>36</v>
      </c>
      <c r="O142" s="1061" t="s">
        <v>36</v>
      </c>
      <c r="P142" s="1061" t="s">
        <v>36</v>
      </c>
      <c r="Q142" s="1073" t="s">
        <v>36</v>
      </c>
      <c r="R142" s="1097" t="s">
        <v>36</v>
      </c>
      <c r="S142" s="1061" t="s">
        <v>36</v>
      </c>
      <c r="T142" s="1061" t="s">
        <v>36</v>
      </c>
      <c r="U142" s="1061" t="s">
        <v>36</v>
      </c>
      <c r="V142" s="1061" t="s">
        <v>36</v>
      </c>
      <c r="W142" s="1061" t="s">
        <v>36</v>
      </c>
      <c r="X142" s="1061" t="s">
        <v>36</v>
      </c>
      <c r="Y142" s="1195" t="s">
        <v>36</v>
      </c>
      <c r="Z142" s="1195" t="s">
        <v>36</v>
      </c>
      <c r="AA142" s="1195" t="s">
        <v>36</v>
      </c>
      <c r="AB142" s="1195" t="s">
        <v>36</v>
      </c>
      <c r="AC142" s="1195" t="s">
        <v>36</v>
      </c>
      <c r="AD142" s="1195" t="s">
        <v>36</v>
      </c>
      <c r="AE142" s="1195" t="s">
        <v>36</v>
      </c>
      <c r="AF142" s="1822" t="s">
        <v>36</v>
      </c>
      <c r="AG142" s="1839"/>
      <c r="AH142" s="1839"/>
      <c r="AI142" s="1839"/>
      <c r="AJ142" s="1839"/>
      <c r="AK142" s="1839"/>
      <c r="AL142" s="1839"/>
      <c r="AM142" s="1839"/>
      <c r="AN142" s="1839"/>
      <c r="AO142" s="1839"/>
      <c r="AP142" s="1839"/>
      <c r="AQ142" s="1839"/>
      <c r="AR142" s="1839"/>
      <c r="AS142" s="1839"/>
      <c r="AT142" s="1839"/>
      <c r="AU142" s="1839"/>
      <c r="AV142" s="1839"/>
      <c r="AW142" s="1839"/>
      <c r="AX142" s="1839"/>
      <c r="AY142" s="1839"/>
      <c r="AZ142" s="215"/>
      <c r="BA142" s="2217"/>
      <c r="BB142" s="159" t="s">
        <v>67</v>
      </c>
      <c r="BC142" s="1207" t="s">
        <v>36</v>
      </c>
      <c r="BD142" s="1227" t="s">
        <v>36</v>
      </c>
      <c r="BE142" s="1227" t="s">
        <v>36</v>
      </c>
      <c r="BF142" s="1227" t="s">
        <v>36</v>
      </c>
      <c r="BG142" s="1248" t="s">
        <v>36</v>
      </c>
      <c r="BH142" s="1269" t="s">
        <v>36</v>
      </c>
      <c r="BI142" s="1227" t="s">
        <v>36</v>
      </c>
      <c r="BJ142" s="1227" t="s">
        <v>36</v>
      </c>
      <c r="BK142" s="1227" t="s">
        <v>36</v>
      </c>
      <c r="BL142" s="1248" t="s">
        <v>36</v>
      </c>
      <c r="BM142" s="1269" t="s">
        <v>36</v>
      </c>
      <c r="BN142" s="1227" t="s">
        <v>36</v>
      </c>
      <c r="BO142" s="1227" t="s">
        <v>36</v>
      </c>
      <c r="BP142" s="1227" t="s">
        <v>36</v>
      </c>
      <c r="BQ142" s="1248" t="s">
        <v>36</v>
      </c>
      <c r="BR142" s="1269" t="s">
        <v>36</v>
      </c>
      <c r="BS142" s="1227" t="s">
        <v>36</v>
      </c>
      <c r="BT142" s="1227" t="s">
        <v>36</v>
      </c>
      <c r="BU142" s="1227" t="s">
        <v>36</v>
      </c>
      <c r="BV142" s="1227" t="s">
        <v>36</v>
      </c>
      <c r="BW142" s="1227" t="s">
        <v>36</v>
      </c>
      <c r="BX142" s="1227" t="s">
        <v>36</v>
      </c>
      <c r="BY142" s="1291" t="s">
        <v>36</v>
      </c>
      <c r="BZ142" s="1291" t="s">
        <v>36</v>
      </c>
      <c r="CA142" s="1291" t="s">
        <v>36</v>
      </c>
      <c r="CB142" s="1291" t="s">
        <v>36</v>
      </c>
      <c r="CC142" s="1291" t="s">
        <v>36</v>
      </c>
      <c r="CD142" s="1291" t="s">
        <v>36</v>
      </c>
      <c r="CE142" s="1291" t="s">
        <v>36</v>
      </c>
      <c r="CF142" s="1291" t="s">
        <v>36</v>
      </c>
      <c r="CG142" s="1858"/>
      <c r="CH142" s="1858"/>
      <c r="CI142" s="1858"/>
      <c r="CJ142" s="1858"/>
      <c r="CK142" s="1858"/>
      <c r="CL142" s="1858"/>
      <c r="CM142" s="1858"/>
      <c r="CN142" s="1858"/>
      <c r="CO142" s="1858"/>
      <c r="CP142" s="1858"/>
      <c r="CQ142" s="1858"/>
      <c r="CR142" s="1858"/>
      <c r="CS142" s="1858"/>
      <c r="CT142" s="1858"/>
      <c r="CU142" s="1858"/>
      <c r="CV142" s="1858"/>
      <c r="CW142" s="1858"/>
      <c r="CX142" s="1858"/>
      <c r="CY142" s="1858"/>
      <c r="CZ142" s="1858"/>
    </row>
    <row r="143" s="130" customFormat="true" ht="15" customHeight="true" x14ac:dyDescent="0.2">
      <c r="A143" s="2171"/>
      <c r="B143" s="252" t="s">
        <v>68</v>
      </c>
      <c r="C143" s="1049" t="s">
        <v>36</v>
      </c>
      <c r="D143" s="1061" t="s">
        <v>36</v>
      </c>
      <c r="E143" s="1061" t="s">
        <v>36</v>
      </c>
      <c r="F143" s="1061" t="s">
        <v>36</v>
      </c>
      <c r="G143" s="1073" t="s">
        <v>36</v>
      </c>
      <c r="H143" s="1097" t="s">
        <v>36</v>
      </c>
      <c r="I143" s="1061" t="s">
        <v>36</v>
      </c>
      <c r="J143" s="1061" t="s">
        <v>36</v>
      </c>
      <c r="K143" s="1061" t="s">
        <v>36</v>
      </c>
      <c r="L143" s="1139" t="s">
        <v>36</v>
      </c>
      <c r="M143" s="1162" t="s">
        <v>36</v>
      </c>
      <c r="N143" s="1061" t="s">
        <v>36</v>
      </c>
      <c r="O143" s="1061" t="s">
        <v>36</v>
      </c>
      <c r="P143" s="1061" t="s">
        <v>36</v>
      </c>
      <c r="Q143" s="1073" t="s">
        <v>36</v>
      </c>
      <c r="R143" s="1097" t="s">
        <v>36</v>
      </c>
      <c r="S143" s="1061" t="s">
        <v>36</v>
      </c>
      <c r="T143" s="1061" t="s">
        <v>36</v>
      </c>
      <c r="U143" s="1061" t="s">
        <v>36</v>
      </c>
      <c r="V143" s="1061" t="s">
        <v>36</v>
      </c>
      <c r="W143" s="1061" t="s">
        <v>36</v>
      </c>
      <c r="X143" s="1061" t="s">
        <v>36</v>
      </c>
      <c r="Y143" s="1195" t="s">
        <v>36</v>
      </c>
      <c r="Z143" s="1195" t="s">
        <v>36</v>
      </c>
      <c r="AA143" s="1195" t="s">
        <v>36</v>
      </c>
      <c r="AB143" s="1195" t="s">
        <v>36</v>
      </c>
      <c r="AC143" s="1195" t="s">
        <v>36</v>
      </c>
      <c r="AD143" s="1195" t="s">
        <v>36</v>
      </c>
      <c r="AE143" s="1195" t="s">
        <v>36</v>
      </c>
      <c r="AF143" s="1822" t="s">
        <v>36</v>
      </c>
      <c r="AG143" s="1839"/>
      <c r="AH143" s="1839"/>
      <c r="AI143" s="1839"/>
      <c r="AJ143" s="1839"/>
      <c r="AK143" s="1839"/>
      <c r="AL143" s="1839"/>
      <c r="AM143" s="1839"/>
      <c r="AN143" s="1839"/>
      <c r="AO143" s="1839"/>
      <c r="AP143" s="1839"/>
      <c r="AQ143" s="1839"/>
      <c r="AR143" s="1839"/>
      <c r="AS143" s="1839"/>
      <c r="AT143" s="1839"/>
      <c r="AU143" s="1839"/>
      <c r="AV143" s="1839"/>
      <c r="AW143" s="1839"/>
      <c r="AX143" s="1839"/>
      <c r="AY143" s="1839"/>
      <c r="AZ143" s="215"/>
      <c r="BA143" s="2217"/>
      <c r="BB143" s="159" t="s">
        <v>68</v>
      </c>
      <c r="BC143" s="1207" t="s">
        <v>36</v>
      </c>
      <c r="BD143" s="1227" t="s">
        <v>36</v>
      </c>
      <c r="BE143" s="1227" t="s">
        <v>36</v>
      </c>
      <c r="BF143" s="1227" t="s">
        <v>36</v>
      </c>
      <c r="BG143" s="1248" t="s">
        <v>36</v>
      </c>
      <c r="BH143" s="1269" t="s">
        <v>36</v>
      </c>
      <c r="BI143" s="1227" t="s">
        <v>36</v>
      </c>
      <c r="BJ143" s="1227" t="s">
        <v>36</v>
      </c>
      <c r="BK143" s="1227" t="s">
        <v>36</v>
      </c>
      <c r="BL143" s="1248" t="s">
        <v>36</v>
      </c>
      <c r="BM143" s="1269" t="s">
        <v>36</v>
      </c>
      <c r="BN143" s="1227" t="s">
        <v>36</v>
      </c>
      <c r="BO143" s="1227" t="s">
        <v>36</v>
      </c>
      <c r="BP143" s="1227" t="s">
        <v>36</v>
      </c>
      <c r="BQ143" s="1248" t="s">
        <v>36</v>
      </c>
      <c r="BR143" s="1269" t="s">
        <v>36</v>
      </c>
      <c r="BS143" s="1227" t="s">
        <v>36</v>
      </c>
      <c r="BT143" s="1227" t="s">
        <v>36</v>
      </c>
      <c r="BU143" s="1227" t="s">
        <v>36</v>
      </c>
      <c r="BV143" s="1227" t="s">
        <v>36</v>
      </c>
      <c r="BW143" s="1227" t="s">
        <v>36</v>
      </c>
      <c r="BX143" s="1227" t="s">
        <v>36</v>
      </c>
      <c r="BY143" s="1291" t="s">
        <v>36</v>
      </c>
      <c r="BZ143" s="1291" t="s">
        <v>36</v>
      </c>
      <c r="CA143" s="1291" t="s">
        <v>36</v>
      </c>
      <c r="CB143" s="1291" t="s">
        <v>36</v>
      </c>
      <c r="CC143" s="1291" t="s">
        <v>36</v>
      </c>
      <c r="CD143" s="1291" t="s">
        <v>36</v>
      </c>
      <c r="CE143" s="1291" t="s">
        <v>36</v>
      </c>
      <c r="CF143" s="1291" t="s">
        <v>36</v>
      </c>
      <c r="CG143" s="1858"/>
      <c r="CH143" s="1858"/>
      <c r="CI143" s="1858"/>
      <c r="CJ143" s="1858"/>
      <c r="CK143" s="1858"/>
      <c r="CL143" s="1858"/>
      <c r="CM143" s="1858"/>
      <c r="CN143" s="1858"/>
      <c r="CO143" s="1858"/>
      <c r="CP143" s="1858"/>
      <c r="CQ143" s="1858"/>
      <c r="CR143" s="1858"/>
      <c r="CS143" s="1858"/>
      <c r="CT143" s="1858"/>
      <c r="CU143" s="1858"/>
      <c r="CV143" s="1858"/>
      <c r="CW143" s="1858"/>
      <c r="CX143" s="1858"/>
      <c r="CY143" s="1858"/>
      <c r="CZ143" s="1858"/>
    </row>
    <row r="144" s="130" customFormat="true" ht="15" customHeight="true" x14ac:dyDescent="0.2">
      <c r="A144" s="2171" t="s">
        <v>108</v>
      </c>
      <c r="B144" s="252" t="s">
        <v>65</v>
      </c>
      <c r="C144" s="1049" t="s">
        <v>36</v>
      </c>
      <c r="D144" s="1061" t="s">
        <v>36</v>
      </c>
      <c r="E144" s="1061" t="s">
        <v>36</v>
      </c>
      <c r="F144" s="1061" t="s">
        <v>36</v>
      </c>
      <c r="G144" s="1073" t="s">
        <v>36</v>
      </c>
      <c r="H144" s="1097" t="s">
        <v>36</v>
      </c>
      <c r="I144" s="1061" t="s">
        <v>36</v>
      </c>
      <c r="J144" s="1061" t="s">
        <v>36</v>
      </c>
      <c r="K144" s="1061" t="s">
        <v>36</v>
      </c>
      <c r="L144" s="1139" t="s">
        <v>36</v>
      </c>
      <c r="M144" s="1162" t="s">
        <v>36</v>
      </c>
      <c r="N144" s="1061" t="s">
        <v>36</v>
      </c>
      <c r="O144" s="1061" t="s">
        <v>36</v>
      </c>
      <c r="P144" s="1061" t="s">
        <v>36</v>
      </c>
      <c r="Q144" s="1073" t="s">
        <v>36</v>
      </c>
      <c r="R144" s="1097" t="s">
        <v>36</v>
      </c>
      <c r="S144" s="1061" t="s">
        <v>36</v>
      </c>
      <c r="T144" s="1061" t="s">
        <v>36</v>
      </c>
      <c r="U144" s="1061" t="s">
        <v>36</v>
      </c>
      <c r="V144" s="1061" t="s">
        <v>36</v>
      </c>
      <c r="W144" s="1061" t="s">
        <v>36</v>
      </c>
      <c r="X144" s="1061" t="s">
        <v>36</v>
      </c>
      <c r="Y144" s="1195" t="s">
        <v>36</v>
      </c>
      <c r="Z144" s="1195" t="s">
        <v>36</v>
      </c>
      <c r="AA144" s="1195" t="s">
        <v>36</v>
      </c>
      <c r="AB144" s="1195" t="s">
        <v>36</v>
      </c>
      <c r="AC144" s="1195" t="s">
        <v>36</v>
      </c>
      <c r="AD144" s="1195" t="s">
        <v>36</v>
      </c>
      <c r="AE144" s="1195" t="s">
        <v>36</v>
      </c>
      <c r="AF144" s="1822" t="s">
        <v>36</v>
      </c>
      <c r="AG144" s="1839"/>
      <c r="AH144" s="1839"/>
      <c r="AI144" s="1839"/>
      <c r="AJ144" s="1839"/>
      <c r="AK144" s="1839"/>
      <c r="AL144" s="1839"/>
      <c r="AM144" s="1839"/>
      <c r="AN144" s="1839"/>
      <c r="AO144" s="1839"/>
      <c r="AP144" s="1839"/>
      <c r="AQ144" s="1839"/>
      <c r="AR144" s="1839"/>
      <c r="AS144" s="1839"/>
      <c r="AT144" s="1839"/>
      <c r="AU144" s="1839"/>
      <c r="AV144" s="1839"/>
      <c r="AW144" s="1839"/>
      <c r="AX144" s="1839"/>
      <c r="AY144" s="1839"/>
      <c r="AZ144" s="215"/>
      <c r="BA144" s="2217" t="s">
        <v>108</v>
      </c>
      <c r="BB144" s="159" t="s">
        <v>65</v>
      </c>
      <c r="BC144" s="1207" t="s">
        <v>36</v>
      </c>
      <c r="BD144" s="1227" t="s">
        <v>36</v>
      </c>
      <c r="BE144" s="1227" t="s">
        <v>36</v>
      </c>
      <c r="BF144" s="1227" t="s">
        <v>36</v>
      </c>
      <c r="BG144" s="1248" t="s">
        <v>36</v>
      </c>
      <c r="BH144" s="1269" t="s">
        <v>36</v>
      </c>
      <c r="BI144" s="1227" t="s">
        <v>36</v>
      </c>
      <c r="BJ144" s="1227" t="s">
        <v>36</v>
      </c>
      <c r="BK144" s="1227" t="s">
        <v>36</v>
      </c>
      <c r="BL144" s="1248" t="s">
        <v>36</v>
      </c>
      <c r="BM144" s="1269" t="s">
        <v>36</v>
      </c>
      <c r="BN144" s="1227" t="s">
        <v>36</v>
      </c>
      <c r="BO144" s="1227" t="s">
        <v>36</v>
      </c>
      <c r="BP144" s="1227" t="s">
        <v>36</v>
      </c>
      <c r="BQ144" s="1248" t="s">
        <v>36</v>
      </c>
      <c r="BR144" s="1269" t="s">
        <v>36</v>
      </c>
      <c r="BS144" s="1227" t="s">
        <v>36</v>
      </c>
      <c r="BT144" s="1227" t="s">
        <v>36</v>
      </c>
      <c r="BU144" s="1227" t="s">
        <v>36</v>
      </c>
      <c r="BV144" s="1227" t="s">
        <v>36</v>
      </c>
      <c r="BW144" s="1227" t="s">
        <v>36</v>
      </c>
      <c r="BX144" s="1227" t="s">
        <v>36</v>
      </c>
      <c r="BY144" s="1291" t="s">
        <v>36</v>
      </c>
      <c r="BZ144" s="1291" t="s">
        <v>36</v>
      </c>
      <c r="CA144" s="1291" t="s">
        <v>36</v>
      </c>
      <c r="CB144" s="1291" t="s">
        <v>36</v>
      </c>
      <c r="CC144" s="1291" t="s">
        <v>36</v>
      </c>
      <c r="CD144" s="1291" t="s">
        <v>36</v>
      </c>
      <c r="CE144" s="1291" t="s">
        <v>36</v>
      </c>
      <c r="CF144" s="1291" t="s">
        <v>36</v>
      </c>
      <c r="CG144" s="1858"/>
      <c r="CH144" s="1858"/>
      <c r="CI144" s="1858"/>
      <c r="CJ144" s="1858"/>
      <c r="CK144" s="1858"/>
      <c r="CL144" s="1858"/>
      <c r="CM144" s="1858"/>
      <c r="CN144" s="1858"/>
      <c r="CO144" s="1858"/>
      <c r="CP144" s="1858"/>
      <c r="CQ144" s="1858"/>
      <c r="CR144" s="1858"/>
      <c r="CS144" s="1858"/>
      <c r="CT144" s="1858"/>
      <c r="CU144" s="1858"/>
      <c r="CV144" s="1858"/>
      <c r="CW144" s="1858"/>
      <c r="CX144" s="1858"/>
      <c r="CY144" s="1858"/>
      <c r="CZ144" s="1858"/>
    </row>
    <row r="145" s="130" customFormat="true" ht="15" customHeight="true" x14ac:dyDescent="0.2">
      <c r="A145" s="2171"/>
      <c r="B145" s="252" t="s">
        <v>66</v>
      </c>
      <c r="C145" s="1049" t="s">
        <v>36</v>
      </c>
      <c r="D145" s="1061" t="s">
        <v>36</v>
      </c>
      <c r="E145" s="1061" t="s">
        <v>36</v>
      </c>
      <c r="F145" s="1061" t="s">
        <v>36</v>
      </c>
      <c r="G145" s="1073" t="s">
        <v>36</v>
      </c>
      <c r="H145" s="1097" t="s">
        <v>36</v>
      </c>
      <c r="I145" s="1061" t="s">
        <v>36</v>
      </c>
      <c r="J145" s="1061" t="s">
        <v>36</v>
      </c>
      <c r="K145" s="1061" t="s">
        <v>36</v>
      </c>
      <c r="L145" s="1139" t="s">
        <v>36</v>
      </c>
      <c r="M145" s="1162" t="s">
        <v>36</v>
      </c>
      <c r="N145" s="1061" t="s">
        <v>36</v>
      </c>
      <c r="O145" s="1061" t="s">
        <v>36</v>
      </c>
      <c r="P145" s="1061" t="s">
        <v>36</v>
      </c>
      <c r="Q145" s="1073" t="s">
        <v>36</v>
      </c>
      <c r="R145" s="1097" t="s">
        <v>36</v>
      </c>
      <c r="S145" s="1061" t="s">
        <v>36</v>
      </c>
      <c r="T145" s="1061" t="s">
        <v>36</v>
      </c>
      <c r="U145" s="1061" t="s">
        <v>36</v>
      </c>
      <c r="V145" s="1061" t="s">
        <v>36</v>
      </c>
      <c r="W145" s="1061" t="s">
        <v>36</v>
      </c>
      <c r="X145" s="1061" t="s">
        <v>36</v>
      </c>
      <c r="Y145" s="1195" t="s">
        <v>36</v>
      </c>
      <c r="Z145" s="1195" t="s">
        <v>36</v>
      </c>
      <c r="AA145" s="1195" t="s">
        <v>36</v>
      </c>
      <c r="AB145" s="1195" t="s">
        <v>36</v>
      </c>
      <c r="AC145" s="1195" t="s">
        <v>36</v>
      </c>
      <c r="AD145" s="1195" t="s">
        <v>36</v>
      </c>
      <c r="AE145" s="1195" t="s">
        <v>36</v>
      </c>
      <c r="AF145" s="1822" t="s">
        <v>36</v>
      </c>
      <c r="AG145" s="1839"/>
      <c r="AH145" s="1839"/>
      <c r="AI145" s="1839"/>
      <c r="AJ145" s="1839"/>
      <c r="AK145" s="1839"/>
      <c r="AL145" s="1839"/>
      <c r="AM145" s="1839"/>
      <c r="AN145" s="1839"/>
      <c r="AO145" s="1839"/>
      <c r="AP145" s="1839"/>
      <c r="AQ145" s="1839"/>
      <c r="AR145" s="1839"/>
      <c r="AS145" s="1839"/>
      <c r="AT145" s="1839"/>
      <c r="AU145" s="1839"/>
      <c r="AV145" s="1839"/>
      <c r="AW145" s="1839"/>
      <c r="AX145" s="1839"/>
      <c r="AY145" s="1839"/>
      <c r="AZ145" s="215"/>
      <c r="BA145" s="2217"/>
      <c r="BB145" s="159" t="s">
        <v>66</v>
      </c>
      <c r="BC145" s="1207" t="s">
        <v>36</v>
      </c>
      <c r="BD145" s="1227" t="s">
        <v>36</v>
      </c>
      <c r="BE145" s="1227" t="s">
        <v>36</v>
      </c>
      <c r="BF145" s="1227" t="s">
        <v>36</v>
      </c>
      <c r="BG145" s="1248" t="s">
        <v>36</v>
      </c>
      <c r="BH145" s="1269" t="s">
        <v>36</v>
      </c>
      <c r="BI145" s="1227" t="s">
        <v>36</v>
      </c>
      <c r="BJ145" s="1227" t="s">
        <v>36</v>
      </c>
      <c r="BK145" s="1227" t="s">
        <v>36</v>
      </c>
      <c r="BL145" s="1248" t="s">
        <v>36</v>
      </c>
      <c r="BM145" s="1269" t="s">
        <v>36</v>
      </c>
      <c r="BN145" s="1227" t="s">
        <v>36</v>
      </c>
      <c r="BO145" s="1227" t="s">
        <v>36</v>
      </c>
      <c r="BP145" s="1227" t="s">
        <v>36</v>
      </c>
      <c r="BQ145" s="1248" t="s">
        <v>36</v>
      </c>
      <c r="BR145" s="1269" t="s">
        <v>36</v>
      </c>
      <c r="BS145" s="1227" t="s">
        <v>36</v>
      </c>
      <c r="BT145" s="1227" t="s">
        <v>36</v>
      </c>
      <c r="BU145" s="1227" t="s">
        <v>36</v>
      </c>
      <c r="BV145" s="1227" t="s">
        <v>36</v>
      </c>
      <c r="BW145" s="1227" t="s">
        <v>36</v>
      </c>
      <c r="BX145" s="1227" t="s">
        <v>36</v>
      </c>
      <c r="BY145" s="1291" t="s">
        <v>36</v>
      </c>
      <c r="BZ145" s="1291" t="s">
        <v>36</v>
      </c>
      <c r="CA145" s="1291" t="s">
        <v>36</v>
      </c>
      <c r="CB145" s="1291" t="s">
        <v>36</v>
      </c>
      <c r="CC145" s="1291" t="s">
        <v>36</v>
      </c>
      <c r="CD145" s="1291" t="s">
        <v>36</v>
      </c>
      <c r="CE145" s="1291" t="s">
        <v>36</v>
      </c>
      <c r="CF145" s="1291" t="s">
        <v>36</v>
      </c>
      <c r="CG145" s="1858"/>
      <c r="CH145" s="1858"/>
      <c r="CI145" s="1858"/>
      <c r="CJ145" s="1858"/>
      <c r="CK145" s="1858"/>
      <c r="CL145" s="1858"/>
      <c r="CM145" s="1858"/>
      <c r="CN145" s="1858"/>
      <c r="CO145" s="1858"/>
      <c r="CP145" s="1858"/>
      <c r="CQ145" s="1858"/>
      <c r="CR145" s="1858"/>
      <c r="CS145" s="1858"/>
      <c r="CT145" s="1858"/>
      <c r="CU145" s="1858"/>
      <c r="CV145" s="1858"/>
      <c r="CW145" s="1858"/>
      <c r="CX145" s="1858"/>
      <c r="CY145" s="1858"/>
      <c r="CZ145" s="1858"/>
    </row>
    <row r="146" s="130" customFormat="true" ht="15" customHeight="true" x14ac:dyDescent="0.2">
      <c r="A146" s="2171"/>
      <c r="B146" s="252" t="s">
        <v>67</v>
      </c>
      <c r="C146" s="1049" t="s">
        <v>36</v>
      </c>
      <c r="D146" s="1061" t="s">
        <v>36</v>
      </c>
      <c r="E146" s="1061" t="s">
        <v>36</v>
      </c>
      <c r="F146" s="1061" t="s">
        <v>36</v>
      </c>
      <c r="G146" s="1073" t="s">
        <v>36</v>
      </c>
      <c r="H146" s="1097" t="s">
        <v>36</v>
      </c>
      <c r="I146" s="1061" t="s">
        <v>36</v>
      </c>
      <c r="J146" s="1061" t="s">
        <v>36</v>
      </c>
      <c r="K146" s="1061" t="s">
        <v>36</v>
      </c>
      <c r="L146" s="1139" t="s">
        <v>36</v>
      </c>
      <c r="M146" s="1162" t="s">
        <v>36</v>
      </c>
      <c r="N146" s="1061" t="s">
        <v>36</v>
      </c>
      <c r="O146" s="1061" t="s">
        <v>36</v>
      </c>
      <c r="P146" s="1061" t="s">
        <v>36</v>
      </c>
      <c r="Q146" s="1073" t="s">
        <v>36</v>
      </c>
      <c r="R146" s="1097" t="s">
        <v>36</v>
      </c>
      <c r="S146" s="1061" t="s">
        <v>36</v>
      </c>
      <c r="T146" s="1061" t="s">
        <v>36</v>
      </c>
      <c r="U146" s="1061" t="s">
        <v>36</v>
      </c>
      <c r="V146" s="1061" t="s">
        <v>36</v>
      </c>
      <c r="W146" s="1061" t="s">
        <v>36</v>
      </c>
      <c r="X146" s="1061" t="s">
        <v>36</v>
      </c>
      <c r="Y146" s="1195" t="s">
        <v>36</v>
      </c>
      <c r="Z146" s="1195" t="s">
        <v>36</v>
      </c>
      <c r="AA146" s="1195" t="s">
        <v>36</v>
      </c>
      <c r="AB146" s="1195" t="s">
        <v>36</v>
      </c>
      <c r="AC146" s="1195" t="s">
        <v>36</v>
      </c>
      <c r="AD146" s="1195" t="s">
        <v>36</v>
      </c>
      <c r="AE146" s="1195" t="s">
        <v>36</v>
      </c>
      <c r="AF146" s="1822" t="s">
        <v>36</v>
      </c>
      <c r="AG146" s="1839"/>
      <c r="AH146" s="1839"/>
      <c r="AI146" s="1839"/>
      <c r="AJ146" s="1839"/>
      <c r="AK146" s="1839"/>
      <c r="AL146" s="1839"/>
      <c r="AM146" s="1839"/>
      <c r="AN146" s="1839"/>
      <c r="AO146" s="1839"/>
      <c r="AP146" s="1839"/>
      <c r="AQ146" s="1839"/>
      <c r="AR146" s="1839"/>
      <c r="AS146" s="1839"/>
      <c r="AT146" s="1839"/>
      <c r="AU146" s="1839"/>
      <c r="AV146" s="1839"/>
      <c r="AW146" s="1839"/>
      <c r="AX146" s="1839"/>
      <c r="AY146" s="1839"/>
      <c r="AZ146" s="215"/>
      <c r="BA146" s="2217"/>
      <c r="BB146" s="159" t="s">
        <v>67</v>
      </c>
      <c r="BC146" s="1207" t="s">
        <v>36</v>
      </c>
      <c r="BD146" s="1227" t="s">
        <v>36</v>
      </c>
      <c r="BE146" s="1227" t="s">
        <v>36</v>
      </c>
      <c r="BF146" s="1227" t="s">
        <v>36</v>
      </c>
      <c r="BG146" s="1248" t="s">
        <v>36</v>
      </c>
      <c r="BH146" s="1269" t="s">
        <v>36</v>
      </c>
      <c r="BI146" s="1227" t="s">
        <v>36</v>
      </c>
      <c r="BJ146" s="1227" t="s">
        <v>36</v>
      </c>
      <c r="BK146" s="1227" t="s">
        <v>36</v>
      </c>
      <c r="BL146" s="1248" t="s">
        <v>36</v>
      </c>
      <c r="BM146" s="1269" t="s">
        <v>36</v>
      </c>
      <c r="BN146" s="1227" t="s">
        <v>36</v>
      </c>
      <c r="BO146" s="1227" t="s">
        <v>36</v>
      </c>
      <c r="BP146" s="1227" t="s">
        <v>36</v>
      </c>
      <c r="BQ146" s="1248" t="s">
        <v>36</v>
      </c>
      <c r="BR146" s="1269" t="s">
        <v>36</v>
      </c>
      <c r="BS146" s="1227" t="s">
        <v>36</v>
      </c>
      <c r="BT146" s="1227" t="s">
        <v>36</v>
      </c>
      <c r="BU146" s="1227" t="s">
        <v>36</v>
      </c>
      <c r="BV146" s="1227" t="s">
        <v>36</v>
      </c>
      <c r="BW146" s="1227" t="s">
        <v>36</v>
      </c>
      <c r="BX146" s="1227" t="s">
        <v>36</v>
      </c>
      <c r="BY146" s="1291" t="s">
        <v>36</v>
      </c>
      <c r="BZ146" s="1291" t="s">
        <v>36</v>
      </c>
      <c r="CA146" s="1291" t="s">
        <v>36</v>
      </c>
      <c r="CB146" s="1291" t="s">
        <v>36</v>
      </c>
      <c r="CC146" s="1291" t="s">
        <v>36</v>
      </c>
      <c r="CD146" s="1291" t="s">
        <v>36</v>
      </c>
      <c r="CE146" s="1291" t="s">
        <v>36</v>
      </c>
      <c r="CF146" s="1291" t="s">
        <v>36</v>
      </c>
      <c r="CG146" s="1858"/>
      <c r="CH146" s="1858"/>
      <c r="CI146" s="1858"/>
      <c r="CJ146" s="1858"/>
      <c r="CK146" s="1858"/>
      <c r="CL146" s="1858"/>
      <c r="CM146" s="1858"/>
      <c r="CN146" s="1858"/>
      <c r="CO146" s="1858"/>
      <c r="CP146" s="1858"/>
      <c r="CQ146" s="1858"/>
      <c r="CR146" s="1858"/>
      <c r="CS146" s="1858"/>
      <c r="CT146" s="1858"/>
      <c r="CU146" s="1858"/>
      <c r="CV146" s="1858"/>
      <c r="CW146" s="1858"/>
      <c r="CX146" s="1858"/>
      <c r="CY146" s="1858"/>
      <c r="CZ146" s="1858"/>
    </row>
    <row r="147" s="130" customFormat="true" ht="15" customHeight="true" x14ac:dyDescent="0.2">
      <c r="A147" s="2171"/>
      <c r="B147" s="252" t="s">
        <v>68</v>
      </c>
      <c r="C147" s="1049" t="s">
        <v>36</v>
      </c>
      <c r="D147" s="1061" t="s">
        <v>36</v>
      </c>
      <c r="E147" s="1061" t="s">
        <v>36</v>
      </c>
      <c r="F147" s="1061" t="s">
        <v>36</v>
      </c>
      <c r="G147" s="1073" t="s">
        <v>36</v>
      </c>
      <c r="H147" s="1097" t="s">
        <v>36</v>
      </c>
      <c r="I147" s="1061" t="s">
        <v>36</v>
      </c>
      <c r="J147" s="1061" t="s">
        <v>36</v>
      </c>
      <c r="K147" s="1061" t="s">
        <v>36</v>
      </c>
      <c r="L147" s="1139" t="s">
        <v>36</v>
      </c>
      <c r="M147" s="1162" t="s">
        <v>36</v>
      </c>
      <c r="N147" s="1061" t="s">
        <v>36</v>
      </c>
      <c r="O147" s="1061" t="s">
        <v>36</v>
      </c>
      <c r="P147" s="1061" t="s">
        <v>36</v>
      </c>
      <c r="Q147" s="1073" t="s">
        <v>36</v>
      </c>
      <c r="R147" s="1097" t="s">
        <v>36</v>
      </c>
      <c r="S147" s="1061" t="s">
        <v>36</v>
      </c>
      <c r="T147" s="1061" t="s">
        <v>36</v>
      </c>
      <c r="U147" s="1061" t="s">
        <v>36</v>
      </c>
      <c r="V147" s="1061" t="s">
        <v>36</v>
      </c>
      <c r="W147" s="1061" t="s">
        <v>36</v>
      </c>
      <c r="X147" s="1061" t="s">
        <v>36</v>
      </c>
      <c r="Y147" s="1195" t="s">
        <v>36</v>
      </c>
      <c r="Z147" s="1195" t="s">
        <v>36</v>
      </c>
      <c r="AA147" s="1195" t="s">
        <v>36</v>
      </c>
      <c r="AB147" s="1195" t="s">
        <v>36</v>
      </c>
      <c r="AC147" s="1195" t="s">
        <v>36</v>
      </c>
      <c r="AD147" s="1195" t="s">
        <v>36</v>
      </c>
      <c r="AE147" s="1195" t="s">
        <v>36</v>
      </c>
      <c r="AF147" s="1822" t="s">
        <v>36</v>
      </c>
      <c r="AG147" s="1839"/>
      <c r="AH147" s="1839"/>
      <c r="AI147" s="1839"/>
      <c r="AJ147" s="1839"/>
      <c r="AK147" s="1839"/>
      <c r="AL147" s="1839"/>
      <c r="AM147" s="1839"/>
      <c r="AN147" s="1839"/>
      <c r="AO147" s="1839"/>
      <c r="AP147" s="1839"/>
      <c r="AQ147" s="1839"/>
      <c r="AR147" s="1839"/>
      <c r="AS147" s="1839"/>
      <c r="AT147" s="1839"/>
      <c r="AU147" s="1839"/>
      <c r="AV147" s="1839"/>
      <c r="AW147" s="1839"/>
      <c r="AX147" s="1839"/>
      <c r="AY147" s="1839"/>
      <c r="AZ147" s="215"/>
      <c r="BA147" s="2217"/>
      <c r="BB147" s="159" t="s">
        <v>68</v>
      </c>
      <c r="BC147" s="1207" t="s">
        <v>36</v>
      </c>
      <c r="BD147" s="1227" t="s">
        <v>36</v>
      </c>
      <c r="BE147" s="1227" t="s">
        <v>36</v>
      </c>
      <c r="BF147" s="1227" t="s">
        <v>36</v>
      </c>
      <c r="BG147" s="1248" t="s">
        <v>36</v>
      </c>
      <c r="BH147" s="1269" t="s">
        <v>36</v>
      </c>
      <c r="BI147" s="1227" t="s">
        <v>36</v>
      </c>
      <c r="BJ147" s="1227" t="s">
        <v>36</v>
      </c>
      <c r="BK147" s="1227" t="s">
        <v>36</v>
      </c>
      <c r="BL147" s="1248" t="s">
        <v>36</v>
      </c>
      <c r="BM147" s="1269" t="s">
        <v>36</v>
      </c>
      <c r="BN147" s="1227" t="s">
        <v>36</v>
      </c>
      <c r="BO147" s="1227" t="s">
        <v>36</v>
      </c>
      <c r="BP147" s="1227" t="s">
        <v>36</v>
      </c>
      <c r="BQ147" s="1248" t="s">
        <v>36</v>
      </c>
      <c r="BR147" s="1269" t="s">
        <v>36</v>
      </c>
      <c r="BS147" s="1227" t="s">
        <v>36</v>
      </c>
      <c r="BT147" s="1227" t="s">
        <v>36</v>
      </c>
      <c r="BU147" s="1227" t="s">
        <v>36</v>
      </c>
      <c r="BV147" s="1227" t="s">
        <v>36</v>
      </c>
      <c r="BW147" s="1227" t="s">
        <v>36</v>
      </c>
      <c r="BX147" s="1227" t="s">
        <v>36</v>
      </c>
      <c r="BY147" s="1291" t="s">
        <v>36</v>
      </c>
      <c r="BZ147" s="1291" t="s">
        <v>36</v>
      </c>
      <c r="CA147" s="1291" t="s">
        <v>36</v>
      </c>
      <c r="CB147" s="1291" t="s">
        <v>36</v>
      </c>
      <c r="CC147" s="1291" t="s">
        <v>36</v>
      </c>
      <c r="CD147" s="1291" t="s">
        <v>36</v>
      </c>
      <c r="CE147" s="1291" t="s">
        <v>36</v>
      </c>
      <c r="CF147" s="1291" t="s">
        <v>36</v>
      </c>
      <c r="CG147" s="1858"/>
      <c r="CH147" s="1858"/>
      <c r="CI147" s="1858"/>
      <c r="CJ147" s="1858"/>
      <c r="CK147" s="1858"/>
      <c r="CL147" s="1858"/>
      <c r="CM147" s="1858"/>
      <c r="CN147" s="1858"/>
      <c r="CO147" s="1858"/>
      <c r="CP147" s="1858"/>
      <c r="CQ147" s="1858"/>
      <c r="CR147" s="1858"/>
      <c r="CS147" s="1858"/>
      <c r="CT147" s="1858"/>
      <c r="CU147" s="1858"/>
      <c r="CV147" s="1858"/>
      <c r="CW147" s="1858"/>
      <c r="CX147" s="1858"/>
      <c r="CY147" s="1858"/>
      <c r="CZ147" s="1858"/>
    </row>
    <row r="148" s="130" customFormat="true" ht="15" customHeight="true" x14ac:dyDescent="0.2">
      <c r="A148" s="2171" t="s">
        <v>109</v>
      </c>
      <c r="B148" s="252" t="s">
        <v>50</v>
      </c>
      <c r="C148" s="1049" t="s">
        <v>36</v>
      </c>
      <c r="D148" s="1061" t="s">
        <v>36</v>
      </c>
      <c r="E148" s="1061" t="s">
        <v>36</v>
      </c>
      <c r="F148" s="1061" t="s">
        <v>36</v>
      </c>
      <c r="G148" s="1073" t="s">
        <v>36</v>
      </c>
      <c r="H148" s="1097" t="s">
        <v>36</v>
      </c>
      <c r="I148" s="1061" t="s">
        <v>36</v>
      </c>
      <c r="J148" s="1061" t="s">
        <v>36</v>
      </c>
      <c r="K148" s="1061" t="s">
        <v>36</v>
      </c>
      <c r="L148" s="1139" t="s">
        <v>36</v>
      </c>
      <c r="M148" s="1162" t="s">
        <v>36</v>
      </c>
      <c r="N148" s="1061" t="s">
        <v>36</v>
      </c>
      <c r="O148" s="1061" t="s">
        <v>36</v>
      </c>
      <c r="P148" s="1061" t="s">
        <v>36</v>
      </c>
      <c r="Q148" s="1073" t="s">
        <v>36</v>
      </c>
      <c r="R148" s="1097" t="s">
        <v>36</v>
      </c>
      <c r="S148" s="1061" t="s">
        <v>36</v>
      </c>
      <c r="T148" s="1061" t="s">
        <v>36</v>
      </c>
      <c r="U148" s="1061" t="s">
        <v>36</v>
      </c>
      <c r="V148" s="1061" t="s">
        <v>36</v>
      </c>
      <c r="W148" s="1061" t="s">
        <v>36</v>
      </c>
      <c r="X148" s="1061" t="s">
        <v>36</v>
      </c>
      <c r="Y148" s="1195" t="s">
        <v>36</v>
      </c>
      <c r="Z148" s="1195" t="s">
        <v>36</v>
      </c>
      <c r="AA148" s="1195" t="s">
        <v>36</v>
      </c>
      <c r="AB148" s="1195" t="s">
        <v>36</v>
      </c>
      <c r="AC148" s="1195" t="s">
        <v>36</v>
      </c>
      <c r="AD148" s="1195" t="s">
        <v>36</v>
      </c>
      <c r="AE148" s="1195" t="s">
        <v>36</v>
      </c>
      <c r="AF148" s="1822" t="s">
        <v>36</v>
      </c>
      <c r="AG148" s="1839"/>
      <c r="AH148" s="1839"/>
      <c r="AI148" s="1839"/>
      <c r="AJ148" s="1839"/>
      <c r="AK148" s="1839"/>
      <c r="AL148" s="1839"/>
      <c r="AM148" s="1839"/>
      <c r="AN148" s="1839"/>
      <c r="AO148" s="1839"/>
      <c r="AP148" s="1839"/>
      <c r="AQ148" s="1839"/>
      <c r="AR148" s="1839"/>
      <c r="AS148" s="1839"/>
      <c r="AT148" s="1839"/>
      <c r="AU148" s="1839"/>
      <c r="AV148" s="1839"/>
      <c r="AW148" s="1839"/>
      <c r="AX148" s="1839"/>
      <c r="AY148" s="1839"/>
      <c r="AZ148" s="215"/>
      <c r="BA148" s="2217" t="s">
        <v>109</v>
      </c>
      <c r="BB148" s="159" t="s">
        <v>50</v>
      </c>
      <c r="BC148" s="1207" t="s">
        <v>36</v>
      </c>
      <c r="BD148" s="1227" t="s">
        <v>36</v>
      </c>
      <c r="BE148" s="1227" t="s">
        <v>36</v>
      </c>
      <c r="BF148" s="1227" t="s">
        <v>36</v>
      </c>
      <c r="BG148" s="1248" t="s">
        <v>36</v>
      </c>
      <c r="BH148" s="1269" t="s">
        <v>36</v>
      </c>
      <c r="BI148" s="1227" t="s">
        <v>36</v>
      </c>
      <c r="BJ148" s="1227" t="s">
        <v>36</v>
      </c>
      <c r="BK148" s="1227" t="s">
        <v>36</v>
      </c>
      <c r="BL148" s="1248" t="s">
        <v>36</v>
      </c>
      <c r="BM148" s="1269" t="s">
        <v>36</v>
      </c>
      <c r="BN148" s="1227" t="s">
        <v>36</v>
      </c>
      <c r="BO148" s="1227" t="s">
        <v>36</v>
      </c>
      <c r="BP148" s="1227" t="s">
        <v>36</v>
      </c>
      <c r="BQ148" s="1248" t="s">
        <v>36</v>
      </c>
      <c r="BR148" s="1269" t="s">
        <v>36</v>
      </c>
      <c r="BS148" s="1227" t="s">
        <v>36</v>
      </c>
      <c r="BT148" s="1227" t="s">
        <v>36</v>
      </c>
      <c r="BU148" s="1227" t="s">
        <v>36</v>
      </c>
      <c r="BV148" s="1227" t="s">
        <v>36</v>
      </c>
      <c r="BW148" s="1227" t="s">
        <v>36</v>
      </c>
      <c r="BX148" s="1227" t="s">
        <v>36</v>
      </c>
      <c r="BY148" s="1291" t="s">
        <v>36</v>
      </c>
      <c r="BZ148" s="1291" t="s">
        <v>36</v>
      </c>
      <c r="CA148" s="1291" t="s">
        <v>36</v>
      </c>
      <c r="CB148" s="1291" t="s">
        <v>36</v>
      </c>
      <c r="CC148" s="1291" t="s">
        <v>36</v>
      </c>
      <c r="CD148" s="1291" t="s">
        <v>36</v>
      </c>
      <c r="CE148" s="1291" t="s">
        <v>36</v>
      </c>
      <c r="CF148" s="1291" t="s">
        <v>36</v>
      </c>
      <c r="CG148" s="1858"/>
      <c r="CH148" s="1858"/>
      <c r="CI148" s="1858"/>
      <c r="CJ148" s="1858"/>
      <c r="CK148" s="1858"/>
      <c r="CL148" s="1858"/>
      <c r="CM148" s="1858"/>
      <c r="CN148" s="1858"/>
      <c r="CO148" s="1858"/>
      <c r="CP148" s="1858"/>
      <c r="CQ148" s="1858"/>
      <c r="CR148" s="1858"/>
      <c r="CS148" s="1858"/>
      <c r="CT148" s="1858"/>
      <c r="CU148" s="1858"/>
      <c r="CV148" s="1858"/>
      <c r="CW148" s="1858"/>
      <c r="CX148" s="1858"/>
      <c r="CY148" s="1858"/>
      <c r="CZ148" s="1858"/>
    </row>
    <row r="149" s="130" customFormat="true" ht="15" customHeight="true" x14ac:dyDescent="0.2">
      <c r="A149" s="2171"/>
      <c r="B149" s="252" t="s">
        <v>49</v>
      </c>
      <c r="C149" s="1049" t="s">
        <v>36</v>
      </c>
      <c r="D149" s="1061" t="s">
        <v>36</v>
      </c>
      <c r="E149" s="1061" t="s">
        <v>36</v>
      </c>
      <c r="F149" s="1061" t="s">
        <v>36</v>
      </c>
      <c r="G149" s="1073" t="s">
        <v>36</v>
      </c>
      <c r="H149" s="1097" t="s">
        <v>36</v>
      </c>
      <c r="I149" s="1061" t="s">
        <v>36</v>
      </c>
      <c r="J149" s="1061" t="s">
        <v>36</v>
      </c>
      <c r="K149" s="1061" t="s">
        <v>36</v>
      </c>
      <c r="L149" s="1139" t="s">
        <v>36</v>
      </c>
      <c r="M149" s="1162" t="s">
        <v>36</v>
      </c>
      <c r="N149" s="1061" t="s">
        <v>36</v>
      </c>
      <c r="O149" s="1061" t="s">
        <v>36</v>
      </c>
      <c r="P149" s="1061" t="s">
        <v>36</v>
      </c>
      <c r="Q149" s="1073" t="s">
        <v>36</v>
      </c>
      <c r="R149" s="1097" t="s">
        <v>36</v>
      </c>
      <c r="S149" s="1061" t="s">
        <v>36</v>
      </c>
      <c r="T149" s="1061" t="s">
        <v>36</v>
      </c>
      <c r="U149" s="1061" t="s">
        <v>36</v>
      </c>
      <c r="V149" s="1061" t="s">
        <v>36</v>
      </c>
      <c r="W149" s="1061" t="s">
        <v>36</v>
      </c>
      <c r="X149" s="1061" t="s">
        <v>36</v>
      </c>
      <c r="Y149" s="1195" t="s">
        <v>36</v>
      </c>
      <c r="Z149" s="1195" t="s">
        <v>36</v>
      </c>
      <c r="AA149" s="1195" t="s">
        <v>36</v>
      </c>
      <c r="AB149" s="1195" t="s">
        <v>36</v>
      </c>
      <c r="AC149" s="1195" t="s">
        <v>36</v>
      </c>
      <c r="AD149" s="1195" t="s">
        <v>36</v>
      </c>
      <c r="AE149" s="1195" t="s">
        <v>36</v>
      </c>
      <c r="AF149" s="1822" t="s">
        <v>36</v>
      </c>
      <c r="AG149" s="1839"/>
      <c r="AH149" s="1839"/>
      <c r="AI149" s="1839"/>
      <c r="AJ149" s="1839"/>
      <c r="AK149" s="1839"/>
      <c r="AL149" s="1839"/>
      <c r="AM149" s="1839"/>
      <c r="AN149" s="1839"/>
      <c r="AO149" s="1839"/>
      <c r="AP149" s="1839"/>
      <c r="AQ149" s="1839"/>
      <c r="AR149" s="1839"/>
      <c r="AS149" s="1839"/>
      <c r="AT149" s="1839"/>
      <c r="AU149" s="1839"/>
      <c r="AV149" s="1839"/>
      <c r="AW149" s="1839"/>
      <c r="AX149" s="1839"/>
      <c r="AY149" s="1839"/>
      <c r="AZ149" s="215"/>
      <c r="BA149" s="2217"/>
      <c r="BB149" s="159" t="s">
        <v>49</v>
      </c>
      <c r="BC149" s="1207" t="s">
        <v>36</v>
      </c>
      <c r="BD149" s="1227" t="s">
        <v>36</v>
      </c>
      <c r="BE149" s="1227" t="s">
        <v>36</v>
      </c>
      <c r="BF149" s="1227" t="s">
        <v>36</v>
      </c>
      <c r="BG149" s="1248" t="s">
        <v>36</v>
      </c>
      <c r="BH149" s="1269" t="s">
        <v>36</v>
      </c>
      <c r="BI149" s="1227" t="s">
        <v>36</v>
      </c>
      <c r="BJ149" s="1227" t="s">
        <v>36</v>
      </c>
      <c r="BK149" s="1227" t="s">
        <v>36</v>
      </c>
      <c r="BL149" s="1248" t="s">
        <v>36</v>
      </c>
      <c r="BM149" s="1269" t="s">
        <v>36</v>
      </c>
      <c r="BN149" s="1227" t="s">
        <v>36</v>
      </c>
      <c r="BO149" s="1227" t="s">
        <v>36</v>
      </c>
      <c r="BP149" s="1227" t="s">
        <v>36</v>
      </c>
      <c r="BQ149" s="1248" t="s">
        <v>36</v>
      </c>
      <c r="BR149" s="1269" t="s">
        <v>36</v>
      </c>
      <c r="BS149" s="1227" t="s">
        <v>36</v>
      </c>
      <c r="BT149" s="1227" t="s">
        <v>36</v>
      </c>
      <c r="BU149" s="1227" t="s">
        <v>36</v>
      </c>
      <c r="BV149" s="1227" t="s">
        <v>36</v>
      </c>
      <c r="BW149" s="1227" t="s">
        <v>36</v>
      </c>
      <c r="BX149" s="1227" t="s">
        <v>36</v>
      </c>
      <c r="BY149" s="1291" t="s">
        <v>36</v>
      </c>
      <c r="BZ149" s="1291" t="s">
        <v>36</v>
      </c>
      <c r="CA149" s="1291" t="s">
        <v>36</v>
      </c>
      <c r="CB149" s="1291" t="s">
        <v>36</v>
      </c>
      <c r="CC149" s="1291" t="s">
        <v>36</v>
      </c>
      <c r="CD149" s="1291" t="s">
        <v>36</v>
      </c>
      <c r="CE149" s="1291" t="s">
        <v>36</v>
      </c>
      <c r="CF149" s="1291" t="s">
        <v>36</v>
      </c>
      <c r="CG149" s="1858"/>
      <c r="CH149" s="1858"/>
      <c r="CI149" s="1858"/>
      <c r="CJ149" s="1858"/>
      <c r="CK149" s="1858"/>
      <c r="CL149" s="1858"/>
      <c r="CM149" s="1858"/>
      <c r="CN149" s="1858"/>
      <c r="CO149" s="1858"/>
      <c r="CP149" s="1858"/>
      <c r="CQ149" s="1858"/>
      <c r="CR149" s="1858"/>
      <c r="CS149" s="1858"/>
      <c r="CT149" s="1858"/>
      <c r="CU149" s="1858"/>
      <c r="CV149" s="1858"/>
      <c r="CW149" s="1858"/>
      <c r="CX149" s="1858"/>
      <c r="CY149" s="1858"/>
      <c r="CZ149" s="1858"/>
    </row>
    <row r="150" s="130" customFormat="true" ht="15" customHeight="true" x14ac:dyDescent="0.2">
      <c r="A150" s="2171"/>
      <c r="B150" s="252" t="s">
        <v>111</v>
      </c>
      <c r="C150" s="1049" t="s">
        <v>36</v>
      </c>
      <c r="D150" s="1061" t="s">
        <v>36</v>
      </c>
      <c r="E150" s="1061" t="s">
        <v>36</v>
      </c>
      <c r="F150" s="1061" t="s">
        <v>36</v>
      </c>
      <c r="G150" s="1073" t="s">
        <v>36</v>
      </c>
      <c r="H150" s="1097" t="s">
        <v>36</v>
      </c>
      <c r="I150" s="1061" t="s">
        <v>36</v>
      </c>
      <c r="J150" s="1061" t="s">
        <v>36</v>
      </c>
      <c r="K150" s="1061" t="s">
        <v>36</v>
      </c>
      <c r="L150" s="1139" t="s">
        <v>36</v>
      </c>
      <c r="M150" s="1162" t="s">
        <v>36</v>
      </c>
      <c r="N150" s="1061" t="s">
        <v>36</v>
      </c>
      <c r="O150" s="1061" t="s">
        <v>36</v>
      </c>
      <c r="P150" s="1061" t="s">
        <v>36</v>
      </c>
      <c r="Q150" s="1073" t="s">
        <v>36</v>
      </c>
      <c r="R150" s="1097" t="s">
        <v>36</v>
      </c>
      <c r="S150" s="1061" t="s">
        <v>36</v>
      </c>
      <c r="T150" s="1061" t="s">
        <v>36</v>
      </c>
      <c r="U150" s="1061" t="s">
        <v>36</v>
      </c>
      <c r="V150" s="1061" t="s">
        <v>36</v>
      </c>
      <c r="W150" s="1061" t="s">
        <v>36</v>
      </c>
      <c r="X150" s="1061" t="s">
        <v>36</v>
      </c>
      <c r="Y150" s="1195" t="s">
        <v>36</v>
      </c>
      <c r="Z150" s="1195" t="s">
        <v>36</v>
      </c>
      <c r="AA150" s="1195" t="s">
        <v>36</v>
      </c>
      <c r="AB150" s="1195" t="s">
        <v>36</v>
      </c>
      <c r="AC150" s="1195" t="s">
        <v>36</v>
      </c>
      <c r="AD150" s="1195" t="s">
        <v>36</v>
      </c>
      <c r="AE150" s="1195" t="s">
        <v>36</v>
      </c>
      <c r="AF150" s="1822" t="s">
        <v>36</v>
      </c>
      <c r="AG150" s="1839"/>
      <c r="AH150" s="1839"/>
      <c r="AI150" s="1839"/>
      <c r="AJ150" s="1839"/>
      <c r="AK150" s="1839"/>
      <c r="AL150" s="1839"/>
      <c r="AM150" s="1839"/>
      <c r="AN150" s="1839"/>
      <c r="AO150" s="1839"/>
      <c r="AP150" s="1839"/>
      <c r="AQ150" s="1839"/>
      <c r="AR150" s="1839"/>
      <c r="AS150" s="1839"/>
      <c r="AT150" s="1839"/>
      <c r="AU150" s="1839"/>
      <c r="AV150" s="1839"/>
      <c r="AW150" s="1839"/>
      <c r="AX150" s="1839"/>
      <c r="AY150" s="1839"/>
      <c r="AZ150" s="215"/>
      <c r="BA150" s="2217"/>
      <c r="BB150" s="159" t="s">
        <v>111</v>
      </c>
      <c r="BC150" s="1207" t="s">
        <v>36</v>
      </c>
      <c r="BD150" s="1227" t="s">
        <v>36</v>
      </c>
      <c r="BE150" s="1227" t="s">
        <v>36</v>
      </c>
      <c r="BF150" s="1227" t="s">
        <v>36</v>
      </c>
      <c r="BG150" s="1248" t="s">
        <v>36</v>
      </c>
      <c r="BH150" s="1269" t="s">
        <v>36</v>
      </c>
      <c r="BI150" s="1227" t="s">
        <v>36</v>
      </c>
      <c r="BJ150" s="1227" t="s">
        <v>36</v>
      </c>
      <c r="BK150" s="1227" t="s">
        <v>36</v>
      </c>
      <c r="BL150" s="1248" t="s">
        <v>36</v>
      </c>
      <c r="BM150" s="1269" t="s">
        <v>36</v>
      </c>
      <c r="BN150" s="1227" t="s">
        <v>36</v>
      </c>
      <c r="BO150" s="1227" t="s">
        <v>36</v>
      </c>
      <c r="BP150" s="1227" t="s">
        <v>36</v>
      </c>
      <c r="BQ150" s="1248" t="s">
        <v>36</v>
      </c>
      <c r="BR150" s="1269" t="s">
        <v>36</v>
      </c>
      <c r="BS150" s="1227" t="s">
        <v>36</v>
      </c>
      <c r="BT150" s="1227" t="s">
        <v>36</v>
      </c>
      <c r="BU150" s="1227" t="s">
        <v>36</v>
      </c>
      <c r="BV150" s="1227" t="s">
        <v>36</v>
      </c>
      <c r="BW150" s="1227" t="s">
        <v>36</v>
      </c>
      <c r="BX150" s="1227" t="s">
        <v>36</v>
      </c>
      <c r="BY150" s="1291" t="s">
        <v>36</v>
      </c>
      <c r="BZ150" s="1291" t="s">
        <v>36</v>
      </c>
      <c r="CA150" s="1291" t="s">
        <v>36</v>
      </c>
      <c r="CB150" s="1291" t="s">
        <v>36</v>
      </c>
      <c r="CC150" s="1291" t="s">
        <v>36</v>
      </c>
      <c r="CD150" s="1291" t="s">
        <v>36</v>
      </c>
      <c r="CE150" s="1291" t="s">
        <v>36</v>
      </c>
      <c r="CF150" s="1291" t="s">
        <v>36</v>
      </c>
      <c r="CG150" s="1858"/>
      <c r="CH150" s="1858"/>
      <c r="CI150" s="1858"/>
      <c r="CJ150" s="1858"/>
      <c r="CK150" s="1858"/>
      <c r="CL150" s="1858"/>
      <c r="CM150" s="1858"/>
      <c r="CN150" s="1858"/>
      <c r="CO150" s="1858"/>
      <c r="CP150" s="1858"/>
      <c r="CQ150" s="1858"/>
      <c r="CR150" s="1858"/>
      <c r="CS150" s="1858"/>
      <c r="CT150" s="1858"/>
      <c r="CU150" s="1858"/>
      <c r="CV150" s="1858"/>
      <c r="CW150" s="1858"/>
      <c r="CX150" s="1858"/>
      <c r="CY150" s="1858"/>
      <c r="CZ150" s="1858"/>
    </row>
    <row r="151" s="130" customFormat="true" ht="15" customHeight="true" x14ac:dyDescent="0.2">
      <c r="A151" s="2171" t="s">
        <v>110</v>
      </c>
      <c r="B151" s="252" t="s">
        <v>50</v>
      </c>
      <c r="C151" s="1049" t="s">
        <v>36</v>
      </c>
      <c r="D151" s="1061" t="s">
        <v>36</v>
      </c>
      <c r="E151" s="1061" t="s">
        <v>36</v>
      </c>
      <c r="F151" s="1061" t="s">
        <v>36</v>
      </c>
      <c r="G151" s="1073" t="s">
        <v>36</v>
      </c>
      <c r="H151" s="1097" t="s">
        <v>36</v>
      </c>
      <c r="I151" s="1061" t="s">
        <v>36</v>
      </c>
      <c r="J151" s="1061" t="s">
        <v>36</v>
      </c>
      <c r="K151" s="1061" t="s">
        <v>36</v>
      </c>
      <c r="L151" s="1139" t="s">
        <v>36</v>
      </c>
      <c r="M151" s="1162" t="s">
        <v>36</v>
      </c>
      <c r="N151" s="1061" t="s">
        <v>36</v>
      </c>
      <c r="O151" s="1061" t="s">
        <v>36</v>
      </c>
      <c r="P151" s="1061" t="s">
        <v>36</v>
      </c>
      <c r="Q151" s="1073" t="s">
        <v>36</v>
      </c>
      <c r="R151" s="1097" t="s">
        <v>36</v>
      </c>
      <c r="S151" s="1061" t="s">
        <v>36</v>
      </c>
      <c r="T151" s="1061" t="s">
        <v>36</v>
      </c>
      <c r="U151" s="1061" t="s">
        <v>36</v>
      </c>
      <c r="V151" s="1061" t="s">
        <v>36</v>
      </c>
      <c r="W151" s="1061" t="s">
        <v>36</v>
      </c>
      <c r="X151" s="1061" t="s">
        <v>36</v>
      </c>
      <c r="Y151" s="1195" t="s">
        <v>36</v>
      </c>
      <c r="Z151" s="1195" t="s">
        <v>36</v>
      </c>
      <c r="AA151" s="1195" t="s">
        <v>36</v>
      </c>
      <c r="AB151" s="1195" t="s">
        <v>36</v>
      </c>
      <c r="AC151" s="1195" t="s">
        <v>36</v>
      </c>
      <c r="AD151" s="1195" t="s">
        <v>36</v>
      </c>
      <c r="AE151" s="1195" t="s">
        <v>36</v>
      </c>
      <c r="AF151" s="1822" t="s">
        <v>36</v>
      </c>
      <c r="AG151" s="1839"/>
      <c r="AH151" s="1839"/>
      <c r="AI151" s="1839"/>
      <c r="AJ151" s="1839"/>
      <c r="AK151" s="1839"/>
      <c r="AL151" s="1839"/>
      <c r="AM151" s="1839"/>
      <c r="AN151" s="1839"/>
      <c r="AO151" s="1839"/>
      <c r="AP151" s="1839"/>
      <c r="AQ151" s="1839"/>
      <c r="AR151" s="1839"/>
      <c r="AS151" s="1839"/>
      <c r="AT151" s="1839"/>
      <c r="AU151" s="1839"/>
      <c r="AV151" s="1839"/>
      <c r="AW151" s="1839"/>
      <c r="AX151" s="1839"/>
      <c r="AY151" s="1839"/>
      <c r="AZ151" s="215"/>
      <c r="BA151" s="2217" t="s">
        <v>110</v>
      </c>
      <c r="BB151" s="159" t="s">
        <v>50</v>
      </c>
      <c r="BC151" s="1207" t="s">
        <v>36</v>
      </c>
      <c r="BD151" s="1227" t="s">
        <v>36</v>
      </c>
      <c r="BE151" s="1227" t="s">
        <v>36</v>
      </c>
      <c r="BF151" s="1227" t="s">
        <v>36</v>
      </c>
      <c r="BG151" s="1248" t="s">
        <v>36</v>
      </c>
      <c r="BH151" s="1269" t="s">
        <v>36</v>
      </c>
      <c r="BI151" s="1227" t="s">
        <v>36</v>
      </c>
      <c r="BJ151" s="1227" t="s">
        <v>36</v>
      </c>
      <c r="BK151" s="1227" t="s">
        <v>36</v>
      </c>
      <c r="BL151" s="1248" t="s">
        <v>36</v>
      </c>
      <c r="BM151" s="1269" t="s">
        <v>36</v>
      </c>
      <c r="BN151" s="1227" t="s">
        <v>36</v>
      </c>
      <c r="BO151" s="1227" t="s">
        <v>36</v>
      </c>
      <c r="BP151" s="1227" t="s">
        <v>36</v>
      </c>
      <c r="BQ151" s="1248" t="s">
        <v>36</v>
      </c>
      <c r="BR151" s="1269" t="s">
        <v>36</v>
      </c>
      <c r="BS151" s="1227" t="s">
        <v>36</v>
      </c>
      <c r="BT151" s="1227" t="s">
        <v>36</v>
      </c>
      <c r="BU151" s="1227" t="s">
        <v>36</v>
      </c>
      <c r="BV151" s="1227" t="s">
        <v>36</v>
      </c>
      <c r="BW151" s="1227" t="s">
        <v>36</v>
      </c>
      <c r="BX151" s="1227" t="s">
        <v>36</v>
      </c>
      <c r="BY151" s="1291" t="s">
        <v>36</v>
      </c>
      <c r="BZ151" s="1291" t="s">
        <v>36</v>
      </c>
      <c r="CA151" s="1291" t="s">
        <v>36</v>
      </c>
      <c r="CB151" s="1291" t="s">
        <v>36</v>
      </c>
      <c r="CC151" s="1291" t="s">
        <v>36</v>
      </c>
      <c r="CD151" s="1291" t="s">
        <v>36</v>
      </c>
      <c r="CE151" s="1291" t="s">
        <v>36</v>
      </c>
      <c r="CF151" s="1291" t="s">
        <v>36</v>
      </c>
      <c r="CG151" s="1858"/>
      <c r="CH151" s="1858"/>
      <c r="CI151" s="1858"/>
      <c r="CJ151" s="1858"/>
      <c r="CK151" s="1858"/>
      <c r="CL151" s="1858"/>
      <c r="CM151" s="1858"/>
      <c r="CN151" s="1858"/>
      <c r="CO151" s="1858"/>
      <c r="CP151" s="1858"/>
      <c r="CQ151" s="1858"/>
      <c r="CR151" s="1858"/>
      <c r="CS151" s="1858"/>
      <c r="CT151" s="1858"/>
      <c r="CU151" s="1858"/>
      <c r="CV151" s="1858"/>
      <c r="CW151" s="1858"/>
      <c r="CX151" s="1858"/>
      <c r="CY151" s="1858"/>
      <c r="CZ151" s="1858"/>
    </row>
    <row r="152" s="130" customFormat="true" ht="15" customHeight="true" x14ac:dyDescent="0.2">
      <c r="A152" s="2218"/>
      <c r="B152" s="253" t="s">
        <v>49</v>
      </c>
      <c r="C152" s="1050" t="s">
        <v>36</v>
      </c>
      <c r="D152" s="1062" t="s">
        <v>36</v>
      </c>
      <c r="E152" s="1062" t="s">
        <v>36</v>
      </c>
      <c r="F152" s="1062" t="s">
        <v>36</v>
      </c>
      <c r="G152" s="1074" t="s">
        <v>36</v>
      </c>
      <c r="H152" s="1098" t="s">
        <v>36</v>
      </c>
      <c r="I152" s="1062" t="s">
        <v>36</v>
      </c>
      <c r="J152" s="1062" t="s">
        <v>36</v>
      </c>
      <c r="K152" s="1062" t="s">
        <v>36</v>
      </c>
      <c r="L152" s="1140" t="s">
        <v>36</v>
      </c>
      <c r="M152" s="1163" t="s">
        <v>36</v>
      </c>
      <c r="N152" s="1062" t="s">
        <v>36</v>
      </c>
      <c r="O152" s="1062" t="s">
        <v>36</v>
      </c>
      <c r="P152" s="1062" t="s">
        <v>36</v>
      </c>
      <c r="Q152" s="1074" t="s">
        <v>36</v>
      </c>
      <c r="R152" s="1098" t="s">
        <v>36</v>
      </c>
      <c r="S152" s="1062" t="s">
        <v>36</v>
      </c>
      <c r="T152" s="1062" t="s">
        <v>36</v>
      </c>
      <c r="U152" s="1062" t="s">
        <v>36</v>
      </c>
      <c r="V152" s="1062" t="s">
        <v>36</v>
      </c>
      <c r="W152" s="1062" t="s">
        <v>36</v>
      </c>
      <c r="X152" s="1062" t="s">
        <v>36</v>
      </c>
      <c r="Y152" s="1196" t="s">
        <v>36</v>
      </c>
      <c r="Z152" s="1196" t="s">
        <v>36</v>
      </c>
      <c r="AA152" s="1196" t="s">
        <v>36</v>
      </c>
      <c r="AB152" s="1196" t="s">
        <v>36</v>
      </c>
      <c r="AC152" s="1196" t="s">
        <v>36</v>
      </c>
      <c r="AD152" s="1196" t="s">
        <v>36</v>
      </c>
      <c r="AE152" s="1196" t="s">
        <v>36</v>
      </c>
      <c r="AF152" s="1823" t="s">
        <v>36</v>
      </c>
      <c r="AG152" s="1840"/>
      <c r="AH152" s="1840"/>
      <c r="AI152" s="1840"/>
      <c r="AJ152" s="1840"/>
      <c r="AK152" s="1840"/>
      <c r="AL152" s="1840"/>
      <c r="AM152" s="1840"/>
      <c r="AN152" s="1840"/>
      <c r="AO152" s="1840"/>
      <c r="AP152" s="1840"/>
      <c r="AQ152" s="1840"/>
      <c r="AR152" s="1840"/>
      <c r="AS152" s="1840"/>
      <c r="AT152" s="1840"/>
      <c r="AU152" s="1840"/>
      <c r="AV152" s="1840"/>
      <c r="AW152" s="1840"/>
      <c r="AX152" s="1840"/>
      <c r="AY152" s="1840"/>
      <c r="AZ152" s="215"/>
      <c r="BA152" s="2219"/>
      <c r="BB152" s="235" t="s">
        <v>49</v>
      </c>
      <c r="BC152" s="1208" t="s">
        <v>36</v>
      </c>
      <c r="BD152" s="1228" t="s">
        <v>36</v>
      </c>
      <c r="BE152" s="1228" t="s">
        <v>36</v>
      </c>
      <c r="BF152" s="1228" t="s">
        <v>36</v>
      </c>
      <c r="BG152" s="1249" t="s">
        <v>36</v>
      </c>
      <c r="BH152" s="1270" t="s">
        <v>36</v>
      </c>
      <c r="BI152" s="1228" t="s">
        <v>36</v>
      </c>
      <c r="BJ152" s="1228" t="s">
        <v>36</v>
      </c>
      <c r="BK152" s="1228" t="s">
        <v>36</v>
      </c>
      <c r="BL152" s="1249" t="s">
        <v>36</v>
      </c>
      <c r="BM152" s="1270" t="s">
        <v>36</v>
      </c>
      <c r="BN152" s="1228" t="s">
        <v>36</v>
      </c>
      <c r="BO152" s="1228" t="s">
        <v>36</v>
      </c>
      <c r="BP152" s="1228" t="s">
        <v>36</v>
      </c>
      <c r="BQ152" s="1249" t="s">
        <v>36</v>
      </c>
      <c r="BR152" s="1270" t="s">
        <v>36</v>
      </c>
      <c r="BS152" s="1228" t="s">
        <v>36</v>
      </c>
      <c r="BT152" s="1228" t="s">
        <v>36</v>
      </c>
      <c r="BU152" s="1228" t="s">
        <v>36</v>
      </c>
      <c r="BV152" s="1228" t="s">
        <v>36</v>
      </c>
      <c r="BW152" s="1228" t="s">
        <v>36</v>
      </c>
      <c r="BX152" s="1228" t="s">
        <v>36</v>
      </c>
      <c r="BY152" s="1292" t="s">
        <v>36</v>
      </c>
      <c r="BZ152" s="1292" t="s">
        <v>36</v>
      </c>
      <c r="CA152" s="1292" t="s">
        <v>36</v>
      </c>
      <c r="CB152" s="1292" t="s">
        <v>36</v>
      </c>
      <c r="CC152" s="1292" t="s">
        <v>36</v>
      </c>
      <c r="CD152" s="1292" t="s">
        <v>36</v>
      </c>
      <c r="CE152" s="1292" t="s">
        <v>36</v>
      </c>
      <c r="CF152" s="1292" t="s">
        <v>36</v>
      </c>
      <c r="CG152" s="1859"/>
      <c r="CH152" s="1859"/>
      <c r="CI152" s="1859"/>
      <c r="CJ152" s="1859"/>
      <c r="CK152" s="1859"/>
      <c r="CL152" s="1859"/>
      <c r="CM152" s="1859"/>
      <c r="CN152" s="1859"/>
      <c r="CO152" s="1859"/>
      <c r="CP152" s="1859"/>
      <c r="CQ152" s="1859"/>
      <c r="CR152" s="1859"/>
      <c r="CS152" s="1859"/>
      <c r="CT152" s="1859"/>
      <c r="CU152" s="1859"/>
      <c r="CV152" s="1859"/>
      <c r="CW152" s="1859"/>
      <c r="CX152" s="1859"/>
      <c r="CY152" s="1859"/>
      <c r="CZ152" s="1859"/>
    </row>
    <row r="153" s="578" customFormat="true" ht="15" customHeight="true" x14ac:dyDescent="0.2">
      <c r="A153" s="2169" t="s">
        <v>182</v>
      </c>
      <c r="B153" s="1024" t="s">
        <v>183</v>
      </c>
      <c r="C153" s="907">
        <v>77.37449118046132</v>
      </c>
      <c r="D153" s="908">
        <v>37.999339716077912</v>
      </c>
      <c r="E153" s="908">
        <v>19.719626168224298</v>
      </c>
      <c r="F153" s="908">
        <v>5.8664868509777479</v>
      </c>
      <c r="G153" s="909">
        <v>1.4576271186440677</v>
      </c>
      <c r="H153" s="1096" t="s">
        <v>36</v>
      </c>
      <c r="I153" s="1117" t="s">
        <v>36</v>
      </c>
      <c r="J153" s="1117" t="s">
        <v>36</v>
      </c>
      <c r="K153" s="1117" t="s">
        <v>36</v>
      </c>
      <c r="L153" s="1138" t="s">
        <v>36</v>
      </c>
      <c r="M153" s="1161" t="s">
        <v>36</v>
      </c>
      <c r="N153" s="1117" t="s">
        <v>36</v>
      </c>
      <c r="O153" s="1117" t="s">
        <v>36</v>
      </c>
      <c r="P153" s="1117" t="s">
        <v>36</v>
      </c>
      <c r="Q153" s="1182" t="s">
        <v>36</v>
      </c>
      <c r="R153" s="915">
        <v>5.2631578947368416</v>
      </c>
      <c r="S153" s="908">
        <v>30.310262529832936</v>
      </c>
      <c r="T153" s="908">
        <v>20.189701897018971</v>
      </c>
      <c r="U153" s="908">
        <v>28.703703703703702</v>
      </c>
      <c r="V153" s="908">
        <v>42.822966507177036</v>
      </c>
      <c r="W153" s="908">
        <v>23.736600306278714</v>
      </c>
      <c r="X153" s="908">
        <v>48.962655601659748</v>
      </c>
      <c r="Y153" s="908">
        <v>24.59807073954984</v>
      </c>
      <c r="Z153" s="908">
        <v>7.2837632776934749</v>
      </c>
      <c r="AA153" s="908">
        <v>25.83461736004109</v>
      </c>
      <c r="AB153" s="908">
        <v>46.397694524495677</v>
      </c>
      <c r="AC153" s="908">
        <v>32.949456174024313</v>
      </c>
      <c r="AD153" s="908">
        <v>19.816873773708306</v>
      </c>
      <c r="AE153" s="908">
        <v>25.668449197860966</v>
      </c>
      <c r="AF153" s="1821">
        <v>36.463582226294086</v>
      </c>
      <c r="AG153" s="543"/>
      <c r="AH153" s="543"/>
      <c r="AI153" s="543"/>
      <c r="AJ153" s="543"/>
      <c r="AK153" s="543"/>
      <c r="AL153" s="543"/>
      <c r="AM153" s="543"/>
      <c r="AN153" s="543"/>
      <c r="AO153" s="543"/>
      <c r="AP153" s="543"/>
      <c r="AQ153" s="543"/>
      <c r="AR153" s="543"/>
      <c r="AS153" s="543"/>
      <c r="AT153" s="543"/>
      <c r="AU153" s="543"/>
      <c r="AV153" s="543"/>
      <c r="AW153" s="543"/>
      <c r="AX153" s="543"/>
      <c r="AY153" s="543"/>
      <c r="AZ153" s="216"/>
      <c r="BA153" s="2269" t="s">
        <v>182</v>
      </c>
      <c r="BB153" s="1039" t="s">
        <v>183</v>
      </c>
      <c r="BC153" s="339">
        <v>2281</v>
      </c>
      <c r="BD153" s="305">
        <v>1151</v>
      </c>
      <c r="BE153" s="305">
        <v>633</v>
      </c>
      <c r="BF153" s="305">
        <v>174</v>
      </c>
      <c r="BG153" s="340">
        <v>43</v>
      </c>
      <c r="BH153" s="1271" t="s">
        <v>36</v>
      </c>
      <c r="BI153" s="1280" t="s">
        <v>36</v>
      </c>
      <c r="BJ153" s="1280" t="s">
        <v>36</v>
      </c>
      <c r="BK153" s="1280" t="s">
        <v>36</v>
      </c>
      <c r="BL153" s="1281" t="s">
        <v>36</v>
      </c>
      <c r="BM153" s="1271" t="s">
        <v>36</v>
      </c>
      <c r="BN153" s="1280" t="s">
        <v>36</v>
      </c>
      <c r="BO153" s="1280" t="s">
        <v>36</v>
      </c>
      <c r="BP153" s="1280" t="s">
        <v>36</v>
      </c>
      <c r="BQ153" s="1281" t="s">
        <v>36</v>
      </c>
      <c r="BR153" s="351">
        <v>17</v>
      </c>
      <c r="BS153" s="305">
        <v>508</v>
      </c>
      <c r="BT153" s="305">
        <v>149</v>
      </c>
      <c r="BU153" s="305">
        <v>372</v>
      </c>
      <c r="BV153" s="305">
        <v>179</v>
      </c>
      <c r="BW153" s="305">
        <v>155</v>
      </c>
      <c r="BX153" s="305">
        <v>118</v>
      </c>
      <c r="BY153" s="306">
        <v>153</v>
      </c>
      <c r="BZ153" s="306">
        <v>48</v>
      </c>
      <c r="CA153" s="306">
        <v>503</v>
      </c>
      <c r="CB153" s="306">
        <v>322</v>
      </c>
      <c r="CC153" s="306">
        <v>515</v>
      </c>
      <c r="CD153" s="306">
        <v>303</v>
      </c>
      <c r="CE153" s="306">
        <v>144</v>
      </c>
      <c r="CF153" s="306">
        <v>796</v>
      </c>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578" customFormat="true" ht="15" customHeight="true" x14ac:dyDescent="0.2">
      <c r="A154" s="2169"/>
      <c r="B154" s="1024" t="s">
        <v>184</v>
      </c>
      <c r="C154" s="907">
        <v>7.3609226594301216</v>
      </c>
      <c r="D154" s="908">
        <v>22.746781115879827</v>
      </c>
      <c r="E154" s="908">
        <v>33.208722741433021</v>
      </c>
      <c r="F154" s="908">
        <v>41.200269723533381</v>
      </c>
      <c r="G154" s="909">
        <v>51.762711864406782</v>
      </c>
      <c r="H154" s="1096" t="s">
        <v>36</v>
      </c>
      <c r="I154" s="1117" t="s">
        <v>36</v>
      </c>
      <c r="J154" s="1117" t="s">
        <v>36</v>
      </c>
      <c r="K154" s="1117" t="s">
        <v>36</v>
      </c>
      <c r="L154" s="1138" t="s">
        <v>36</v>
      </c>
      <c r="M154" s="1161" t="s">
        <v>36</v>
      </c>
      <c r="N154" s="1117" t="s">
        <v>36</v>
      </c>
      <c r="O154" s="1117" t="s">
        <v>36</v>
      </c>
      <c r="P154" s="1117" t="s">
        <v>36</v>
      </c>
      <c r="Q154" s="1182" t="s">
        <v>36</v>
      </c>
      <c r="R154" s="915">
        <v>68.730650154798766</v>
      </c>
      <c r="S154" s="908">
        <v>7.0405727923627692</v>
      </c>
      <c r="T154" s="908">
        <v>26.287262872628723</v>
      </c>
      <c r="U154" s="908">
        <v>39.737654320987652</v>
      </c>
      <c r="V154" s="908">
        <v>55.741626794258373</v>
      </c>
      <c r="W154" s="908">
        <v>72.588055130168456</v>
      </c>
      <c r="X154" s="908">
        <v>0</v>
      </c>
      <c r="Y154" s="908">
        <v>33.279742765273312</v>
      </c>
      <c r="Z154" s="908">
        <v>65.553869499241273</v>
      </c>
      <c r="AA154" s="908">
        <v>21.571648690292758</v>
      </c>
      <c r="AB154" s="908">
        <v>0.57636887608069165</v>
      </c>
      <c r="AC154" s="908">
        <v>36.78822776711452</v>
      </c>
      <c r="AD154" s="908">
        <v>47.351209941138002</v>
      </c>
      <c r="AE154" s="908">
        <v>49.376114081996434</v>
      </c>
      <c r="AF154" s="1821">
        <v>14.933577645442053</v>
      </c>
      <c r="AG154" s="543"/>
      <c r="AH154" s="543"/>
      <c r="AI154" s="543"/>
      <c r="AJ154" s="543"/>
      <c r="AK154" s="543"/>
      <c r="AL154" s="543"/>
      <c r="AM154" s="543"/>
      <c r="AN154" s="543"/>
      <c r="AO154" s="543"/>
      <c r="AP154" s="543"/>
      <c r="AQ154" s="543"/>
      <c r="AR154" s="543"/>
      <c r="AS154" s="543"/>
      <c r="AT154" s="543"/>
      <c r="AU154" s="543"/>
      <c r="AV154" s="543"/>
      <c r="AW154" s="543"/>
      <c r="AX154" s="543"/>
      <c r="AY154" s="543"/>
      <c r="AZ154" s="216"/>
      <c r="BA154" s="2270"/>
      <c r="BB154" s="1040" t="s">
        <v>184</v>
      </c>
      <c r="BC154" s="341">
        <v>217</v>
      </c>
      <c r="BD154" s="307">
        <v>689</v>
      </c>
      <c r="BE154" s="307">
        <v>1066</v>
      </c>
      <c r="BF154" s="307">
        <v>1222</v>
      </c>
      <c r="BG154" s="342">
        <v>1527</v>
      </c>
      <c r="BH154" s="1269" t="s">
        <v>36</v>
      </c>
      <c r="BI154" s="1227" t="s">
        <v>36</v>
      </c>
      <c r="BJ154" s="1227" t="s">
        <v>36</v>
      </c>
      <c r="BK154" s="1227" t="s">
        <v>36</v>
      </c>
      <c r="BL154" s="1248" t="s">
        <v>36</v>
      </c>
      <c r="BM154" s="1269" t="s">
        <v>36</v>
      </c>
      <c r="BN154" s="1227" t="s">
        <v>36</v>
      </c>
      <c r="BO154" s="1227" t="s">
        <v>36</v>
      </c>
      <c r="BP154" s="1227" t="s">
        <v>36</v>
      </c>
      <c r="BQ154" s="1248" t="s">
        <v>36</v>
      </c>
      <c r="BR154" s="352">
        <v>222</v>
      </c>
      <c r="BS154" s="307">
        <v>118</v>
      </c>
      <c r="BT154" s="307">
        <v>194</v>
      </c>
      <c r="BU154" s="307">
        <v>515</v>
      </c>
      <c r="BV154" s="307">
        <v>233</v>
      </c>
      <c r="BW154" s="307">
        <v>474</v>
      </c>
      <c r="BX154" s="307">
        <v>0</v>
      </c>
      <c r="BY154" s="308">
        <v>207</v>
      </c>
      <c r="BZ154" s="308">
        <v>432</v>
      </c>
      <c r="CA154" s="308">
        <v>420</v>
      </c>
      <c r="CB154" s="308">
        <v>4</v>
      </c>
      <c r="CC154" s="308">
        <v>575</v>
      </c>
      <c r="CD154" s="308">
        <v>724</v>
      </c>
      <c r="CE154" s="308">
        <v>277</v>
      </c>
      <c r="CF154" s="308">
        <v>326</v>
      </c>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578" customFormat="true" ht="15" customHeight="true" x14ac:dyDescent="0.2">
      <c r="A155" s="2169"/>
      <c r="B155" s="1024" t="s">
        <v>185</v>
      </c>
      <c r="C155" s="907">
        <v>14.620081411126188</v>
      </c>
      <c r="D155" s="908">
        <v>38.857708814790357</v>
      </c>
      <c r="E155" s="908">
        <v>45.607476635514018</v>
      </c>
      <c r="F155" s="908">
        <v>52.6298044504383</v>
      </c>
      <c r="G155" s="909">
        <v>46.610169491525419</v>
      </c>
      <c r="H155" s="1096" t="s">
        <v>36</v>
      </c>
      <c r="I155" s="1117" t="s">
        <v>36</v>
      </c>
      <c r="J155" s="1117" t="s">
        <v>36</v>
      </c>
      <c r="K155" s="1117" t="s">
        <v>36</v>
      </c>
      <c r="L155" s="1138" t="s">
        <v>36</v>
      </c>
      <c r="M155" s="1161" t="s">
        <v>36</v>
      </c>
      <c r="N155" s="1117" t="s">
        <v>36</v>
      </c>
      <c r="O155" s="1117" t="s">
        <v>36</v>
      </c>
      <c r="P155" s="1117" t="s">
        <v>36</v>
      </c>
      <c r="Q155" s="1182" t="s">
        <v>36</v>
      </c>
      <c r="R155" s="915">
        <v>25.077399380804955</v>
      </c>
      <c r="S155" s="908">
        <v>62.649164677804293</v>
      </c>
      <c r="T155" s="908">
        <v>53.116531165311656</v>
      </c>
      <c r="U155" s="908">
        <v>31.095679012345677</v>
      </c>
      <c r="V155" s="908">
        <v>1.4354066985645932</v>
      </c>
      <c r="W155" s="908">
        <v>3.522205206738132</v>
      </c>
      <c r="X155" s="908">
        <v>51.037344398340245</v>
      </c>
      <c r="Y155" s="908">
        <v>40.192926045016073</v>
      </c>
      <c r="Z155" s="908">
        <v>27.16236722306525</v>
      </c>
      <c r="AA155" s="908">
        <v>51.30970724191063</v>
      </c>
      <c r="AB155" s="908">
        <v>53.02593659942363</v>
      </c>
      <c r="AC155" s="908">
        <v>29.366602687140116</v>
      </c>
      <c r="AD155" s="908">
        <v>32.308698495748857</v>
      </c>
      <c r="AE155" s="908">
        <v>24.9554367201426</v>
      </c>
      <c r="AF155" s="1821">
        <v>47.686669720568027</v>
      </c>
      <c r="AG155" s="543"/>
      <c r="AH155" s="543"/>
      <c r="AI155" s="543"/>
      <c r="AJ155" s="543"/>
      <c r="AK155" s="543"/>
      <c r="AL155" s="543"/>
      <c r="AM155" s="543"/>
      <c r="AN155" s="543"/>
      <c r="AO155" s="543"/>
      <c r="AP155" s="543"/>
      <c r="AQ155" s="543"/>
      <c r="AR155" s="543"/>
      <c r="AS155" s="543"/>
      <c r="AT155" s="543"/>
      <c r="AU155" s="543"/>
      <c r="AV155" s="543"/>
      <c r="AW155" s="543"/>
      <c r="AX155" s="543"/>
      <c r="AY155" s="543"/>
      <c r="AZ155" s="216"/>
      <c r="BA155" s="2270"/>
      <c r="BB155" s="1040" t="s">
        <v>185</v>
      </c>
      <c r="BC155" s="341">
        <v>431</v>
      </c>
      <c r="BD155" s="307">
        <v>1177</v>
      </c>
      <c r="BE155" s="307">
        <v>1464</v>
      </c>
      <c r="BF155" s="307">
        <v>1561</v>
      </c>
      <c r="BG155" s="342">
        <v>1375</v>
      </c>
      <c r="BH155" s="1269" t="s">
        <v>36</v>
      </c>
      <c r="BI155" s="1227" t="s">
        <v>36</v>
      </c>
      <c r="BJ155" s="1227" t="s">
        <v>36</v>
      </c>
      <c r="BK155" s="1227" t="s">
        <v>36</v>
      </c>
      <c r="BL155" s="1248" t="s">
        <v>36</v>
      </c>
      <c r="BM155" s="1269" t="s">
        <v>36</v>
      </c>
      <c r="BN155" s="1227" t="s">
        <v>36</v>
      </c>
      <c r="BO155" s="1227" t="s">
        <v>36</v>
      </c>
      <c r="BP155" s="1227" t="s">
        <v>36</v>
      </c>
      <c r="BQ155" s="1248" t="s">
        <v>36</v>
      </c>
      <c r="BR155" s="352">
        <v>81</v>
      </c>
      <c r="BS155" s="307">
        <v>1050</v>
      </c>
      <c r="BT155" s="307">
        <v>392</v>
      </c>
      <c r="BU155" s="307">
        <v>403</v>
      </c>
      <c r="BV155" s="307">
        <v>6</v>
      </c>
      <c r="BW155" s="307">
        <v>23</v>
      </c>
      <c r="BX155" s="307">
        <v>123</v>
      </c>
      <c r="BY155" s="308">
        <v>250</v>
      </c>
      <c r="BZ155" s="308">
        <v>179</v>
      </c>
      <c r="CA155" s="308">
        <v>999</v>
      </c>
      <c r="CB155" s="308">
        <v>368</v>
      </c>
      <c r="CC155" s="308">
        <v>459</v>
      </c>
      <c r="CD155" s="308">
        <v>494</v>
      </c>
      <c r="CE155" s="308">
        <v>140</v>
      </c>
      <c r="CF155" s="308">
        <v>1041</v>
      </c>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578" customFormat="true" ht="15" customHeight="true" x14ac:dyDescent="0.2">
      <c r="A156" s="2169"/>
      <c r="B156" s="1024" t="s">
        <v>186</v>
      </c>
      <c r="C156" s="907">
        <v>0.23744911804613297</v>
      </c>
      <c r="D156" s="908">
        <v>0.16507098052162431</v>
      </c>
      <c r="E156" s="908">
        <v>0</v>
      </c>
      <c r="F156" s="908">
        <v>0</v>
      </c>
      <c r="G156" s="909">
        <v>0</v>
      </c>
      <c r="H156" s="1096" t="s">
        <v>36</v>
      </c>
      <c r="I156" s="1117" t="s">
        <v>36</v>
      </c>
      <c r="J156" s="1117" t="s">
        <v>36</v>
      </c>
      <c r="K156" s="1117" t="s">
        <v>36</v>
      </c>
      <c r="L156" s="1138" t="s">
        <v>36</v>
      </c>
      <c r="M156" s="1161" t="s">
        <v>36</v>
      </c>
      <c r="N156" s="1117" t="s">
        <v>36</v>
      </c>
      <c r="O156" s="1117" t="s">
        <v>36</v>
      </c>
      <c r="P156" s="1117" t="s">
        <v>36</v>
      </c>
      <c r="Q156" s="1182" t="s">
        <v>36</v>
      </c>
      <c r="R156" s="915">
        <v>0</v>
      </c>
      <c r="S156" s="908">
        <v>0</v>
      </c>
      <c r="T156" s="908">
        <v>0</v>
      </c>
      <c r="U156" s="908">
        <v>0</v>
      </c>
      <c r="V156" s="908">
        <v>0</v>
      </c>
      <c r="W156" s="908">
        <v>0.15313935681470139</v>
      </c>
      <c r="X156" s="908">
        <v>0</v>
      </c>
      <c r="Y156" s="908">
        <v>0</v>
      </c>
      <c r="Z156" s="908">
        <v>0</v>
      </c>
      <c r="AA156" s="908">
        <v>0.41088854648176681</v>
      </c>
      <c r="AB156" s="908">
        <v>0</v>
      </c>
      <c r="AC156" s="908">
        <v>0.12795905310300704</v>
      </c>
      <c r="AD156" s="908">
        <v>6.540222367560497E-2</v>
      </c>
      <c r="AE156" s="908">
        <v>0</v>
      </c>
      <c r="AF156" s="1821">
        <v>0</v>
      </c>
      <c r="AG156" s="543"/>
      <c r="AH156" s="543"/>
      <c r="AI156" s="543"/>
      <c r="AJ156" s="543"/>
      <c r="AK156" s="543"/>
      <c r="AL156" s="543"/>
      <c r="AM156" s="543"/>
      <c r="AN156" s="543"/>
      <c r="AO156" s="543"/>
      <c r="AP156" s="543"/>
      <c r="AQ156" s="543"/>
      <c r="AR156" s="543"/>
      <c r="AS156" s="543"/>
      <c r="AT156" s="543"/>
      <c r="AU156" s="543"/>
      <c r="AV156" s="543"/>
      <c r="AW156" s="543"/>
      <c r="AX156" s="543"/>
      <c r="AY156" s="543"/>
      <c r="AZ156" s="216"/>
      <c r="BA156" s="2270"/>
      <c r="BB156" s="1040" t="s">
        <v>186</v>
      </c>
      <c r="BC156" s="341">
        <v>7</v>
      </c>
      <c r="BD156" s="307">
        <v>5</v>
      </c>
      <c r="BE156" s="307">
        <v>0</v>
      </c>
      <c r="BF156" s="307">
        <v>0</v>
      </c>
      <c r="BG156" s="342">
        <v>0</v>
      </c>
      <c r="BH156" s="1269" t="s">
        <v>36</v>
      </c>
      <c r="BI156" s="1227" t="s">
        <v>36</v>
      </c>
      <c r="BJ156" s="1227" t="s">
        <v>36</v>
      </c>
      <c r="BK156" s="1227" t="s">
        <v>36</v>
      </c>
      <c r="BL156" s="1248" t="s">
        <v>36</v>
      </c>
      <c r="BM156" s="1269" t="s">
        <v>36</v>
      </c>
      <c r="BN156" s="1227" t="s">
        <v>36</v>
      </c>
      <c r="BO156" s="1227" t="s">
        <v>36</v>
      </c>
      <c r="BP156" s="1227" t="s">
        <v>36</v>
      </c>
      <c r="BQ156" s="1248" t="s">
        <v>36</v>
      </c>
      <c r="BR156" s="352">
        <v>0</v>
      </c>
      <c r="BS156" s="307">
        <v>0</v>
      </c>
      <c r="BT156" s="307">
        <v>0</v>
      </c>
      <c r="BU156" s="307">
        <v>0</v>
      </c>
      <c r="BV156" s="307">
        <v>0</v>
      </c>
      <c r="BW156" s="307">
        <v>1</v>
      </c>
      <c r="BX156" s="307">
        <v>0</v>
      </c>
      <c r="BY156" s="308">
        <v>0</v>
      </c>
      <c r="BZ156" s="308">
        <v>0</v>
      </c>
      <c r="CA156" s="308">
        <v>8</v>
      </c>
      <c r="CB156" s="308">
        <v>0</v>
      </c>
      <c r="CC156" s="308">
        <v>2</v>
      </c>
      <c r="CD156" s="308">
        <v>1</v>
      </c>
      <c r="CE156" s="308">
        <v>0</v>
      </c>
      <c r="CF156" s="308">
        <v>0</v>
      </c>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578" customFormat="true" ht="15" customHeight="true" x14ac:dyDescent="0.2">
      <c r="A157" s="2169"/>
      <c r="B157" s="1024" t="s">
        <v>179</v>
      </c>
      <c r="C157" s="907">
        <v>0.20352781546811397</v>
      </c>
      <c r="D157" s="908">
        <v>0</v>
      </c>
      <c r="E157" s="908">
        <v>0</v>
      </c>
      <c r="F157" s="908">
        <v>0</v>
      </c>
      <c r="G157" s="909">
        <v>0</v>
      </c>
      <c r="H157" s="1096" t="s">
        <v>36</v>
      </c>
      <c r="I157" s="1117" t="s">
        <v>36</v>
      </c>
      <c r="J157" s="1117" t="s">
        <v>36</v>
      </c>
      <c r="K157" s="1117" t="s">
        <v>36</v>
      </c>
      <c r="L157" s="1138" t="s">
        <v>36</v>
      </c>
      <c r="M157" s="1161" t="s">
        <v>36</v>
      </c>
      <c r="N157" s="1117" t="s">
        <v>36</v>
      </c>
      <c r="O157" s="1117" t="s">
        <v>36</v>
      </c>
      <c r="P157" s="1117" t="s">
        <v>36</v>
      </c>
      <c r="Q157" s="1182" t="s">
        <v>36</v>
      </c>
      <c r="R157" s="915">
        <v>0</v>
      </c>
      <c r="S157" s="908">
        <v>0</v>
      </c>
      <c r="T157" s="908">
        <v>0.40650406504065045</v>
      </c>
      <c r="U157" s="908">
        <v>7.716049382716049E-2</v>
      </c>
      <c r="V157" s="908">
        <v>0</v>
      </c>
      <c r="W157" s="908">
        <v>0</v>
      </c>
      <c r="X157" s="908">
        <v>0</v>
      </c>
      <c r="Y157" s="908">
        <v>0</v>
      </c>
      <c r="Z157" s="908">
        <v>0</v>
      </c>
      <c r="AA157" s="908">
        <v>0</v>
      </c>
      <c r="AB157" s="908">
        <v>0</v>
      </c>
      <c r="AC157" s="908">
        <v>0</v>
      </c>
      <c r="AD157" s="908">
        <v>6.540222367560497E-2</v>
      </c>
      <c r="AE157" s="908">
        <v>0</v>
      </c>
      <c r="AF157" s="1821">
        <v>4.5808520384791572E-2</v>
      </c>
      <c r="AG157" s="543"/>
      <c r="AH157" s="543"/>
      <c r="AI157" s="543"/>
      <c r="AJ157" s="543"/>
      <c r="AK157" s="543"/>
      <c r="AL157" s="543"/>
      <c r="AM157" s="543"/>
      <c r="AN157" s="543"/>
      <c r="AO157" s="543"/>
      <c r="AP157" s="543"/>
      <c r="AQ157" s="543"/>
      <c r="AR157" s="543"/>
      <c r="AS157" s="543"/>
      <c r="AT157" s="543"/>
      <c r="AU157" s="543"/>
      <c r="AV157" s="543"/>
      <c r="AW157" s="543"/>
      <c r="AX157" s="543"/>
      <c r="AY157" s="543"/>
      <c r="AZ157" s="216"/>
      <c r="BA157" s="2270"/>
      <c r="BB157" s="1040" t="s">
        <v>179</v>
      </c>
      <c r="BC157" s="341">
        <v>6</v>
      </c>
      <c r="BD157" s="307">
        <v>0</v>
      </c>
      <c r="BE157" s="307">
        <v>0</v>
      </c>
      <c r="BF157" s="307">
        <v>0</v>
      </c>
      <c r="BG157" s="342">
        <v>0</v>
      </c>
      <c r="BH157" s="1269" t="s">
        <v>36</v>
      </c>
      <c r="BI157" s="1227" t="s">
        <v>36</v>
      </c>
      <c r="BJ157" s="1227" t="s">
        <v>36</v>
      </c>
      <c r="BK157" s="1227" t="s">
        <v>36</v>
      </c>
      <c r="BL157" s="1248" t="s">
        <v>36</v>
      </c>
      <c r="BM157" s="1269" t="s">
        <v>36</v>
      </c>
      <c r="BN157" s="1227" t="s">
        <v>36</v>
      </c>
      <c r="BO157" s="1227" t="s">
        <v>36</v>
      </c>
      <c r="BP157" s="1227" t="s">
        <v>36</v>
      </c>
      <c r="BQ157" s="1248" t="s">
        <v>36</v>
      </c>
      <c r="BR157" s="352">
        <v>0</v>
      </c>
      <c r="BS157" s="307">
        <v>0</v>
      </c>
      <c r="BT157" s="307">
        <v>3</v>
      </c>
      <c r="BU157" s="307">
        <v>1</v>
      </c>
      <c r="BV157" s="307">
        <v>0</v>
      </c>
      <c r="BW157" s="307">
        <v>0</v>
      </c>
      <c r="BX157" s="307">
        <v>0</v>
      </c>
      <c r="BY157" s="308">
        <v>0</v>
      </c>
      <c r="BZ157" s="308">
        <v>0</v>
      </c>
      <c r="CA157" s="308">
        <v>0</v>
      </c>
      <c r="CB157" s="308">
        <v>0</v>
      </c>
      <c r="CC157" s="308">
        <v>0</v>
      </c>
      <c r="CD157" s="308">
        <v>1</v>
      </c>
      <c r="CE157" s="308">
        <v>0</v>
      </c>
      <c r="CF157" s="308">
        <v>1</v>
      </c>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578" customFormat="true" ht="15" customHeight="true" x14ac:dyDescent="0.2">
      <c r="A158" s="2170"/>
      <c r="B158" s="1025" t="s">
        <v>180</v>
      </c>
      <c r="C158" s="907">
        <v>0.20352781546811397</v>
      </c>
      <c r="D158" s="908">
        <v>0.23109937273027401</v>
      </c>
      <c r="E158" s="908">
        <v>1.4641744548286604</v>
      </c>
      <c r="F158" s="908">
        <v>0.30343897505057316</v>
      </c>
      <c r="G158" s="909">
        <v>0.16949152542372881</v>
      </c>
      <c r="H158" s="1096" t="s">
        <v>36</v>
      </c>
      <c r="I158" s="1117" t="s">
        <v>36</v>
      </c>
      <c r="J158" s="1117" t="s">
        <v>36</v>
      </c>
      <c r="K158" s="1117" t="s">
        <v>36</v>
      </c>
      <c r="L158" s="1138" t="s">
        <v>36</v>
      </c>
      <c r="M158" s="1161" t="s">
        <v>36</v>
      </c>
      <c r="N158" s="1117" t="s">
        <v>36</v>
      </c>
      <c r="O158" s="1117" t="s">
        <v>36</v>
      </c>
      <c r="P158" s="1117" t="s">
        <v>36</v>
      </c>
      <c r="Q158" s="1182" t="s">
        <v>36</v>
      </c>
      <c r="R158" s="915">
        <v>0.92879256965944268</v>
      </c>
      <c r="S158" s="908">
        <v>0</v>
      </c>
      <c r="T158" s="908">
        <v>0</v>
      </c>
      <c r="U158" s="908">
        <v>0.38580246913580246</v>
      </c>
      <c r="V158" s="908">
        <v>0</v>
      </c>
      <c r="W158" s="908">
        <v>0</v>
      </c>
      <c r="X158" s="908">
        <v>0</v>
      </c>
      <c r="Y158" s="908">
        <v>1.929260450160772</v>
      </c>
      <c r="Z158" s="908">
        <v>0</v>
      </c>
      <c r="AA158" s="908">
        <v>0.87313816127375443</v>
      </c>
      <c r="AB158" s="908">
        <v>0</v>
      </c>
      <c r="AC158" s="908">
        <v>0.76775431861804222</v>
      </c>
      <c r="AD158" s="908">
        <v>0.39241334205362982</v>
      </c>
      <c r="AE158" s="908">
        <v>0</v>
      </c>
      <c r="AF158" s="1821">
        <v>0.87036188731103981</v>
      </c>
      <c r="AG158" s="543"/>
      <c r="AH158" s="543"/>
      <c r="AI158" s="543"/>
      <c r="AJ158" s="543"/>
      <c r="AK158" s="543"/>
      <c r="AL158" s="543"/>
      <c r="AM158" s="543"/>
      <c r="AN158" s="543"/>
      <c r="AO158" s="543"/>
      <c r="AP158" s="543"/>
      <c r="AQ158" s="543"/>
      <c r="AR158" s="543"/>
      <c r="AS158" s="543"/>
      <c r="AT158" s="543"/>
      <c r="AU158" s="543"/>
      <c r="AV158" s="543"/>
      <c r="AW158" s="543"/>
      <c r="AX158" s="543"/>
      <c r="AY158" s="543"/>
      <c r="AZ158" s="216"/>
      <c r="BA158" s="2270"/>
      <c r="BB158" s="1040" t="s">
        <v>180</v>
      </c>
      <c r="BC158" s="341">
        <v>6</v>
      </c>
      <c r="BD158" s="307">
        <v>7</v>
      </c>
      <c r="BE158" s="307">
        <v>47</v>
      </c>
      <c r="BF158" s="307">
        <v>9</v>
      </c>
      <c r="BG158" s="342">
        <v>5</v>
      </c>
      <c r="BH158" s="1269" t="s">
        <v>36</v>
      </c>
      <c r="BI158" s="1227" t="s">
        <v>36</v>
      </c>
      <c r="BJ158" s="1227" t="s">
        <v>36</v>
      </c>
      <c r="BK158" s="1227" t="s">
        <v>36</v>
      </c>
      <c r="BL158" s="1248" t="s">
        <v>36</v>
      </c>
      <c r="BM158" s="1269" t="s">
        <v>36</v>
      </c>
      <c r="BN158" s="1227" t="s">
        <v>36</v>
      </c>
      <c r="BO158" s="1227" t="s">
        <v>36</v>
      </c>
      <c r="BP158" s="1227" t="s">
        <v>36</v>
      </c>
      <c r="BQ158" s="1248" t="s">
        <v>36</v>
      </c>
      <c r="BR158" s="352">
        <v>3</v>
      </c>
      <c r="BS158" s="307">
        <v>0</v>
      </c>
      <c r="BT158" s="307">
        <v>0</v>
      </c>
      <c r="BU158" s="307">
        <v>5</v>
      </c>
      <c r="BV158" s="307">
        <v>0</v>
      </c>
      <c r="BW158" s="307">
        <v>0</v>
      </c>
      <c r="BX158" s="307">
        <v>0</v>
      </c>
      <c r="BY158" s="308">
        <v>12</v>
      </c>
      <c r="BZ158" s="308">
        <v>0</v>
      </c>
      <c r="CA158" s="308">
        <v>17</v>
      </c>
      <c r="CB158" s="308">
        <v>0</v>
      </c>
      <c r="CC158" s="308">
        <v>12</v>
      </c>
      <c r="CD158" s="308">
        <v>6</v>
      </c>
      <c r="CE158" s="308">
        <v>0</v>
      </c>
      <c r="CF158" s="308">
        <v>19</v>
      </c>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578" customFormat="true" ht="15" customHeight="true" x14ac:dyDescent="0.2">
      <c r="A159" s="585"/>
      <c r="B159" s="585"/>
      <c r="C159" s="916"/>
      <c r="D159" s="917"/>
      <c r="E159" s="917"/>
      <c r="F159" s="917"/>
      <c r="G159" s="918"/>
      <c r="H159" s="910"/>
      <c r="I159" s="911"/>
      <c r="J159" s="911"/>
      <c r="K159" s="911"/>
      <c r="L159" s="912"/>
      <c r="M159" s="913"/>
      <c r="N159" s="911"/>
      <c r="O159" s="911"/>
      <c r="P159" s="911"/>
      <c r="Q159" s="914"/>
      <c r="R159" s="919"/>
      <c r="S159" s="917"/>
      <c r="T159" s="917"/>
      <c r="U159" s="917"/>
      <c r="V159" s="917"/>
      <c r="W159" s="917"/>
      <c r="X159" s="917"/>
      <c r="Y159" s="917"/>
      <c r="Z159" s="917"/>
      <c r="AA159" s="917"/>
      <c r="AB159" s="917"/>
      <c r="AC159" s="917"/>
      <c r="AD159" s="917"/>
      <c r="AE159" s="917"/>
      <c r="AF159" s="1657"/>
      <c r="AG159" s="543"/>
      <c r="AH159" s="543"/>
      <c r="AI159" s="543"/>
      <c r="AJ159" s="543"/>
      <c r="AK159" s="543"/>
      <c r="AL159" s="543"/>
      <c r="AM159" s="543"/>
      <c r="AN159" s="543"/>
      <c r="AO159" s="543"/>
      <c r="AP159" s="543"/>
      <c r="AQ159" s="543"/>
      <c r="AR159" s="543"/>
      <c r="AS159" s="543"/>
      <c r="AT159" s="543"/>
      <c r="AU159" s="543"/>
      <c r="AV159" s="543"/>
      <c r="AW159" s="543"/>
      <c r="AX159" s="543"/>
      <c r="AY159" s="543"/>
      <c r="AZ159" s="216"/>
      <c r="BA159" s="2271"/>
      <c r="BB159" s="1041" t="s">
        <v>187</v>
      </c>
      <c r="BC159" s="341">
        <v>2948</v>
      </c>
      <c r="BD159" s="307">
        <v>3029</v>
      </c>
      <c r="BE159" s="307">
        <v>3210</v>
      </c>
      <c r="BF159" s="307">
        <v>2966</v>
      </c>
      <c r="BG159" s="342">
        <v>2950</v>
      </c>
      <c r="BH159" s="1269" t="s">
        <v>36</v>
      </c>
      <c r="BI159" s="1227" t="s">
        <v>36</v>
      </c>
      <c r="BJ159" s="1227" t="s">
        <v>36</v>
      </c>
      <c r="BK159" s="1227" t="s">
        <v>36</v>
      </c>
      <c r="BL159" s="1248" t="s">
        <v>36</v>
      </c>
      <c r="BM159" s="1269" t="s">
        <v>36</v>
      </c>
      <c r="BN159" s="1227" t="s">
        <v>36</v>
      </c>
      <c r="BO159" s="1227" t="s">
        <v>36</v>
      </c>
      <c r="BP159" s="1227" t="s">
        <v>36</v>
      </c>
      <c r="BQ159" s="1248" t="s">
        <v>36</v>
      </c>
      <c r="BR159" s="352">
        <v>323</v>
      </c>
      <c r="BS159" s="307">
        <v>1676</v>
      </c>
      <c r="BT159" s="307">
        <v>738</v>
      </c>
      <c r="BU159" s="307">
        <v>1296</v>
      </c>
      <c r="BV159" s="307">
        <v>418</v>
      </c>
      <c r="BW159" s="307">
        <v>653</v>
      </c>
      <c r="BX159" s="307">
        <v>241</v>
      </c>
      <c r="BY159" s="308">
        <v>622</v>
      </c>
      <c r="BZ159" s="308">
        <v>659</v>
      </c>
      <c r="CA159" s="308">
        <v>1947</v>
      </c>
      <c r="CB159" s="308">
        <v>694</v>
      </c>
      <c r="CC159" s="308">
        <v>1563</v>
      </c>
      <c r="CD159" s="308">
        <v>1529</v>
      </c>
      <c r="CE159" s="308">
        <v>561</v>
      </c>
      <c r="CF159" s="308">
        <v>2183</v>
      </c>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578" customFormat="true" ht="15" customHeight="true" x14ac:dyDescent="0.2">
      <c r="A160" s="614"/>
      <c r="B160" s="1026"/>
      <c r="C160" s="689"/>
      <c r="D160" s="690"/>
      <c r="E160" s="690"/>
      <c r="F160" s="690"/>
      <c r="G160" s="768"/>
      <c r="H160" s="910"/>
      <c r="I160" s="911"/>
      <c r="J160" s="911"/>
      <c r="K160" s="911"/>
      <c r="L160" s="912"/>
      <c r="M160" s="913"/>
      <c r="N160" s="911"/>
      <c r="O160" s="911"/>
      <c r="P160" s="911"/>
      <c r="Q160" s="914"/>
      <c r="R160" s="755"/>
      <c r="S160" s="690"/>
      <c r="T160" s="690"/>
      <c r="U160" s="690"/>
      <c r="V160" s="690"/>
      <c r="W160" s="690"/>
      <c r="X160" s="690"/>
      <c r="Y160" s="690"/>
      <c r="Z160" s="690"/>
      <c r="AA160" s="690"/>
      <c r="AB160" s="690"/>
      <c r="AC160" s="690"/>
      <c r="AD160" s="690"/>
      <c r="AE160" s="690"/>
      <c r="AF160" s="1824"/>
      <c r="AG160" s="543"/>
      <c r="AH160" s="543"/>
      <c r="AI160" s="543"/>
      <c r="AJ160" s="543"/>
      <c r="AK160" s="543"/>
      <c r="AL160" s="543"/>
      <c r="AM160" s="543"/>
      <c r="AN160" s="543"/>
      <c r="AO160" s="543"/>
      <c r="AP160" s="543"/>
      <c r="AQ160" s="543"/>
      <c r="AR160" s="543"/>
      <c r="AS160" s="543"/>
      <c r="AT160" s="543"/>
      <c r="AU160" s="543"/>
      <c r="AV160" s="543"/>
      <c r="AW160" s="543"/>
      <c r="AX160" s="543"/>
      <c r="AY160" s="543"/>
      <c r="AZ160" s="216"/>
      <c r="BA160" s="390"/>
      <c r="BB160" s="159"/>
      <c r="BC160" s="341"/>
      <c r="BD160" s="307"/>
      <c r="BE160" s="307"/>
      <c r="BF160" s="307"/>
      <c r="BG160" s="342"/>
      <c r="BH160" s="352"/>
      <c r="BI160" s="307"/>
      <c r="BJ160" s="307"/>
      <c r="BK160" s="307"/>
      <c r="BL160" s="342"/>
      <c r="BM160" s="352"/>
      <c r="BN160" s="307"/>
      <c r="BO160" s="307"/>
      <c r="BP160" s="307"/>
      <c r="BQ160" s="342"/>
      <c r="BR160" s="352"/>
      <c r="BS160" s="307"/>
      <c r="BT160" s="307"/>
      <c r="BU160" s="307"/>
      <c r="BV160" s="307"/>
      <c r="BW160" s="307"/>
      <c r="BX160" s="307"/>
      <c r="BY160" s="308"/>
      <c r="BZ160" s="308"/>
      <c r="CA160" s="308"/>
      <c r="CB160" s="308"/>
      <c r="CC160" s="308"/>
      <c r="CD160" s="308"/>
      <c r="CE160" s="308"/>
      <c r="CF160" s="308"/>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578" customFormat="true" ht="15" customHeight="true" x14ac:dyDescent="0.2">
      <c r="A161" s="615"/>
      <c r="B161" s="1027"/>
      <c r="C161" s="691"/>
      <c r="D161" s="692"/>
      <c r="E161" s="692"/>
      <c r="F161" s="692"/>
      <c r="G161" s="769"/>
      <c r="H161" s="910"/>
      <c r="I161" s="911"/>
      <c r="J161" s="911"/>
      <c r="K161" s="911"/>
      <c r="L161" s="912"/>
      <c r="M161" s="913"/>
      <c r="N161" s="911"/>
      <c r="O161" s="911"/>
      <c r="P161" s="911"/>
      <c r="Q161" s="914"/>
      <c r="R161" s="756"/>
      <c r="S161" s="693"/>
      <c r="T161" s="693"/>
      <c r="U161" s="693"/>
      <c r="V161" s="693"/>
      <c r="W161" s="693"/>
      <c r="X161" s="693"/>
      <c r="Y161" s="693"/>
      <c r="Z161" s="693"/>
      <c r="AA161" s="693"/>
      <c r="AB161" s="693"/>
      <c r="AC161" s="693"/>
      <c r="AD161" s="693"/>
      <c r="AE161" s="693"/>
      <c r="AF161" s="1825"/>
      <c r="AG161" s="543"/>
      <c r="AH161" s="543"/>
      <c r="AI161" s="543"/>
      <c r="AJ161" s="543"/>
      <c r="AK161" s="543"/>
      <c r="AL161" s="543"/>
      <c r="AM161" s="543"/>
      <c r="AN161" s="543"/>
      <c r="AO161" s="543"/>
      <c r="AP161" s="543"/>
      <c r="AQ161" s="543"/>
      <c r="AR161" s="543"/>
      <c r="AS161" s="543"/>
      <c r="AT161" s="543"/>
      <c r="AU161" s="543"/>
      <c r="AV161" s="543"/>
      <c r="AW161" s="543"/>
      <c r="AX161" s="543"/>
      <c r="AY161" s="543"/>
      <c r="AZ161" s="216"/>
      <c r="BA161" s="390"/>
      <c r="BB161" s="159"/>
      <c r="BC161" s="341"/>
      <c r="BD161" s="307"/>
      <c r="BE161" s="307"/>
      <c r="BF161" s="307"/>
      <c r="BG161" s="342"/>
      <c r="BH161" s="352"/>
      <c r="BI161" s="307"/>
      <c r="BJ161" s="307"/>
      <c r="BK161" s="307"/>
      <c r="BL161" s="342"/>
      <c r="BM161" s="352"/>
      <c r="BN161" s="307"/>
      <c r="BO161" s="307"/>
      <c r="BP161" s="307"/>
      <c r="BQ161" s="342"/>
      <c r="BR161" s="352"/>
      <c r="BS161" s="307"/>
      <c r="BT161" s="307"/>
      <c r="BU161" s="307"/>
      <c r="BV161" s="307"/>
      <c r="BW161" s="307"/>
      <c r="BX161" s="307"/>
      <c r="BY161" s="308"/>
      <c r="BZ161" s="308"/>
      <c r="CA161" s="308"/>
      <c r="CB161" s="308"/>
      <c r="CC161" s="308"/>
      <c r="CD161" s="308"/>
      <c r="CE161" s="308"/>
      <c r="CF161" s="308"/>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578" customFormat="true" ht="15" customHeight="true" x14ac:dyDescent="0.2">
      <c r="A162" s="802"/>
      <c r="B162" s="1028"/>
      <c r="C162" s="920"/>
      <c r="D162" s="921"/>
      <c r="E162" s="921"/>
      <c r="F162" s="921"/>
      <c r="G162" s="922"/>
      <c r="H162" s="910"/>
      <c r="I162" s="911"/>
      <c r="J162" s="911"/>
      <c r="K162" s="911"/>
      <c r="L162" s="912"/>
      <c r="M162" s="913"/>
      <c r="N162" s="911"/>
      <c r="O162" s="911"/>
      <c r="P162" s="911"/>
      <c r="Q162" s="914"/>
      <c r="R162" s="923"/>
      <c r="S162" s="921"/>
      <c r="T162" s="921"/>
      <c r="U162" s="921"/>
      <c r="V162" s="921"/>
      <c r="W162" s="921"/>
      <c r="X162" s="921"/>
      <c r="Y162" s="921"/>
      <c r="Z162" s="921"/>
      <c r="AA162" s="921"/>
      <c r="AB162" s="921"/>
      <c r="AC162" s="921"/>
      <c r="AD162" s="921"/>
      <c r="AE162" s="921"/>
      <c r="AF162" s="1826"/>
      <c r="AG162" s="543"/>
      <c r="AH162" s="543"/>
      <c r="AI162" s="543"/>
      <c r="AJ162" s="543"/>
      <c r="AK162" s="543"/>
      <c r="AL162" s="543"/>
      <c r="AM162" s="543"/>
      <c r="AN162" s="543"/>
      <c r="AO162" s="543"/>
      <c r="AP162" s="543"/>
      <c r="AQ162" s="543"/>
      <c r="AR162" s="543"/>
      <c r="AS162" s="543"/>
      <c r="AT162" s="543"/>
      <c r="AU162" s="543"/>
      <c r="AV162" s="543"/>
      <c r="AW162" s="543"/>
      <c r="AX162" s="543"/>
      <c r="AY162" s="543"/>
      <c r="AZ162" s="216"/>
      <c r="BA162" s="390"/>
      <c r="BB162" s="159"/>
      <c r="BC162" s="341"/>
      <c r="BD162" s="307"/>
      <c r="BE162" s="307"/>
      <c r="BF162" s="307"/>
      <c r="BG162" s="342"/>
      <c r="BH162" s="352"/>
      <c r="BI162" s="307"/>
      <c r="BJ162" s="307"/>
      <c r="BK162" s="307"/>
      <c r="BL162" s="342"/>
      <c r="BM162" s="352"/>
      <c r="BN162" s="307"/>
      <c r="BO162" s="307"/>
      <c r="BP162" s="307"/>
      <c r="BQ162" s="342"/>
      <c r="BR162" s="352"/>
      <c r="BS162" s="307"/>
      <c r="BT162" s="307"/>
      <c r="BU162" s="307"/>
      <c r="BV162" s="307"/>
      <c r="BW162" s="307"/>
      <c r="BX162" s="307"/>
      <c r="BY162" s="308"/>
      <c r="BZ162" s="308"/>
      <c r="CA162" s="308"/>
      <c r="CB162" s="308"/>
      <c r="CC162" s="308"/>
      <c r="CD162" s="308"/>
      <c r="CE162" s="308"/>
      <c r="CF162" s="308"/>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578" customFormat="true" ht="15" customHeight="true" x14ac:dyDescent="0.2">
      <c r="A163" s="784"/>
      <c r="B163" s="1029"/>
      <c r="C163" s="924"/>
      <c r="D163" s="925"/>
      <c r="E163" s="925"/>
      <c r="F163" s="925"/>
      <c r="G163" s="926"/>
      <c r="H163" s="910"/>
      <c r="I163" s="911"/>
      <c r="J163" s="911"/>
      <c r="K163" s="911"/>
      <c r="L163" s="912"/>
      <c r="M163" s="913"/>
      <c r="N163" s="911"/>
      <c r="O163" s="911"/>
      <c r="P163" s="911"/>
      <c r="Q163" s="914"/>
      <c r="R163" s="927"/>
      <c r="S163" s="925"/>
      <c r="T163" s="925"/>
      <c r="U163" s="925"/>
      <c r="V163" s="925"/>
      <c r="W163" s="925"/>
      <c r="X163" s="925"/>
      <c r="Y163" s="925"/>
      <c r="Z163" s="925"/>
      <c r="AA163" s="925"/>
      <c r="AB163" s="925"/>
      <c r="AC163" s="925"/>
      <c r="AD163" s="925"/>
      <c r="AE163" s="925"/>
      <c r="AF163" s="1827"/>
      <c r="AG163" s="543"/>
      <c r="AH163" s="543"/>
      <c r="AI163" s="543"/>
      <c r="AJ163" s="543"/>
      <c r="AK163" s="543"/>
      <c r="AL163" s="543"/>
      <c r="AM163" s="543"/>
      <c r="AN163" s="543"/>
      <c r="AO163" s="543"/>
      <c r="AP163" s="543"/>
      <c r="AQ163" s="543"/>
      <c r="AR163" s="543"/>
      <c r="AS163" s="543"/>
      <c r="AT163" s="543"/>
      <c r="AU163" s="543"/>
      <c r="AV163" s="543"/>
      <c r="AW163" s="543"/>
      <c r="AX163" s="543"/>
      <c r="AY163" s="543"/>
      <c r="AZ163" s="216"/>
      <c r="BA163" s="390"/>
      <c r="BB163" s="159"/>
      <c r="BC163" s="341"/>
      <c r="BD163" s="307"/>
      <c r="BE163" s="307"/>
      <c r="BF163" s="307"/>
      <c r="BG163" s="342"/>
      <c r="BH163" s="352"/>
      <c r="BI163" s="307"/>
      <c r="BJ163" s="307"/>
      <c r="BK163" s="307"/>
      <c r="BL163" s="342"/>
      <c r="BM163" s="352"/>
      <c r="BN163" s="307"/>
      <c r="BO163" s="307"/>
      <c r="BP163" s="307"/>
      <c r="BQ163" s="342"/>
      <c r="BR163" s="352"/>
      <c r="BS163" s="307"/>
      <c r="BT163" s="307"/>
      <c r="BU163" s="307"/>
      <c r="BV163" s="307"/>
      <c r="BW163" s="307"/>
      <c r="BX163" s="307"/>
      <c r="BY163" s="308"/>
      <c r="BZ163" s="308"/>
      <c r="CA163" s="308"/>
      <c r="CB163" s="308"/>
      <c r="CC163" s="308"/>
      <c r="CD163" s="308"/>
      <c r="CE163" s="308"/>
      <c r="CF163" s="308"/>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578" customFormat="true" ht="15" customHeight="true" x14ac:dyDescent="0.2">
      <c r="A164" s="784"/>
      <c r="B164" s="1029"/>
      <c r="C164" s="924"/>
      <c r="D164" s="925"/>
      <c r="E164" s="925"/>
      <c r="F164" s="925"/>
      <c r="G164" s="926"/>
      <c r="H164" s="910"/>
      <c r="I164" s="911"/>
      <c r="J164" s="911"/>
      <c r="K164" s="911"/>
      <c r="L164" s="912"/>
      <c r="M164" s="913"/>
      <c r="N164" s="911"/>
      <c r="O164" s="911"/>
      <c r="P164" s="911"/>
      <c r="Q164" s="914"/>
      <c r="R164" s="927"/>
      <c r="S164" s="925"/>
      <c r="T164" s="925"/>
      <c r="U164" s="925"/>
      <c r="V164" s="925"/>
      <c r="W164" s="925"/>
      <c r="X164" s="925"/>
      <c r="Y164" s="925"/>
      <c r="Z164" s="925"/>
      <c r="AA164" s="925"/>
      <c r="AB164" s="925"/>
      <c r="AC164" s="925"/>
      <c r="AD164" s="925"/>
      <c r="AE164" s="925"/>
      <c r="AF164" s="1827"/>
      <c r="AG164" s="543"/>
      <c r="AH164" s="543"/>
      <c r="AI164" s="543"/>
      <c r="AJ164" s="543"/>
      <c r="AK164" s="543"/>
      <c r="AL164" s="543"/>
      <c r="AM164" s="543"/>
      <c r="AN164" s="543"/>
      <c r="AO164" s="543"/>
      <c r="AP164" s="543"/>
      <c r="AQ164" s="543"/>
      <c r="AR164" s="543"/>
      <c r="AS164" s="543"/>
      <c r="AT164" s="543"/>
      <c r="AU164" s="543"/>
      <c r="AV164" s="543"/>
      <c r="AW164" s="543"/>
      <c r="AX164" s="543"/>
      <c r="AY164" s="543"/>
      <c r="AZ164" s="216"/>
      <c r="BA164" s="390"/>
      <c r="BB164" s="159"/>
      <c r="BC164" s="341"/>
      <c r="BD164" s="307"/>
      <c r="BE164" s="307"/>
      <c r="BF164" s="307"/>
      <c r="BG164" s="342"/>
      <c r="BH164" s="352"/>
      <c r="BI164" s="307"/>
      <c r="BJ164" s="307"/>
      <c r="BK164" s="307"/>
      <c r="BL164" s="342"/>
      <c r="BM164" s="352"/>
      <c r="BN164" s="307"/>
      <c r="BO164" s="307"/>
      <c r="BP164" s="307"/>
      <c r="BQ164" s="342"/>
      <c r="BR164" s="352"/>
      <c r="BS164" s="307"/>
      <c r="BT164" s="307"/>
      <c r="BU164" s="307"/>
      <c r="BV164" s="307"/>
      <c r="BW164" s="307"/>
      <c r="BX164" s="307"/>
      <c r="BY164" s="308"/>
      <c r="BZ164" s="308"/>
      <c r="CA164" s="308"/>
      <c r="CB164" s="308"/>
      <c r="CC164" s="308"/>
      <c r="CD164" s="308"/>
      <c r="CE164" s="308"/>
      <c r="CF164" s="308"/>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578" customFormat="true" ht="15" customHeight="true" x14ac:dyDescent="0.2">
      <c r="A165" s="784"/>
      <c r="B165" s="1029"/>
      <c r="C165" s="924"/>
      <c r="D165" s="925"/>
      <c r="E165" s="925"/>
      <c r="F165" s="925"/>
      <c r="G165" s="926"/>
      <c r="H165" s="910"/>
      <c r="I165" s="911"/>
      <c r="J165" s="911"/>
      <c r="K165" s="911"/>
      <c r="L165" s="912"/>
      <c r="M165" s="913"/>
      <c r="N165" s="911"/>
      <c r="O165" s="911"/>
      <c r="P165" s="911"/>
      <c r="Q165" s="914"/>
      <c r="R165" s="927"/>
      <c r="S165" s="925"/>
      <c r="T165" s="925"/>
      <c r="U165" s="925"/>
      <c r="V165" s="925"/>
      <c r="W165" s="925"/>
      <c r="X165" s="925"/>
      <c r="Y165" s="925"/>
      <c r="Z165" s="925"/>
      <c r="AA165" s="925"/>
      <c r="AB165" s="925"/>
      <c r="AC165" s="925"/>
      <c r="AD165" s="925"/>
      <c r="AE165" s="925"/>
      <c r="AF165" s="1827"/>
      <c r="AG165" s="543"/>
      <c r="AH165" s="543"/>
      <c r="AI165" s="543"/>
      <c r="AJ165" s="543"/>
      <c r="AK165" s="543"/>
      <c r="AL165" s="543"/>
      <c r="AM165" s="543"/>
      <c r="AN165" s="543"/>
      <c r="AO165" s="543"/>
      <c r="AP165" s="543"/>
      <c r="AQ165" s="543"/>
      <c r="AR165" s="543"/>
      <c r="AS165" s="543"/>
      <c r="AT165" s="543"/>
      <c r="AU165" s="543"/>
      <c r="AV165" s="543"/>
      <c r="AW165" s="543"/>
      <c r="AX165" s="543"/>
      <c r="AY165" s="543"/>
      <c r="AZ165" s="216"/>
      <c r="BA165" s="390"/>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308"/>
      <c r="CF165" s="308"/>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578" customFormat="true" ht="15" customHeight="true" x14ac:dyDescent="0.2">
      <c r="A166" s="784"/>
      <c r="B166" s="1029"/>
      <c r="C166" s="924"/>
      <c r="D166" s="925"/>
      <c r="E166" s="925"/>
      <c r="F166" s="925"/>
      <c r="G166" s="926"/>
      <c r="H166" s="928"/>
      <c r="I166" s="929"/>
      <c r="J166" s="929"/>
      <c r="K166" s="929"/>
      <c r="L166" s="930"/>
      <c r="M166" s="931"/>
      <c r="N166" s="929"/>
      <c r="O166" s="929"/>
      <c r="P166" s="929"/>
      <c r="Q166" s="932"/>
      <c r="R166" s="927"/>
      <c r="S166" s="925"/>
      <c r="T166" s="925"/>
      <c r="U166" s="925"/>
      <c r="V166" s="925"/>
      <c r="W166" s="925"/>
      <c r="X166" s="925"/>
      <c r="Y166" s="925"/>
      <c r="Z166" s="925"/>
      <c r="AA166" s="925"/>
      <c r="AB166" s="925"/>
      <c r="AC166" s="925"/>
      <c r="AD166" s="925"/>
      <c r="AE166" s="925"/>
      <c r="AF166" s="1827"/>
      <c r="AG166" s="543"/>
      <c r="AH166" s="543"/>
      <c r="AI166" s="543"/>
      <c r="AJ166" s="543"/>
      <c r="AK166" s="543"/>
      <c r="AL166" s="543"/>
      <c r="AM166" s="543"/>
      <c r="AN166" s="543"/>
      <c r="AO166" s="543"/>
      <c r="AP166" s="543"/>
      <c r="AQ166" s="543"/>
      <c r="AR166" s="543"/>
      <c r="AS166" s="543"/>
      <c r="AT166" s="543"/>
      <c r="AU166" s="543"/>
      <c r="AV166" s="543"/>
      <c r="AW166" s="543"/>
      <c r="AX166" s="543"/>
      <c r="AY166" s="543"/>
      <c r="AZ166" s="216"/>
      <c r="BA166" s="390"/>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308"/>
      <c r="CF166" s="308"/>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578" customFormat="true" ht="15" customHeight="true" x14ac:dyDescent="0.2">
      <c r="A167" s="784"/>
      <c r="B167" s="1029"/>
      <c r="C167" s="924"/>
      <c r="D167" s="925"/>
      <c r="E167" s="925"/>
      <c r="F167" s="925"/>
      <c r="G167" s="926"/>
      <c r="H167" s="933"/>
      <c r="I167" s="934"/>
      <c r="J167" s="934"/>
      <c r="K167" s="934"/>
      <c r="L167" s="935"/>
      <c r="M167" s="936"/>
      <c r="N167" s="934"/>
      <c r="O167" s="934"/>
      <c r="P167" s="934"/>
      <c r="Q167" s="937"/>
      <c r="R167" s="927"/>
      <c r="S167" s="925"/>
      <c r="T167" s="925"/>
      <c r="U167" s="925"/>
      <c r="V167" s="925"/>
      <c r="W167" s="925"/>
      <c r="X167" s="925"/>
      <c r="Y167" s="925"/>
      <c r="Z167" s="925"/>
      <c r="AA167" s="925"/>
      <c r="AB167" s="925"/>
      <c r="AC167" s="925"/>
      <c r="AD167" s="925"/>
      <c r="AE167" s="925"/>
      <c r="AF167" s="1827"/>
      <c r="AG167" s="543"/>
      <c r="AH167" s="543"/>
      <c r="AI167" s="543"/>
      <c r="AJ167" s="543"/>
      <c r="AK167" s="543"/>
      <c r="AL167" s="543"/>
      <c r="AM167" s="543"/>
      <c r="AN167" s="543"/>
      <c r="AO167" s="543"/>
      <c r="AP167" s="543"/>
      <c r="AQ167" s="543"/>
      <c r="AR167" s="543"/>
      <c r="AS167" s="543"/>
      <c r="AT167" s="543"/>
      <c r="AU167" s="543"/>
      <c r="AV167" s="543"/>
      <c r="AW167" s="543"/>
      <c r="AX167" s="543"/>
      <c r="AY167" s="543"/>
      <c r="AZ167" s="216"/>
      <c r="BA167" s="390"/>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308"/>
      <c r="CF167" s="308"/>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578" customFormat="true" ht="15" customHeight="true" x14ac:dyDescent="0.2">
      <c r="A168" s="785"/>
      <c r="B168" s="1030"/>
      <c r="C168" s="938"/>
      <c r="D168" s="939"/>
      <c r="E168" s="939"/>
      <c r="F168" s="939"/>
      <c r="G168" s="940"/>
      <c r="H168" s="751"/>
      <c r="I168" s="694"/>
      <c r="J168" s="694"/>
      <c r="K168" s="694"/>
      <c r="L168" s="719"/>
      <c r="M168" s="731"/>
      <c r="N168" s="694"/>
      <c r="O168" s="694"/>
      <c r="P168" s="694"/>
      <c r="Q168" s="773"/>
      <c r="R168" s="941"/>
      <c r="S168" s="939"/>
      <c r="T168" s="939"/>
      <c r="U168" s="939"/>
      <c r="V168" s="939"/>
      <c r="W168" s="939"/>
      <c r="X168" s="939"/>
      <c r="Y168" s="939"/>
      <c r="Z168" s="939"/>
      <c r="AA168" s="939"/>
      <c r="AB168" s="939"/>
      <c r="AC168" s="939"/>
      <c r="AD168" s="939"/>
      <c r="AE168" s="939"/>
      <c r="AF168" s="1828"/>
      <c r="AG168" s="543"/>
      <c r="AH168" s="543"/>
      <c r="AI168" s="543"/>
      <c r="AJ168" s="543"/>
      <c r="AK168" s="543"/>
      <c r="AL168" s="543"/>
      <c r="AM168" s="543"/>
      <c r="AN168" s="543"/>
      <c r="AO168" s="543"/>
      <c r="AP168" s="543"/>
      <c r="AQ168" s="543"/>
      <c r="AR168" s="543"/>
      <c r="AS168" s="543"/>
      <c r="AT168" s="543"/>
      <c r="AU168" s="543"/>
      <c r="AV168" s="543"/>
      <c r="AW168" s="543"/>
      <c r="AX168" s="543"/>
      <c r="AY168" s="543"/>
      <c r="AZ168" s="216"/>
      <c r="BA168" s="390"/>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308"/>
      <c r="CF168" s="308"/>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578" customFormat="true" ht="15" customHeight="true" x14ac:dyDescent="0.2">
      <c r="A169" s="786"/>
      <c r="B169" s="810"/>
      <c r="C169" s="695"/>
      <c r="D169" s="696"/>
      <c r="E169" s="696"/>
      <c r="F169" s="696"/>
      <c r="G169" s="770"/>
      <c r="H169" s="752"/>
      <c r="I169" s="696"/>
      <c r="J169" s="696"/>
      <c r="K169" s="696"/>
      <c r="L169" s="720"/>
      <c r="M169" s="732"/>
      <c r="N169" s="696"/>
      <c r="O169" s="696"/>
      <c r="P169" s="696"/>
      <c r="Q169" s="770"/>
      <c r="R169" s="752"/>
      <c r="S169" s="696"/>
      <c r="T169" s="696"/>
      <c r="U169" s="696"/>
      <c r="V169" s="696"/>
      <c r="W169" s="696"/>
      <c r="X169" s="696"/>
      <c r="Y169" s="696"/>
      <c r="Z169" s="696"/>
      <c r="AA169" s="696"/>
      <c r="AB169" s="697"/>
      <c r="AC169" s="847"/>
      <c r="AD169" s="847"/>
      <c r="AE169" s="847"/>
      <c r="AF169" s="886"/>
      <c r="AG169" s="543"/>
      <c r="AH169" s="543"/>
      <c r="AI169" s="543"/>
      <c r="AJ169" s="543"/>
      <c r="AK169" s="543"/>
      <c r="AL169" s="543"/>
      <c r="AM169" s="543"/>
      <c r="AN169" s="543"/>
      <c r="AO169" s="543"/>
      <c r="AP169" s="543"/>
      <c r="AQ169" s="543"/>
      <c r="AR169" s="543"/>
      <c r="AS169" s="543"/>
      <c r="AT169" s="543"/>
      <c r="AU169" s="543"/>
      <c r="AV169" s="543"/>
      <c r="AW169" s="543"/>
      <c r="AX169" s="543"/>
      <c r="AY169" s="543"/>
      <c r="AZ169" s="216"/>
      <c r="BA169" s="390"/>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308"/>
      <c r="CF169" s="308"/>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578" customFormat="true" ht="15" customHeight="true" x14ac:dyDescent="0.2">
      <c r="A170" s="787"/>
      <c r="B170" s="811"/>
      <c r="C170" s="942"/>
      <c r="D170" s="943"/>
      <c r="E170" s="943"/>
      <c r="F170" s="943"/>
      <c r="G170" s="944"/>
      <c r="H170" s="945"/>
      <c r="I170" s="943"/>
      <c r="J170" s="943"/>
      <c r="K170" s="943"/>
      <c r="L170" s="946"/>
      <c r="M170" s="947"/>
      <c r="N170" s="943"/>
      <c r="O170" s="943"/>
      <c r="P170" s="943"/>
      <c r="Q170" s="944"/>
      <c r="R170" s="945"/>
      <c r="S170" s="943"/>
      <c r="T170" s="943"/>
      <c r="U170" s="943"/>
      <c r="V170" s="943"/>
      <c r="W170" s="943"/>
      <c r="X170" s="943"/>
      <c r="Y170" s="943"/>
      <c r="Z170" s="943"/>
      <c r="AA170" s="943"/>
      <c r="AB170" s="948"/>
      <c r="AC170" s="847"/>
      <c r="AD170" s="847"/>
      <c r="AE170" s="847"/>
      <c r="AF170" s="886"/>
      <c r="AG170" s="543"/>
      <c r="AH170" s="543"/>
      <c r="AI170" s="543"/>
      <c r="AJ170" s="543"/>
      <c r="AK170" s="543"/>
      <c r="AL170" s="543"/>
      <c r="AM170" s="543"/>
      <c r="AN170" s="543"/>
      <c r="AO170" s="543"/>
      <c r="AP170" s="543"/>
      <c r="AQ170" s="543"/>
      <c r="AR170" s="543"/>
      <c r="AS170" s="543"/>
      <c r="AT170" s="543"/>
      <c r="AU170" s="543"/>
      <c r="AV170" s="543"/>
      <c r="AW170" s="543"/>
      <c r="AX170" s="543"/>
      <c r="AY170" s="543"/>
      <c r="AZ170" s="216"/>
      <c r="BA170" s="390"/>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308"/>
      <c r="CF170" s="308"/>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578" customFormat="true" ht="15" customHeight="true" x14ac:dyDescent="0.2">
      <c r="A171" s="788"/>
      <c r="B171" s="812"/>
      <c r="C171" s="949"/>
      <c r="D171" s="950"/>
      <c r="E171" s="950"/>
      <c r="F171" s="950"/>
      <c r="G171" s="951"/>
      <c r="H171" s="952"/>
      <c r="I171" s="950"/>
      <c r="J171" s="950"/>
      <c r="K171" s="950"/>
      <c r="L171" s="953"/>
      <c r="M171" s="954"/>
      <c r="N171" s="950"/>
      <c r="O171" s="950"/>
      <c r="P171" s="950"/>
      <c r="Q171" s="951"/>
      <c r="R171" s="952"/>
      <c r="S171" s="950"/>
      <c r="T171" s="950"/>
      <c r="U171" s="950"/>
      <c r="V171" s="950"/>
      <c r="W171" s="950"/>
      <c r="X171" s="950"/>
      <c r="Y171" s="950"/>
      <c r="Z171" s="950"/>
      <c r="AA171" s="950"/>
      <c r="AB171" s="955"/>
      <c r="AC171" s="847"/>
      <c r="AD171" s="847"/>
      <c r="AE171" s="847"/>
      <c r="AF171" s="886"/>
      <c r="AG171" s="543"/>
      <c r="AH171" s="543"/>
      <c r="AI171" s="543"/>
      <c r="AJ171" s="543"/>
      <c r="AK171" s="543"/>
      <c r="AL171" s="543"/>
      <c r="AM171" s="543"/>
      <c r="AN171" s="543"/>
      <c r="AO171" s="543"/>
      <c r="AP171" s="543"/>
      <c r="AQ171" s="543"/>
      <c r="AR171" s="543"/>
      <c r="AS171" s="543"/>
      <c r="AT171" s="543"/>
      <c r="AU171" s="543"/>
      <c r="AV171" s="543"/>
      <c r="AW171" s="543"/>
      <c r="AX171" s="543"/>
      <c r="AY171" s="543"/>
      <c r="AZ171" s="216"/>
      <c r="BA171" s="390"/>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308"/>
      <c r="CF171" s="308"/>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578" customFormat="true" ht="15" customHeight="true" x14ac:dyDescent="0.2">
      <c r="A172" s="788"/>
      <c r="B172" s="812"/>
      <c r="C172" s="949"/>
      <c r="D172" s="950"/>
      <c r="E172" s="950"/>
      <c r="F172" s="950"/>
      <c r="G172" s="951"/>
      <c r="H172" s="952"/>
      <c r="I172" s="950"/>
      <c r="J172" s="950"/>
      <c r="K172" s="950"/>
      <c r="L172" s="953"/>
      <c r="M172" s="954"/>
      <c r="N172" s="950"/>
      <c r="O172" s="950"/>
      <c r="P172" s="950"/>
      <c r="Q172" s="951"/>
      <c r="R172" s="952"/>
      <c r="S172" s="950"/>
      <c r="T172" s="950"/>
      <c r="U172" s="950"/>
      <c r="V172" s="950"/>
      <c r="W172" s="950"/>
      <c r="X172" s="950"/>
      <c r="Y172" s="950"/>
      <c r="Z172" s="950"/>
      <c r="AA172" s="950"/>
      <c r="AB172" s="955"/>
      <c r="AC172" s="847"/>
      <c r="AD172" s="847"/>
      <c r="AE172" s="847"/>
      <c r="AF172" s="886"/>
      <c r="AG172" s="543"/>
      <c r="AH172" s="543"/>
      <c r="AI172" s="543"/>
      <c r="AJ172" s="543"/>
      <c r="AK172" s="543"/>
      <c r="AL172" s="543"/>
      <c r="AM172" s="543"/>
      <c r="AN172" s="543"/>
      <c r="AO172" s="543"/>
      <c r="AP172" s="543"/>
      <c r="AQ172" s="543"/>
      <c r="AR172" s="543"/>
      <c r="AS172" s="543"/>
      <c r="AT172" s="543"/>
      <c r="AU172" s="543"/>
      <c r="AV172" s="543"/>
      <c r="AW172" s="543"/>
      <c r="AX172" s="543"/>
      <c r="AY172" s="543"/>
      <c r="AZ172" s="216"/>
      <c r="BA172" s="390"/>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308"/>
      <c r="CF172" s="308"/>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578" customFormat="true" ht="15" customHeight="true" x14ac:dyDescent="0.2">
      <c r="A173" s="788"/>
      <c r="B173" s="812"/>
      <c r="C173" s="949"/>
      <c r="D173" s="950"/>
      <c r="E173" s="950"/>
      <c r="F173" s="950"/>
      <c r="G173" s="951"/>
      <c r="H173" s="952"/>
      <c r="I173" s="950"/>
      <c r="J173" s="950"/>
      <c r="K173" s="950"/>
      <c r="L173" s="953"/>
      <c r="M173" s="954"/>
      <c r="N173" s="950"/>
      <c r="O173" s="950"/>
      <c r="P173" s="950"/>
      <c r="Q173" s="951"/>
      <c r="R173" s="952"/>
      <c r="S173" s="950"/>
      <c r="T173" s="950"/>
      <c r="U173" s="950"/>
      <c r="V173" s="950"/>
      <c r="W173" s="950"/>
      <c r="X173" s="950"/>
      <c r="Y173" s="950"/>
      <c r="Z173" s="950"/>
      <c r="AA173" s="950"/>
      <c r="AB173" s="955"/>
      <c r="AC173" s="847"/>
      <c r="AD173" s="847"/>
      <c r="AE173" s="847"/>
      <c r="AF173" s="886"/>
      <c r="AG173" s="543"/>
      <c r="AH173" s="543"/>
      <c r="AI173" s="543"/>
      <c r="AJ173" s="543"/>
      <c r="AK173" s="543"/>
      <c r="AL173" s="543"/>
      <c r="AM173" s="543"/>
      <c r="AN173" s="543"/>
      <c r="AO173" s="543"/>
      <c r="AP173" s="543"/>
      <c r="AQ173" s="543"/>
      <c r="AR173" s="543"/>
      <c r="AS173" s="543"/>
      <c r="AT173" s="543"/>
      <c r="AU173" s="543"/>
      <c r="AV173" s="543"/>
      <c r="AW173" s="543"/>
      <c r="AX173" s="543"/>
      <c r="AY173" s="543"/>
      <c r="AZ173" s="216"/>
      <c r="BA173" s="390"/>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308"/>
      <c r="CF173" s="308"/>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578" customFormat="true" ht="15" customHeight="true" x14ac:dyDescent="0.2">
      <c r="A174" s="789"/>
      <c r="B174" s="813"/>
      <c r="C174" s="949"/>
      <c r="D174" s="950"/>
      <c r="E174" s="950"/>
      <c r="F174" s="950"/>
      <c r="G174" s="951"/>
      <c r="H174" s="952"/>
      <c r="I174" s="950"/>
      <c r="J174" s="950"/>
      <c r="K174" s="950"/>
      <c r="L174" s="953"/>
      <c r="M174" s="954"/>
      <c r="N174" s="950"/>
      <c r="O174" s="950"/>
      <c r="P174" s="950"/>
      <c r="Q174" s="951"/>
      <c r="R174" s="952"/>
      <c r="S174" s="950"/>
      <c r="T174" s="950"/>
      <c r="U174" s="950"/>
      <c r="V174" s="950"/>
      <c r="W174" s="950"/>
      <c r="X174" s="950"/>
      <c r="Y174" s="950"/>
      <c r="Z174" s="950"/>
      <c r="AA174" s="950"/>
      <c r="AB174" s="955"/>
      <c r="AC174" s="847"/>
      <c r="AD174" s="847"/>
      <c r="AE174" s="847"/>
      <c r="AF174" s="886"/>
      <c r="AG174" s="543"/>
      <c r="AH174" s="543"/>
      <c r="AI174" s="543"/>
      <c r="AJ174" s="543"/>
      <c r="AK174" s="543"/>
      <c r="AL174" s="543"/>
      <c r="AM174" s="543"/>
      <c r="AN174" s="543"/>
      <c r="AO174" s="543"/>
      <c r="AP174" s="543"/>
      <c r="AQ174" s="543"/>
      <c r="AR174" s="543"/>
      <c r="AS174" s="543"/>
      <c r="AT174" s="543"/>
      <c r="AU174" s="543"/>
      <c r="AV174" s="543"/>
      <c r="AW174" s="543"/>
      <c r="AX174" s="543"/>
      <c r="AY174" s="543"/>
      <c r="AZ174" s="216"/>
      <c r="BA174" s="390"/>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578" customFormat="true" ht="15" customHeight="true" x14ac:dyDescent="0.2">
      <c r="A175" s="789"/>
      <c r="B175" s="813"/>
      <c r="C175" s="949"/>
      <c r="D175" s="950"/>
      <c r="E175" s="950"/>
      <c r="F175" s="950"/>
      <c r="G175" s="951"/>
      <c r="H175" s="952"/>
      <c r="I175" s="950"/>
      <c r="J175" s="950"/>
      <c r="K175" s="950"/>
      <c r="L175" s="953"/>
      <c r="M175" s="954"/>
      <c r="N175" s="950"/>
      <c r="O175" s="950"/>
      <c r="P175" s="950"/>
      <c r="Q175" s="951"/>
      <c r="R175" s="952"/>
      <c r="S175" s="950"/>
      <c r="T175" s="950"/>
      <c r="U175" s="950"/>
      <c r="V175" s="950"/>
      <c r="W175" s="950"/>
      <c r="X175" s="950"/>
      <c r="Y175" s="950"/>
      <c r="Z175" s="950"/>
      <c r="AA175" s="950"/>
      <c r="AB175" s="955"/>
      <c r="AC175" s="847"/>
      <c r="AD175" s="847"/>
      <c r="AE175" s="847"/>
      <c r="AF175" s="886"/>
      <c r="AG175" s="543"/>
      <c r="AH175" s="543"/>
      <c r="AI175" s="543"/>
      <c r="AJ175" s="543"/>
      <c r="AK175" s="543"/>
      <c r="AL175" s="543"/>
      <c r="AM175" s="543"/>
      <c r="AN175" s="543"/>
      <c r="AO175" s="543"/>
      <c r="AP175" s="543"/>
      <c r="AQ175" s="543"/>
      <c r="AR175" s="543"/>
      <c r="AS175" s="543"/>
      <c r="AT175" s="543"/>
      <c r="AU175" s="543"/>
      <c r="AV175" s="543"/>
      <c r="AW175" s="543"/>
      <c r="AX175" s="543"/>
      <c r="AY175" s="543"/>
      <c r="AZ175" s="216"/>
      <c r="BA175" s="390"/>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578" customFormat="true" ht="15" customHeight="true" x14ac:dyDescent="0.2">
      <c r="A176" s="789"/>
      <c r="B176" s="813"/>
      <c r="C176" s="949"/>
      <c r="D176" s="950"/>
      <c r="E176" s="950"/>
      <c r="F176" s="950"/>
      <c r="G176" s="951"/>
      <c r="H176" s="952"/>
      <c r="I176" s="950"/>
      <c r="J176" s="950"/>
      <c r="K176" s="950"/>
      <c r="L176" s="953"/>
      <c r="M176" s="954"/>
      <c r="N176" s="950"/>
      <c r="O176" s="950"/>
      <c r="P176" s="950"/>
      <c r="Q176" s="951"/>
      <c r="R176" s="952"/>
      <c r="S176" s="950"/>
      <c r="T176" s="950"/>
      <c r="U176" s="950"/>
      <c r="V176" s="950"/>
      <c r="W176" s="950"/>
      <c r="X176" s="950"/>
      <c r="Y176" s="950"/>
      <c r="Z176" s="950"/>
      <c r="AA176" s="950"/>
      <c r="AB176" s="955"/>
      <c r="AC176" s="847"/>
      <c r="AD176" s="847"/>
      <c r="AE176" s="847"/>
      <c r="AF176" s="886"/>
      <c r="AG176" s="543"/>
      <c r="AH176" s="543"/>
      <c r="AI176" s="543"/>
      <c r="AJ176" s="543"/>
      <c r="AK176" s="543"/>
      <c r="AL176" s="543"/>
      <c r="AM176" s="543"/>
      <c r="AN176" s="543"/>
      <c r="AO176" s="543"/>
      <c r="AP176" s="543"/>
      <c r="AQ176" s="543"/>
      <c r="AR176" s="543"/>
      <c r="AS176" s="543"/>
      <c r="AT176" s="543"/>
      <c r="AU176" s="543"/>
      <c r="AV176" s="543"/>
      <c r="AW176" s="543"/>
      <c r="AX176" s="543"/>
      <c r="AY176" s="543"/>
      <c r="AZ176" s="216"/>
      <c r="BA176" s="390"/>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578" customFormat="true" ht="15" customHeight="true" x14ac:dyDescent="0.2">
      <c r="A177" s="789"/>
      <c r="B177" s="813"/>
      <c r="C177" s="949"/>
      <c r="D177" s="950"/>
      <c r="E177" s="950"/>
      <c r="F177" s="950"/>
      <c r="G177" s="951"/>
      <c r="H177" s="952"/>
      <c r="I177" s="950"/>
      <c r="J177" s="950"/>
      <c r="K177" s="950"/>
      <c r="L177" s="953"/>
      <c r="M177" s="954"/>
      <c r="N177" s="950"/>
      <c r="O177" s="950"/>
      <c r="P177" s="950"/>
      <c r="Q177" s="951"/>
      <c r="R177" s="952"/>
      <c r="S177" s="950"/>
      <c r="T177" s="950"/>
      <c r="U177" s="950"/>
      <c r="V177" s="950"/>
      <c r="W177" s="950"/>
      <c r="X177" s="950"/>
      <c r="Y177" s="950"/>
      <c r="Z177" s="950"/>
      <c r="AA177" s="950"/>
      <c r="AB177" s="955"/>
      <c r="AC177" s="847"/>
      <c r="AD177" s="847"/>
      <c r="AE177" s="847"/>
      <c r="AF177" s="886"/>
      <c r="AG177" s="543"/>
      <c r="AH177" s="543"/>
      <c r="AI177" s="543"/>
      <c r="AJ177" s="543"/>
      <c r="AK177" s="543"/>
      <c r="AL177" s="543"/>
      <c r="AM177" s="543"/>
      <c r="AN177" s="543"/>
      <c r="AO177" s="543"/>
      <c r="AP177" s="543"/>
      <c r="AQ177" s="543"/>
      <c r="AR177" s="543"/>
      <c r="AS177" s="543"/>
      <c r="AT177" s="543"/>
      <c r="AU177" s="543"/>
      <c r="AV177" s="543"/>
      <c r="AW177" s="543"/>
      <c r="AX177" s="543"/>
      <c r="AY177" s="543"/>
      <c r="AZ177" s="216"/>
      <c r="BA177" s="390"/>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578" customFormat="true" ht="15" customHeight="true" x14ac:dyDescent="0.2">
      <c r="A178" s="789"/>
      <c r="B178" s="813"/>
      <c r="C178" s="949"/>
      <c r="D178" s="950"/>
      <c r="E178" s="950"/>
      <c r="F178" s="950"/>
      <c r="G178" s="951"/>
      <c r="H178" s="952"/>
      <c r="I178" s="950"/>
      <c r="J178" s="950"/>
      <c r="K178" s="950"/>
      <c r="L178" s="953"/>
      <c r="M178" s="954"/>
      <c r="N178" s="950"/>
      <c r="O178" s="950"/>
      <c r="P178" s="950"/>
      <c r="Q178" s="951"/>
      <c r="R178" s="952"/>
      <c r="S178" s="950"/>
      <c r="T178" s="950"/>
      <c r="U178" s="950"/>
      <c r="V178" s="950"/>
      <c r="W178" s="950"/>
      <c r="X178" s="950"/>
      <c r="Y178" s="950"/>
      <c r="Z178" s="950"/>
      <c r="AA178" s="950"/>
      <c r="AB178" s="955"/>
      <c r="AC178" s="847"/>
      <c r="AD178" s="847"/>
      <c r="AE178" s="847"/>
      <c r="AF178" s="886"/>
      <c r="AG178" s="543"/>
      <c r="AH178" s="543"/>
      <c r="AI178" s="543"/>
      <c r="AJ178" s="543"/>
      <c r="AK178" s="543"/>
      <c r="AL178" s="543"/>
      <c r="AM178" s="543"/>
      <c r="AN178" s="543"/>
      <c r="AO178" s="543"/>
      <c r="AP178" s="543"/>
      <c r="AQ178" s="543"/>
      <c r="AR178" s="543"/>
      <c r="AS178" s="543"/>
      <c r="AT178" s="543"/>
      <c r="AU178" s="543"/>
      <c r="AV178" s="543"/>
      <c r="AW178" s="543"/>
      <c r="AX178" s="543"/>
      <c r="AY178" s="543"/>
      <c r="AZ178" s="216"/>
      <c r="BA178" s="390"/>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578" customFormat="true" ht="15" customHeight="true" x14ac:dyDescent="0.2">
      <c r="A179" s="789"/>
      <c r="B179" s="813"/>
      <c r="C179" s="949"/>
      <c r="D179" s="950"/>
      <c r="E179" s="950"/>
      <c r="F179" s="950"/>
      <c r="G179" s="951"/>
      <c r="H179" s="952"/>
      <c r="I179" s="950"/>
      <c r="J179" s="950"/>
      <c r="K179" s="950"/>
      <c r="L179" s="953"/>
      <c r="M179" s="954"/>
      <c r="N179" s="950"/>
      <c r="O179" s="950"/>
      <c r="P179" s="950"/>
      <c r="Q179" s="951"/>
      <c r="R179" s="952"/>
      <c r="S179" s="950"/>
      <c r="T179" s="950"/>
      <c r="U179" s="950"/>
      <c r="V179" s="950"/>
      <c r="W179" s="950"/>
      <c r="X179" s="950"/>
      <c r="Y179" s="950"/>
      <c r="Z179" s="950"/>
      <c r="AA179" s="950"/>
      <c r="AB179" s="955"/>
      <c r="AC179" s="847"/>
      <c r="AD179" s="847"/>
      <c r="AE179" s="847"/>
      <c r="AF179" s="886"/>
      <c r="AG179" s="543"/>
      <c r="AH179" s="543"/>
      <c r="AI179" s="543"/>
      <c r="AJ179" s="543"/>
      <c r="AK179" s="543"/>
      <c r="AL179" s="543"/>
      <c r="AM179" s="543"/>
      <c r="AN179" s="543"/>
      <c r="AO179" s="543"/>
      <c r="AP179" s="543"/>
      <c r="AQ179" s="543"/>
      <c r="AR179" s="543"/>
      <c r="AS179" s="543"/>
      <c r="AT179" s="543"/>
      <c r="AU179" s="543"/>
      <c r="AV179" s="543"/>
      <c r="AW179" s="543"/>
      <c r="AX179" s="543"/>
      <c r="AY179" s="543"/>
      <c r="AZ179" s="216"/>
      <c r="BA179" s="390"/>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578" customFormat="true" ht="15" customHeight="true" x14ac:dyDescent="0.2">
      <c r="A180" s="789"/>
      <c r="B180" s="813"/>
      <c r="C180" s="949"/>
      <c r="D180" s="950"/>
      <c r="E180" s="950"/>
      <c r="F180" s="950"/>
      <c r="G180" s="951"/>
      <c r="H180" s="952"/>
      <c r="I180" s="950"/>
      <c r="J180" s="950"/>
      <c r="K180" s="950"/>
      <c r="L180" s="953"/>
      <c r="M180" s="954"/>
      <c r="N180" s="950"/>
      <c r="O180" s="950"/>
      <c r="P180" s="950"/>
      <c r="Q180" s="951"/>
      <c r="R180" s="952"/>
      <c r="S180" s="950"/>
      <c r="T180" s="950"/>
      <c r="U180" s="950"/>
      <c r="V180" s="950"/>
      <c r="W180" s="950"/>
      <c r="X180" s="950"/>
      <c r="Y180" s="950"/>
      <c r="Z180" s="950"/>
      <c r="AA180" s="950"/>
      <c r="AB180" s="955"/>
      <c r="AC180" s="847"/>
      <c r="AD180" s="847"/>
      <c r="AE180" s="847"/>
      <c r="AF180" s="886"/>
      <c r="AG180" s="543"/>
      <c r="AH180" s="543"/>
      <c r="AI180" s="543"/>
      <c r="AJ180" s="543"/>
      <c r="AK180" s="543"/>
      <c r="AL180" s="543"/>
      <c r="AM180" s="543"/>
      <c r="AN180" s="543"/>
      <c r="AO180" s="543"/>
      <c r="AP180" s="543"/>
      <c r="AQ180" s="543"/>
      <c r="AR180" s="543"/>
      <c r="AS180" s="543"/>
      <c r="AT180" s="543"/>
      <c r="AU180" s="543"/>
      <c r="AV180" s="543"/>
      <c r="AW180" s="543"/>
      <c r="AX180" s="543"/>
      <c r="AY180" s="543"/>
      <c r="AZ180" s="216"/>
      <c r="BA180" s="390"/>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578" customFormat="true" ht="15" customHeight="true" x14ac:dyDescent="0.2">
      <c r="A181" s="789"/>
      <c r="B181" s="813"/>
      <c r="C181" s="949"/>
      <c r="D181" s="950"/>
      <c r="E181" s="950"/>
      <c r="F181" s="950"/>
      <c r="G181" s="951"/>
      <c r="H181" s="952"/>
      <c r="I181" s="950"/>
      <c r="J181" s="950"/>
      <c r="K181" s="950"/>
      <c r="L181" s="953"/>
      <c r="M181" s="954"/>
      <c r="N181" s="950"/>
      <c r="O181" s="950"/>
      <c r="P181" s="950"/>
      <c r="Q181" s="951"/>
      <c r="R181" s="952"/>
      <c r="S181" s="950"/>
      <c r="T181" s="950"/>
      <c r="U181" s="950"/>
      <c r="V181" s="950"/>
      <c r="W181" s="950"/>
      <c r="X181" s="950"/>
      <c r="Y181" s="950"/>
      <c r="Z181" s="950"/>
      <c r="AA181" s="950"/>
      <c r="AB181" s="955"/>
      <c r="AC181" s="847"/>
      <c r="AD181" s="847"/>
      <c r="AE181" s="847"/>
      <c r="AF181" s="886"/>
      <c r="AG181" s="543"/>
      <c r="AH181" s="543"/>
      <c r="AI181" s="543"/>
      <c r="AJ181" s="543"/>
      <c r="AK181" s="543"/>
      <c r="AL181" s="543"/>
      <c r="AM181" s="543"/>
      <c r="AN181" s="543"/>
      <c r="AO181" s="543"/>
      <c r="AP181" s="543"/>
      <c r="AQ181" s="543"/>
      <c r="AR181" s="543"/>
      <c r="AS181" s="543"/>
      <c r="AT181" s="543"/>
      <c r="AU181" s="543"/>
      <c r="AV181" s="543"/>
      <c r="AW181" s="543"/>
      <c r="AX181" s="543"/>
      <c r="AY181" s="543"/>
      <c r="AZ181" s="216"/>
      <c r="BA181" s="390"/>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578" customFormat="true" ht="15" customHeight="true" x14ac:dyDescent="0.2">
      <c r="A182" s="789"/>
      <c r="B182" s="813"/>
      <c r="C182" s="949"/>
      <c r="D182" s="950"/>
      <c r="E182" s="950"/>
      <c r="F182" s="950"/>
      <c r="G182" s="951"/>
      <c r="H182" s="952"/>
      <c r="I182" s="950"/>
      <c r="J182" s="950"/>
      <c r="K182" s="950"/>
      <c r="L182" s="953"/>
      <c r="M182" s="954"/>
      <c r="N182" s="950"/>
      <c r="O182" s="950"/>
      <c r="P182" s="950"/>
      <c r="Q182" s="951"/>
      <c r="R182" s="952"/>
      <c r="S182" s="950"/>
      <c r="T182" s="950"/>
      <c r="U182" s="950"/>
      <c r="V182" s="950"/>
      <c r="W182" s="950"/>
      <c r="X182" s="950"/>
      <c r="Y182" s="950"/>
      <c r="Z182" s="950"/>
      <c r="AA182" s="950"/>
      <c r="AB182" s="955"/>
      <c r="AC182" s="847"/>
      <c r="AD182" s="847"/>
      <c r="AE182" s="847"/>
      <c r="AF182" s="886"/>
      <c r="AG182" s="543"/>
      <c r="AH182" s="543"/>
      <c r="AI182" s="543"/>
      <c r="AJ182" s="543"/>
      <c r="AK182" s="543"/>
      <c r="AL182" s="543"/>
      <c r="AM182" s="543"/>
      <c r="AN182" s="543"/>
      <c r="AO182" s="543"/>
      <c r="AP182" s="543"/>
      <c r="AQ182" s="543"/>
      <c r="AR182" s="543"/>
      <c r="AS182" s="543"/>
      <c r="AT182" s="543"/>
      <c r="AU182" s="543"/>
      <c r="AV182" s="543"/>
      <c r="AW182" s="543"/>
      <c r="AX182" s="543"/>
      <c r="AY182" s="543"/>
      <c r="AZ182" s="216"/>
      <c r="BA182" s="390"/>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578" customFormat="true" ht="15" customHeight="true" x14ac:dyDescent="0.2">
      <c r="A183" s="789"/>
      <c r="B183" s="813"/>
      <c r="C183" s="949"/>
      <c r="D183" s="950"/>
      <c r="E183" s="950"/>
      <c r="F183" s="950"/>
      <c r="G183" s="951"/>
      <c r="H183" s="952"/>
      <c r="I183" s="950"/>
      <c r="J183" s="950"/>
      <c r="K183" s="950"/>
      <c r="L183" s="953"/>
      <c r="M183" s="954"/>
      <c r="N183" s="950"/>
      <c r="O183" s="950"/>
      <c r="P183" s="950"/>
      <c r="Q183" s="951"/>
      <c r="R183" s="952"/>
      <c r="S183" s="950"/>
      <c r="T183" s="950"/>
      <c r="U183" s="950"/>
      <c r="V183" s="950"/>
      <c r="W183" s="950"/>
      <c r="X183" s="950"/>
      <c r="Y183" s="950"/>
      <c r="Z183" s="950"/>
      <c r="AA183" s="950"/>
      <c r="AB183" s="955"/>
      <c r="AC183" s="847"/>
      <c r="AD183" s="847"/>
      <c r="AE183" s="847"/>
      <c r="AF183" s="886"/>
      <c r="AG183" s="543"/>
      <c r="AH183" s="543"/>
      <c r="AI183" s="543"/>
      <c r="AJ183" s="543"/>
      <c r="AK183" s="543"/>
      <c r="AL183" s="543"/>
      <c r="AM183" s="543"/>
      <c r="AN183" s="543"/>
      <c r="AO183" s="543"/>
      <c r="AP183" s="543"/>
      <c r="AQ183" s="543"/>
      <c r="AR183" s="543"/>
      <c r="AS183" s="543"/>
      <c r="AT183" s="543"/>
      <c r="AU183" s="543"/>
      <c r="AV183" s="543"/>
      <c r="AW183" s="543"/>
      <c r="AX183" s="543"/>
      <c r="AY183" s="543"/>
      <c r="AZ183" s="216"/>
      <c r="BA183" s="390"/>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578" customFormat="true" ht="15" customHeight="true" x14ac:dyDescent="0.2">
      <c r="A184" s="789"/>
      <c r="B184" s="813"/>
      <c r="C184" s="949"/>
      <c r="D184" s="950"/>
      <c r="E184" s="950"/>
      <c r="F184" s="950"/>
      <c r="G184" s="951"/>
      <c r="H184" s="952"/>
      <c r="I184" s="950"/>
      <c r="J184" s="950"/>
      <c r="K184" s="950"/>
      <c r="L184" s="953"/>
      <c r="M184" s="954"/>
      <c r="N184" s="950"/>
      <c r="O184" s="950"/>
      <c r="P184" s="950"/>
      <c r="Q184" s="951"/>
      <c r="R184" s="952"/>
      <c r="S184" s="950"/>
      <c r="T184" s="950"/>
      <c r="U184" s="950"/>
      <c r="V184" s="950"/>
      <c r="W184" s="950"/>
      <c r="X184" s="950"/>
      <c r="Y184" s="950"/>
      <c r="Z184" s="950"/>
      <c r="AA184" s="950"/>
      <c r="AB184" s="955"/>
      <c r="AC184" s="847"/>
      <c r="AD184" s="847"/>
      <c r="AE184" s="847"/>
      <c r="AF184" s="886"/>
      <c r="AG184" s="543"/>
      <c r="AH184" s="543"/>
      <c r="AI184" s="543"/>
      <c r="AJ184" s="543"/>
      <c r="AK184" s="543"/>
      <c r="AL184" s="543"/>
      <c r="AM184" s="543"/>
      <c r="AN184" s="543"/>
      <c r="AO184" s="543"/>
      <c r="AP184" s="543"/>
      <c r="AQ184" s="543"/>
      <c r="AR184" s="543"/>
      <c r="AS184" s="543"/>
      <c r="AT184" s="543"/>
      <c r="AU184" s="543"/>
      <c r="AV184" s="543"/>
      <c r="AW184" s="543"/>
      <c r="AX184" s="543"/>
      <c r="AY184" s="543"/>
      <c r="AZ184" s="216"/>
      <c r="BA184" s="390"/>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578" customFormat="true" ht="15" customHeight="true" x14ac:dyDescent="0.2">
      <c r="A185" s="789"/>
      <c r="B185" s="813"/>
      <c r="C185" s="949"/>
      <c r="D185" s="950"/>
      <c r="E185" s="950"/>
      <c r="F185" s="950"/>
      <c r="G185" s="951"/>
      <c r="H185" s="952"/>
      <c r="I185" s="950"/>
      <c r="J185" s="950"/>
      <c r="K185" s="950"/>
      <c r="L185" s="953"/>
      <c r="M185" s="954"/>
      <c r="N185" s="950"/>
      <c r="O185" s="950"/>
      <c r="P185" s="950"/>
      <c r="Q185" s="951"/>
      <c r="R185" s="952"/>
      <c r="S185" s="950"/>
      <c r="T185" s="950"/>
      <c r="U185" s="950"/>
      <c r="V185" s="950"/>
      <c r="W185" s="950"/>
      <c r="X185" s="950"/>
      <c r="Y185" s="950"/>
      <c r="Z185" s="950"/>
      <c r="AA185" s="950"/>
      <c r="AB185" s="955"/>
      <c r="AC185" s="847"/>
      <c r="AD185" s="847"/>
      <c r="AE185" s="847"/>
      <c r="AF185" s="886"/>
      <c r="AG185" s="543"/>
      <c r="AH185" s="543"/>
      <c r="AI185" s="543"/>
      <c r="AJ185" s="543"/>
      <c r="AK185" s="543"/>
      <c r="AL185" s="543"/>
      <c r="AM185" s="543"/>
      <c r="AN185" s="543"/>
      <c r="AO185" s="543"/>
      <c r="AP185" s="543"/>
      <c r="AQ185" s="543"/>
      <c r="AR185" s="543"/>
      <c r="AS185" s="543"/>
      <c r="AT185" s="543"/>
      <c r="AU185" s="543"/>
      <c r="AV185" s="543"/>
      <c r="AW185" s="543"/>
      <c r="AX185" s="543"/>
      <c r="AY185" s="543"/>
      <c r="AZ185" s="216"/>
      <c r="BA185" s="390"/>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578" customFormat="true" ht="15" customHeight="true" x14ac:dyDescent="0.2">
      <c r="A186" s="789"/>
      <c r="B186" s="813"/>
      <c r="C186" s="949"/>
      <c r="D186" s="950"/>
      <c r="E186" s="950"/>
      <c r="F186" s="950"/>
      <c r="G186" s="951"/>
      <c r="H186" s="952"/>
      <c r="I186" s="950"/>
      <c r="J186" s="950"/>
      <c r="K186" s="950"/>
      <c r="L186" s="953"/>
      <c r="M186" s="954"/>
      <c r="N186" s="950"/>
      <c r="O186" s="950"/>
      <c r="P186" s="950"/>
      <c r="Q186" s="951"/>
      <c r="R186" s="952"/>
      <c r="S186" s="950"/>
      <c r="T186" s="950"/>
      <c r="U186" s="950"/>
      <c r="V186" s="950"/>
      <c r="W186" s="950"/>
      <c r="X186" s="950"/>
      <c r="Y186" s="950"/>
      <c r="Z186" s="950"/>
      <c r="AA186" s="950"/>
      <c r="AB186" s="955"/>
      <c r="AC186" s="847"/>
      <c r="AD186" s="847"/>
      <c r="AE186" s="847"/>
      <c r="AF186" s="886"/>
      <c r="AG186" s="543"/>
      <c r="AH186" s="543"/>
      <c r="AI186" s="543"/>
      <c r="AJ186" s="543"/>
      <c r="AK186" s="543"/>
      <c r="AL186" s="543"/>
      <c r="AM186" s="543"/>
      <c r="AN186" s="543"/>
      <c r="AO186" s="543"/>
      <c r="AP186" s="543"/>
      <c r="AQ186" s="543"/>
      <c r="AR186" s="543"/>
      <c r="AS186" s="543"/>
      <c r="AT186" s="543"/>
      <c r="AU186" s="543"/>
      <c r="AV186" s="543"/>
      <c r="AW186" s="543"/>
      <c r="AX186" s="543"/>
      <c r="AY186" s="543"/>
      <c r="AZ186" s="216"/>
      <c r="BA186" s="390"/>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578" customFormat="true" ht="15" customHeight="true" x14ac:dyDescent="0.2">
      <c r="A187" s="789"/>
      <c r="B187" s="813"/>
      <c r="C187" s="949"/>
      <c r="D187" s="950"/>
      <c r="E187" s="950"/>
      <c r="F187" s="950"/>
      <c r="G187" s="951"/>
      <c r="H187" s="952"/>
      <c r="I187" s="950"/>
      <c r="J187" s="950"/>
      <c r="K187" s="950"/>
      <c r="L187" s="953"/>
      <c r="M187" s="954"/>
      <c r="N187" s="950"/>
      <c r="O187" s="950"/>
      <c r="P187" s="950"/>
      <c r="Q187" s="951"/>
      <c r="R187" s="952"/>
      <c r="S187" s="950"/>
      <c r="T187" s="950"/>
      <c r="U187" s="950"/>
      <c r="V187" s="950"/>
      <c r="W187" s="950"/>
      <c r="X187" s="950"/>
      <c r="Y187" s="950"/>
      <c r="Z187" s="950"/>
      <c r="AA187" s="950"/>
      <c r="AB187" s="955"/>
      <c r="AC187" s="847"/>
      <c r="AD187" s="847"/>
      <c r="AE187" s="847"/>
      <c r="AF187" s="886"/>
      <c r="AG187" s="543"/>
      <c r="AH187" s="543"/>
      <c r="AI187" s="543"/>
      <c r="AJ187" s="543"/>
      <c r="AK187" s="543"/>
      <c r="AL187" s="543"/>
      <c r="AM187" s="543"/>
      <c r="AN187" s="543"/>
      <c r="AO187" s="543"/>
      <c r="AP187" s="543"/>
      <c r="AQ187" s="543"/>
      <c r="AR187" s="543"/>
      <c r="AS187" s="543"/>
      <c r="AT187" s="543"/>
      <c r="AU187" s="543"/>
      <c r="AV187" s="543"/>
      <c r="AW187" s="543"/>
      <c r="AX187" s="543"/>
      <c r="AY187" s="543"/>
      <c r="AZ187" s="216"/>
      <c r="BA187" s="390"/>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578" customFormat="true" ht="15" customHeight="true" x14ac:dyDescent="0.2">
      <c r="A188" s="789"/>
      <c r="B188" s="813"/>
      <c r="C188" s="949"/>
      <c r="D188" s="950"/>
      <c r="E188" s="950"/>
      <c r="F188" s="950"/>
      <c r="G188" s="951"/>
      <c r="H188" s="952"/>
      <c r="I188" s="950"/>
      <c r="J188" s="950"/>
      <c r="K188" s="950"/>
      <c r="L188" s="953"/>
      <c r="M188" s="954"/>
      <c r="N188" s="950"/>
      <c r="O188" s="950"/>
      <c r="P188" s="950"/>
      <c r="Q188" s="951"/>
      <c r="R188" s="952"/>
      <c r="S188" s="950"/>
      <c r="T188" s="950"/>
      <c r="U188" s="950"/>
      <c r="V188" s="950"/>
      <c r="W188" s="950"/>
      <c r="X188" s="950"/>
      <c r="Y188" s="950"/>
      <c r="Z188" s="950"/>
      <c r="AA188" s="950"/>
      <c r="AB188" s="955"/>
      <c r="AC188" s="847"/>
      <c r="AD188" s="847"/>
      <c r="AE188" s="847"/>
      <c r="AF188" s="886"/>
      <c r="AG188" s="543"/>
      <c r="AH188" s="543"/>
      <c r="AI188" s="543"/>
      <c r="AJ188" s="543"/>
      <c r="AK188" s="543"/>
      <c r="AL188" s="543"/>
      <c r="AM188" s="543"/>
      <c r="AN188" s="543"/>
      <c r="AO188" s="543"/>
      <c r="AP188" s="543"/>
      <c r="AQ188" s="543"/>
      <c r="AR188" s="543"/>
      <c r="AS188" s="543"/>
      <c r="AT188" s="543"/>
      <c r="AU188" s="543"/>
      <c r="AV188" s="543"/>
      <c r="AW188" s="543"/>
      <c r="AX188" s="543"/>
      <c r="AY188" s="543"/>
      <c r="AZ188" s="216"/>
      <c r="BA188" s="390"/>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578" customFormat="true" ht="15" customHeight="true" x14ac:dyDescent="0.2">
      <c r="A189" s="789"/>
      <c r="B189" s="813"/>
      <c r="C189" s="949"/>
      <c r="D189" s="950"/>
      <c r="E189" s="950"/>
      <c r="F189" s="950"/>
      <c r="G189" s="951"/>
      <c r="H189" s="952"/>
      <c r="I189" s="950"/>
      <c r="J189" s="950"/>
      <c r="K189" s="950"/>
      <c r="L189" s="953"/>
      <c r="M189" s="954"/>
      <c r="N189" s="950"/>
      <c r="O189" s="950"/>
      <c r="P189" s="950"/>
      <c r="Q189" s="951"/>
      <c r="R189" s="952"/>
      <c r="S189" s="950"/>
      <c r="T189" s="950"/>
      <c r="U189" s="950"/>
      <c r="V189" s="950"/>
      <c r="W189" s="950"/>
      <c r="X189" s="950"/>
      <c r="Y189" s="950"/>
      <c r="Z189" s="950"/>
      <c r="AA189" s="950"/>
      <c r="AB189" s="955"/>
      <c r="AC189" s="847"/>
      <c r="AD189" s="847"/>
      <c r="AE189" s="847"/>
      <c r="AF189" s="886"/>
      <c r="AG189" s="543"/>
      <c r="AH189" s="543"/>
      <c r="AI189" s="543"/>
      <c r="AJ189" s="543"/>
      <c r="AK189" s="543"/>
      <c r="AL189" s="543"/>
      <c r="AM189" s="543"/>
      <c r="AN189" s="543"/>
      <c r="AO189" s="543"/>
      <c r="AP189" s="543"/>
      <c r="AQ189" s="543"/>
      <c r="AR189" s="543"/>
      <c r="AS189" s="543"/>
      <c r="AT189" s="543"/>
      <c r="AU189" s="543"/>
      <c r="AV189" s="543"/>
      <c r="AW189" s="543"/>
      <c r="AX189" s="543"/>
      <c r="AY189" s="543"/>
      <c r="AZ189" s="216"/>
      <c r="BA189" s="390"/>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578" customFormat="true" ht="15" customHeight="true" x14ac:dyDescent="0.2">
      <c r="A190" s="789"/>
      <c r="B190" s="813"/>
      <c r="C190" s="949"/>
      <c r="D190" s="950"/>
      <c r="E190" s="950"/>
      <c r="F190" s="950"/>
      <c r="G190" s="951"/>
      <c r="H190" s="952"/>
      <c r="I190" s="950"/>
      <c r="J190" s="950"/>
      <c r="K190" s="950"/>
      <c r="L190" s="953"/>
      <c r="M190" s="954"/>
      <c r="N190" s="950"/>
      <c r="O190" s="950"/>
      <c r="P190" s="950"/>
      <c r="Q190" s="951"/>
      <c r="R190" s="952"/>
      <c r="S190" s="950"/>
      <c r="T190" s="950"/>
      <c r="U190" s="950"/>
      <c r="V190" s="950"/>
      <c r="W190" s="950"/>
      <c r="X190" s="950"/>
      <c r="Y190" s="950"/>
      <c r="Z190" s="950"/>
      <c r="AA190" s="950"/>
      <c r="AB190" s="955"/>
      <c r="AC190" s="847"/>
      <c r="AD190" s="847"/>
      <c r="AE190" s="847"/>
      <c r="AF190" s="886"/>
      <c r="AG190" s="543"/>
      <c r="AH190" s="543"/>
      <c r="AI190" s="543"/>
      <c r="AJ190" s="543"/>
      <c r="AK190" s="543"/>
      <c r="AL190" s="543"/>
      <c r="AM190" s="543"/>
      <c r="AN190" s="543"/>
      <c r="AO190" s="543"/>
      <c r="AP190" s="543"/>
      <c r="AQ190" s="543"/>
      <c r="AR190" s="543"/>
      <c r="AS190" s="543"/>
      <c r="AT190" s="543"/>
      <c r="AU190" s="543"/>
      <c r="AV190" s="543"/>
      <c r="AW190" s="543"/>
      <c r="AX190" s="543"/>
      <c r="AY190" s="543"/>
      <c r="AZ190" s="216"/>
      <c r="BA190" s="390"/>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578" customFormat="true" ht="15" customHeight="true" x14ac:dyDescent="0.2">
      <c r="A191" s="790"/>
      <c r="B191" s="814"/>
      <c r="C191" s="956"/>
      <c r="D191" s="957"/>
      <c r="E191" s="957"/>
      <c r="F191" s="957"/>
      <c r="G191" s="958"/>
      <c r="H191" s="959"/>
      <c r="I191" s="957"/>
      <c r="J191" s="957"/>
      <c r="K191" s="957"/>
      <c r="L191" s="960"/>
      <c r="M191" s="961"/>
      <c r="N191" s="957"/>
      <c r="O191" s="957"/>
      <c r="P191" s="957"/>
      <c r="Q191" s="958"/>
      <c r="R191" s="959"/>
      <c r="S191" s="957"/>
      <c r="T191" s="957"/>
      <c r="U191" s="957"/>
      <c r="V191" s="957"/>
      <c r="W191" s="957"/>
      <c r="X191" s="957"/>
      <c r="Y191" s="957"/>
      <c r="Z191" s="957"/>
      <c r="AA191" s="957"/>
      <c r="AB191" s="962"/>
      <c r="AC191" s="847"/>
      <c r="AD191" s="847"/>
      <c r="AE191" s="847"/>
      <c r="AF191" s="886"/>
      <c r="AG191" s="543"/>
      <c r="AH191" s="543"/>
      <c r="AI191" s="543"/>
      <c r="AJ191" s="543"/>
      <c r="AK191" s="543"/>
      <c r="AL191" s="543"/>
      <c r="AM191" s="543"/>
      <c r="AN191" s="543"/>
      <c r="AO191" s="543"/>
      <c r="AP191" s="543"/>
      <c r="AQ191" s="543"/>
      <c r="AR191" s="543"/>
      <c r="AS191" s="543"/>
      <c r="AT191" s="543"/>
      <c r="AU191" s="543"/>
      <c r="AV191" s="543"/>
      <c r="AW191" s="543"/>
      <c r="AX191" s="543"/>
      <c r="AY191" s="543"/>
      <c r="AZ191" s="216"/>
      <c r="BA191" s="390"/>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578" customFormat="true" ht="15" customHeight="true" x14ac:dyDescent="0.2">
      <c r="A192" s="676"/>
      <c r="B192" s="815"/>
      <c r="C192" s="884"/>
      <c r="D192" s="847"/>
      <c r="E192" s="847"/>
      <c r="F192" s="847"/>
      <c r="G192" s="848"/>
      <c r="H192" s="885"/>
      <c r="I192" s="847"/>
      <c r="J192" s="847"/>
      <c r="K192" s="847"/>
      <c r="L192" s="886"/>
      <c r="M192" s="884"/>
      <c r="N192" s="847"/>
      <c r="O192" s="847"/>
      <c r="P192" s="847"/>
      <c r="Q192" s="848"/>
      <c r="R192" s="885"/>
      <c r="S192" s="847"/>
      <c r="T192" s="847"/>
      <c r="U192" s="847"/>
      <c r="V192" s="847"/>
      <c r="W192" s="847"/>
      <c r="X192" s="847"/>
      <c r="Y192" s="847"/>
      <c r="Z192" s="847"/>
      <c r="AA192" s="847"/>
      <c r="AB192" s="847"/>
      <c r="AC192" s="847"/>
      <c r="AD192" s="847"/>
      <c r="AE192" s="847"/>
      <c r="AF192" s="886"/>
      <c r="AG192" s="543"/>
      <c r="AH192" s="543"/>
      <c r="AI192" s="543"/>
      <c r="AJ192" s="543"/>
      <c r="AK192" s="543"/>
      <c r="AL192" s="543"/>
      <c r="AM192" s="543"/>
      <c r="AN192" s="543"/>
      <c r="AO192" s="543"/>
      <c r="AP192" s="543"/>
      <c r="AQ192" s="543"/>
      <c r="AR192" s="543"/>
      <c r="AS192" s="543"/>
      <c r="AT192" s="543"/>
      <c r="AU192" s="543"/>
      <c r="AV192" s="543"/>
      <c r="AW192" s="543"/>
      <c r="AX192" s="543"/>
      <c r="AY192" s="543"/>
      <c r="AZ192" s="216"/>
      <c r="BA192" s="390"/>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131" customFormat="true" ht="15" customHeight="true" x14ac:dyDescent="0.2">
      <c r="A193" s="677"/>
      <c r="B193" s="816"/>
      <c r="C193" s="884"/>
      <c r="D193" s="847"/>
      <c r="E193" s="847"/>
      <c r="F193" s="847"/>
      <c r="G193" s="848"/>
      <c r="H193" s="885"/>
      <c r="I193" s="847"/>
      <c r="J193" s="847"/>
      <c r="K193" s="847"/>
      <c r="L193" s="886"/>
      <c r="M193" s="884"/>
      <c r="N193" s="847"/>
      <c r="O193" s="847"/>
      <c r="P193" s="847"/>
      <c r="Q193" s="848"/>
      <c r="R193" s="885"/>
      <c r="S193" s="847"/>
      <c r="T193" s="847"/>
      <c r="U193" s="847"/>
      <c r="V193" s="847"/>
      <c r="W193" s="847"/>
      <c r="X193" s="847"/>
      <c r="Y193" s="847"/>
      <c r="Z193" s="847"/>
      <c r="AA193" s="847"/>
      <c r="AB193" s="847"/>
      <c r="AC193" s="847"/>
      <c r="AD193" s="847"/>
      <c r="AE193" s="847"/>
      <c r="AF193" s="886"/>
      <c r="AG193" s="543"/>
      <c r="AH193" s="543"/>
      <c r="AI193" s="543"/>
      <c r="AJ193" s="543"/>
      <c r="AK193" s="543"/>
      <c r="AL193" s="543"/>
      <c r="AM193" s="543"/>
      <c r="AN193" s="543"/>
      <c r="AO193" s="543"/>
      <c r="AP193" s="543"/>
      <c r="AQ193" s="543"/>
      <c r="AR193" s="543"/>
      <c r="AS193" s="543"/>
      <c r="AT193" s="543"/>
      <c r="AU193" s="543"/>
      <c r="AV193" s="543"/>
      <c r="AW193" s="543"/>
      <c r="AX193" s="543"/>
      <c r="AY193" s="543"/>
      <c r="AZ193" s="216"/>
      <c r="BA193" s="390"/>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131" customFormat="true" ht="15" customHeight="true" x14ac:dyDescent="0.2">
      <c r="A194" s="677"/>
      <c r="B194" s="816"/>
      <c r="C194" s="884"/>
      <c r="D194" s="847"/>
      <c r="E194" s="847"/>
      <c r="F194" s="847"/>
      <c r="G194" s="848"/>
      <c r="H194" s="885"/>
      <c r="I194" s="847"/>
      <c r="J194" s="847"/>
      <c r="K194" s="847"/>
      <c r="L194" s="886"/>
      <c r="M194" s="884"/>
      <c r="N194" s="847"/>
      <c r="O194" s="847"/>
      <c r="P194" s="847"/>
      <c r="Q194" s="848"/>
      <c r="R194" s="885"/>
      <c r="S194" s="847"/>
      <c r="T194" s="847"/>
      <c r="U194" s="847"/>
      <c r="V194" s="847"/>
      <c r="W194" s="847"/>
      <c r="X194" s="847"/>
      <c r="Y194" s="847"/>
      <c r="Z194" s="847"/>
      <c r="AA194" s="847"/>
      <c r="AB194" s="847"/>
      <c r="AC194" s="847"/>
      <c r="AD194" s="847"/>
      <c r="AE194" s="847"/>
      <c r="AF194" s="886"/>
      <c r="AG194" s="543"/>
      <c r="AH194" s="543"/>
      <c r="AI194" s="543"/>
      <c r="AJ194" s="543"/>
      <c r="AK194" s="543"/>
      <c r="AL194" s="543"/>
      <c r="AM194" s="543"/>
      <c r="AN194" s="543"/>
      <c r="AO194" s="543"/>
      <c r="AP194" s="543"/>
      <c r="AQ194" s="543"/>
      <c r="AR194" s="543"/>
      <c r="AS194" s="543"/>
      <c r="AT194" s="543"/>
      <c r="AU194" s="543"/>
      <c r="AV194" s="543"/>
      <c r="AW194" s="543"/>
      <c r="AX194" s="543"/>
      <c r="AY194" s="543"/>
      <c r="AZ194" s="216"/>
      <c r="BA194" s="390"/>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77"/>
      <c r="B195" s="816"/>
      <c r="C195" s="884"/>
      <c r="D195" s="847"/>
      <c r="E195" s="847"/>
      <c r="F195" s="847"/>
      <c r="G195" s="848"/>
      <c r="H195" s="885"/>
      <c r="I195" s="847"/>
      <c r="J195" s="847"/>
      <c r="K195" s="847"/>
      <c r="L195" s="886"/>
      <c r="M195" s="884"/>
      <c r="N195" s="847"/>
      <c r="O195" s="847"/>
      <c r="P195" s="847"/>
      <c r="Q195" s="848"/>
      <c r="R195" s="885"/>
      <c r="S195" s="847"/>
      <c r="T195" s="847"/>
      <c r="U195" s="847"/>
      <c r="V195" s="847"/>
      <c r="W195" s="847"/>
      <c r="X195" s="847"/>
      <c r="Y195" s="847"/>
      <c r="Z195" s="847"/>
      <c r="AA195" s="847"/>
      <c r="AB195" s="847"/>
      <c r="AC195" s="847"/>
      <c r="AD195" s="847"/>
      <c r="AE195" s="847"/>
      <c r="AF195" s="886"/>
      <c r="AG195" s="543"/>
      <c r="AH195" s="543"/>
      <c r="AI195" s="543"/>
      <c r="AJ195" s="543"/>
      <c r="AK195" s="543"/>
      <c r="AL195" s="543"/>
      <c r="AM195" s="543"/>
      <c r="AN195" s="543"/>
      <c r="AO195" s="543"/>
      <c r="AP195" s="543"/>
      <c r="AQ195" s="543"/>
      <c r="AR195" s="543"/>
      <c r="AS195" s="543"/>
      <c r="AT195" s="543"/>
      <c r="AU195" s="543"/>
      <c r="AV195" s="543"/>
      <c r="AW195" s="543"/>
      <c r="AX195" s="543"/>
      <c r="AY195" s="543"/>
      <c r="AZ195" s="216"/>
      <c r="BA195" s="390"/>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77"/>
      <c r="B196" s="816"/>
      <c r="C196" s="884"/>
      <c r="D196" s="847"/>
      <c r="E196" s="847"/>
      <c r="F196" s="847"/>
      <c r="G196" s="848"/>
      <c r="H196" s="885"/>
      <c r="I196" s="847"/>
      <c r="J196" s="847"/>
      <c r="K196" s="847"/>
      <c r="L196" s="886"/>
      <c r="M196" s="884"/>
      <c r="N196" s="847"/>
      <c r="O196" s="847"/>
      <c r="P196" s="847"/>
      <c r="Q196" s="848"/>
      <c r="R196" s="885"/>
      <c r="S196" s="847"/>
      <c r="T196" s="847"/>
      <c r="U196" s="847"/>
      <c r="V196" s="847"/>
      <c r="W196" s="847"/>
      <c r="X196" s="847"/>
      <c r="Y196" s="847"/>
      <c r="Z196" s="847"/>
      <c r="AA196" s="847"/>
      <c r="AB196" s="847"/>
      <c r="AC196" s="847"/>
      <c r="AD196" s="847"/>
      <c r="AE196" s="847"/>
      <c r="AF196" s="886"/>
      <c r="AG196" s="543"/>
      <c r="AH196" s="543"/>
      <c r="AI196" s="543"/>
      <c r="AJ196" s="543"/>
      <c r="AK196" s="543"/>
      <c r="AL196" s="543"/>
      <c r="AM196" s="543"/>
      <c r="AN196" s="543"/>
      <c r="AO196" s="543"/>
      <c r="AP196" s="543"/>
      <c r="AQ196" s="543"/>
      <c r="AR196" s="543"/>
      <c r="AS196" s="543"/>
      <c r="AT196" s="543"/>
      <c r="AU196" s="543"/>
      <c r="AV196" s="543"/>
      <c r="AW196" s="543"/>
      <c r="AX196" s="543"/>
      <c r="AY196" s="543"/>
      <c r="AZ196" s="216"/>
      <c r="BA196" s="390"/>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77"/>
      <c r="B197" s="816"/>
      <c r="C197" s="884"/>
      <c r="D197" s="847"/>
      <c r="E197" s="847"/>
      <c r="F197" s="847"/>
      <c r="G197" s="848"/>
      <c r="H197" s="885"/>
      <c r="I197" s="847"/>
      <c r="J197" s="847"/>
      <c r="K197" s="847"/>
      <c r="L197" s="886"/>
      <c r="M197" s="884"/>
      <c r="N197" s="847"/>
      <c r="O197" s="847"/>
      <c r="P197" s="847"/>
      <c r="Q197" s="848"/>
      <c r="R197" s="885"/>
      <c r="S197" s="847"/>
      <c r="T197" s="847"/>
      <c r="U197" s="847"/>
      <c r="V197" s="847"/>
      <c r="W197" s="847"/>
      <c r="X197" s="847"/>
      <c r="Y197" s="847"/>
      <c r="Z197" s="847"/>
      <c r="AA197" s="847"/>
      <c r="AB197" s="847"/>
      <c r="AC197" s="847"/>
      <c r="AD197" s="847"/>
      <c r="AE197" s="847"/>
      <c r="AF197" s="886"/>
      <c r="AG197" s="543"/>
      <c r="AH197" s="543"/>
      <c r="AI197" s="543"/>
      <c r="AJ197" s="543"/>
      <c r="AK197" s="543"/>
      <c r="AL197" s="543"/>
      <c r="AM197" s="543"/>
      <c r="AN197" s="543"/>
      <c r="AO197" s="543"/>
      <c r="AP197" s="543"/>
      <c r="AQ197" s="543"/>
      <c r="AR197" s="543"/>
      <c r="AS197" s="543"/>
      <c r="AT197" s="543"/>
      <c r="AU197" s="543"/>
      <c r="AV197" s="543"/>
      <c r="AW197" s="543"/>
      <c r="AX197" s="543"/>
      <c r="AY197" s="543"/>
      <c r="AZ197" s="216"/>
      <c r="BA197" s="390"/>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77"/>
      <c r="B198" s="816"/>
      <c r="C198" s="884"/>
      <c r="D198" s="847"/>
      <c r="E198" s="847"/>
      <c r="F198" s="847"/>
      <c r="G198" s="848"/>
      <c r="H198" s="885"/>
      <c r="I198" s="847"/>
      <c r="J198" s="847"/>
      <c r="K198" s="847"/>
      <c r="L198" s="886"/>
      <c r="M198" s="884"/>
      <c r="N198" s="847"/>
      <c r="O198" s="847"/>
      <c r="P198" s="847"/>
      <c r="Q198" s="848"/>
      <c r="R198" s="885"/>
      <c r="S198" s="847"/>
      <c r="T198" s="847"/>
      <c r="U198" s="847"/>
      <c r="V198" s="847"/>
      <c r="W198" s="847"/>
      <c r="X198" s="847"/>
      <c r="Y198" s="847"/>
      <c r="Z198" s="847"/>
      <c r="AA198" s="847"/>
      <c r="AB198" s="847"/>
      <c r="AC198" s="847"/>
      <c r="AD198" s="847"/>
      <c r="AE198" s="847"/>
      <c r="AF198" s="886"/>
      <c r="AG198" s="543"/>
      <c r="AH198" s="543"/>
      <c r="AI198" s="543"/>
      <c r="AJ198" s="543"/>
      <c r="AK198" s="543"/>
      <c r="AL198" s="543"/>
      <c r="AM198" s="543"/>
      <c r="AN198" s="543"/>
      <c r="AO198" s="543"/>
      <c r="AP198" s="543"/>
      <c r="AQ198" s="543"/>
      <c r="AR198" s="543"/>
      <c r="AS198" s="543"/>
      <c r="AT198" s="543"/>
      <c r="AU198" s="543"/>
      <c r="AV198" s="543"/>
      <c r="AW198" s="543"/>
      <c r="AX198" s="543"/>
      <c r="AY198" s="543"/>
      <c r="AZ198" s="216"/>
      <c r="BA198" s="390"/>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77"/>
      <c r="B199" s="816"/>
      <c r="C199" s="884"/>
      <c r="D199" s="847"/>
      <c r="E199" s="847"/>
      <c r="F199" s="847"/>
      <c r="G199" s="848"/>
      <c r="H199" s="885"/>
      <c r="I199" s="847"/>
      <c r="J199" s="847"/>
      <c r="K199" s="847"/>
      <c r="L199" s="886"/>
      <c r="M199" s="884"/>
      <c r="N199" s="847"/>
      <c r="O199" s="847"/>
      <c r="P199" s="847"/>
      <c r="Q199" s="848"/>
      <c r="R199" s="885"/>
      <c r="S199" s="847"/>
      <c r="T199" s="847"/>
      <c r="U199" s="847"/>
      <c r="V199" s="847"/>
      <c r="W199" s="847"/>
      <c r="X199" s="847"/>
      <c r="Y199" s="847"/>
      <c r="Z199" s="847"/>
      <c r="AA199" s="847"/>
      <c r="AB199" s="847"/>
      <c r="AC199" s="847"/>
      <c r="AD199" s="847"/>
      <c r="AE199" s="847"/>
      <c r="AF199" s="886"/>
      <c r="AG199" s="543"/>
      <c r="AH199" s="543"/>
      <c r="AI199" s="543"/>
      <c r="AJ199" s="543"/>
      <c r="AK199" s="543"/>
      <c r="AL199" s="543"/>
      <c r="AM199" s="543"/>
      <c r="AN199" s="543"/>
      <c r="AO199" s="543"/>
      <c r="AP199" s="543"/>
      <c r="AQ199" s="543"/>
      <c r="AR199" s="543"/>
      <c r="AS199" s="543"/>
      <c r="AT199" s="543"/>
      <c r="AU199" s="543"/>
      <c r="AV199" s="543"/>
      <c r="AW199" s="543"/>
      <c r="AX199" s="543"/>
      <c r="AY199" s="543"/>
      <c r="AZ199" s="216"/>
      <c r="BA199" s="390"/>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77"/>
      <c r="B200" s="816"/>
      <c r="C200" s="884"/>
      <c r="D200" s="847"/>
      <c r="E200" s="847"/>
      <c r="F200" s="847"/>
      <c r="G200" s="848"/>
      <c r="H200" s="885"/>
      <c r="I200" s="847"/>
      <c r="J200" s="847"/>
      <c r="K200" s="847"/>
      <c r="L200" s="886"/>
      <c r="M200" s="884"/>
      <c r="N200" s="847"/>
      <c r="O200" s="847"/>
      <c r="P200" s="847"/>
      <c r="Q200" s="848"/>
      <c r="R200" s="885"/>
      <c r="S200" s="847"/>
      <c r="T200" s="847"/>
      <c r="U200" s="847"/>
      <c r="V200" s="847"/>
      <c r="W200" s="847"/>
      <c r="X200" s="847"/>
      <c r="Y200" s="847"/>
      <c r="Z200" s="847"/>
      <c r="AA200" s="847"/>
      <c r="AB200" s="847"/>
      <c r="AC200" s="847"/>
      <c r="AD200" s="847"/>
      <c r="AE200" s="847"/>
      <c r="AF200" s="886"/>
      <c r="AG200" s="543"/>
      <c r="AH200" s="543"/>
      <c r="AI200" s="543"/>
      <c r="AJ200" s="543"/>
      <c r="AK200" s="543"/>
      <c r="AL200" s="543"/>
      <c r="AM200" s="543"/>
      <c r="AN200" s="543"/>
      <c r="AO200" s="543"/>
      <c r="AP200" s="543"/>
      <c r="AQ200" s="543"/>
      <c r="AR200" s="543"/>
      <c r="AS200" s="543"/>
      <c r="AT200" s="543"/>
      <c r="AU200" s="543"/>
      <c r="AV200" s="543"/>
      <c r="AW200" s="543"/>
      <c r="AX200" s="543"/>
      <c r="AY200" s="543"/>
      <c r="AZ200" s="216"/>
      <c r="BA200" s="390"/>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77"/>
      <c r="B201" s="816"/>
      <c r="C201" s="884"/>
      <c r="D201" s="847"/>
      <c r="E201" s="847"/>
      <c r="F201" s="847"/>
      <c r="G201" s="848"/>
      <c r="H201" s="885"/>
      <c r="I201" s="847"/>
      <c r="J201" s="847"/>
      <c r="K201" s="847"/>
      <c r="L201" s="886"/>
      <c r="M201" s="884"/>
      <c r="N201" s="847"/>
      <c r="O201" s="847"/>
      <c r="P201" s="847"/>
      <c r="Q201" s="848"/>
      <c r="R201" s="885"/>
      <c r="S201" s="847"/>
      <c r="T201" s="847"/>
      <c r="U201" s="847"/>
      <c r="V201" s="847"/>
      <c r="W201" s="847"/>
      <c r="X201" s="847"/>
      <c r="Y201" s="847"/>
      <c r="Z201" s="847"/>
      <c r="AA201" s="847"/>
      <c r="AB201" s="847"/>
      <c r="AC201" s="847"/>
      <c r="AD201" s="847"/>
      <c r="AE201" s="847"/>
      <c r="AF201" s="886"/>
      <c r="AG201" s="543"/>
      <c r="AH201" s="543"/>
      <c r="AI201" s="543"/>
      <c r="AJ201" s="543"/>
      <c r="AK201" s="543"/>
      <c r="AL201" s="543"/>
      <c r="AM201" s="543"/>
      <c r="AN201" s="543"/>
      <c r="AO201" s="543"/>
      <c r="AP201" s="543"/>
      <c r="AQ201" s="543"/>
      <c r="AR201" s="543"/>
      <c r="AS201" s="543"/>
      <c r="AT201" s="543"/>
      <c r="AU201" s="543"/>
      <c r="AV201" s="543"/>
      <c r="AW201" s="543"/>
      <c r="AX201" s="543"/>
      <c r="AY201" s="543"/>
      <c r="AZ201" s="216"/>
      <c r="BA201" s="390"/>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77"/>
      <c r="B202" s="816"/>
      <c r="C202" s="884"/>
      <c r="D202" s="847"/>
      <c r="E202" s="847"/>
      <c r="F202" s="847"/>
      <c r="G202" s="848"/>
      <c r="H202" s="885"/>
      <c r="I202" s="847"/>
      <c r="J202" s="847"/>
      <c r="K202" s="847"/>
      <c r="L202" s="886"/>
      <c r="M202" s="884"/>
      <c r="N202" s="847"/>
      <c r="O202" s="847"/>
      <c r="P202" s="847"/>
      <c r="Q202" s="848"/>
      <c r="R202" s="885"/>
      <c r="S202" s="847"/>
      <c r="T202" s="847"/>
      <c r="U202" s="847"/>
      <c r="V202" s="847"/>
      <c r="W202" s="847"/>
      <c r="X202" s="847"/>
      <c r="Y202" s="847"/>
      <c r="Z202" s="847"/>
      <c r="AA202" s="847"/>
      <c r="AB202" s="847"/>
      <c r="AC202" s="847"/>
      <c r="AD202" s="847"/>
      <c r="AE202" s="847"/>
      <c r="AF202" s="886"/>
      <c r="AG202" s="543"/>
      <c r="AH202" s="543"/>
      <c r="AI202" s="543"/>
      <c r="AJ202" s="543"/>
      <c r="AK202" s="543"/>
      <c r="AL202" s="543"/>
      <c r="AM202" s="543"/>
      <c r="AN202" s="543"/>
      <c r="AO202" s="543"/>
      <c r="AP202" s="543"/>
      <c r="AQ202" s="543"/>
      <c r="AR202" s="543"/>
      <c r="AS202" s="543"/>
      <c r="AT202" s="543"/>
      <c r="AU202" s="543"/>
      <c r="AV202" s="543"/>
      <c r="AW202" s="543"/>
      <c r="AX202" s="543"/>
      <c r="AY202" s="543"/>
      <c r="AZ202" s="216"/>
      <c r="BA202" s="390"/>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131" customFormat="true" ht="15" customHeight="true" x14ac:dyDescent="0.2">
      <c r="A203" s="791"/>
      <c r="B203" s="817"/>
      <c r="C203" s="936"/>
      <c r="D203" s="934"/>
      <c r="E203" s="934"/>
      <c r="F203" s="934"/>
      <c r="G203" s="937"/>
      <c r="H203" s="933"/>
      <c r="I203" s="934"/>
      <c r="J203" s="934"/>
      <c r="K203" s="934"/>
      <c r="L203" s="935"/>
      <c r="M203" s="936"/>
      <c r="N203" s="934"/>
      <c r="O203" s="934"/>
      <c r="P203" s="934"/>
      <c r="Q203" s="937"/>
      <c r="R203" s="933"/>
      <c r="S203" s="934"/>
      <c r="T203" s="934"/>
      <c r="U203" s="934"/>
      <c r="V203" s="847"/>
      <c r="W203" s="847"/>
      <c r="X203" s="847"/>
      <c r="Y203" s="847"/>
      <c r="Z203" s="847"/>
      <c r="AA203" s="847"/>
      <c r="AB203" s="847"/>
      <c r="AC203" s="847"/>
      <c r="AD203" s="847"/>
      <c r="AE203" s="847"/>
      <c r="AF203" s="886"/>
      <c r="AG203" s="543"/>
      <c r="AH203" s="543"/>
      <c r="AI203" s="543"/>
      <c r="AJ203" s="543"/>
      <c r="AK203" s="543"/>
      <c r="AL203" s="543"/>
      <c r="AM203" s="543"/>
      <c r="AN203" s="543"/>
      <c r="AO203" s="543"/>
      <c r="AP203" s="543"/>
      <c r="AQ203" s="543"/>
      <c r="AR203" s="543"/>
      <c r="AS203" s="543"/>
      <c r="AT203" s="543"/>
      <c r="AU203" s="543"/>
      <c r="AV203" s="543"/>
      <c r="AW203" s="543"/>
      <c r="AX203" s="543"/>
      <c r="AY203" s="543"/>
      <c r="AZ203" s="216"/>
      <c r="BA203" s="390"/>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131" customFormat="true" ht="15" customHeight="true" x14ac:dyDescent="0.2">
      <c r="A204" s="677"/>
      <c r="B204" s="816"/>
      <c r="C204" s="884"/>
      <c r="D204" s="847"/>
      <c r="E204" s="847"/>
      <c r="F204" s="847"/>
      <c r="G204" s="848"/>
      <c r="H204" s="885"/>
      <c r="I204" s="847"/>
      <c r="J204" s="847"/>
      <c r="K204" s="847"/>
      <c r="L204" s="886"/>
      <c r="M204" s="884"/>
      <c r="N204" s="847"/>
      <c r="O204" s="847"/>
      <c r="P204" s="847"/>
      <c r="Q204" s="848"/>
      <c r="R204" s="885"/>
      <c r="S204" s="847"/>
      <c r="T204" s="847"/>
      <c r="U204" s="847"/>
      <c r="V204" s="847"/>
      <c r="W204" s="847"/>
      <c r="X204" s="847"/>
      <c r="Y204" s="847"/>
      <c r="Z204" s="847"/>
      <c r="AA204" s="847"/>
      <c r="AB204" s="847"/>
      <c r="AC204" s="847"/>
      <c r="AD204" s="847"/>
      <c r="AE204" s="847"/>
      <c r="AF204" s="886"/>
      <c r="AG204" s="543"/>
      <c r="AH204" s="543"/>
      <c r="AI204" s="543"/>
      <c r="AJ204" s="543"/>
      <c r="AK204" s="543"/>
      <c r="AL204" s="543"/>
      <c r="AM204" s="543"/>
      <c r="AN204" s="543"/>
      <c r="AO204" s="543"/>
      <c r="AP204" s="543"/>
      <c r="AQ204" s="543"/>
      <c r="AR204" s="543"/>
      <c r="AS204" s="543"/>
      <c r="AT204" s="543"/>
      <c r="AU204" s="543"/>
      <c r="AV204" s="543"/>
      <c r="AW204" s="543"/>
      <c r="AX204" s="543"/>
      <c r="AY204" s="543"/>
      <c r="AZ204" s="216"/>
      <c r="BA204" s="390"/>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131" customFormat="true" ht="15" customHeight="true" x14ac:dyDescent="0.2">
      <c r="A205" s="678"/>
      <c r="B205" s="818"/>
      <c r="C205" s="963"/>
      <c r="D205" s="897"/>
      <c r="E205" s="897"/>
      <c r="F205" s="897"/>
      <c r="G205" s="898"/>
      <c r="H205" s="964"/>
      <c r="I205" s="897"/>
      <c r="J205" s="897"/>
      <c r="K205" s="897"/>
      <c r="L205" s="965"/>
      <c r="M205" s="963"/>
      <c r="N205" s="897"/>
      <c r="O205" s="897"/>
      <c r="P205" s="897"/>
      <c r="Q205" s="898"/>
      <c r="R205" s="964"/>
      <c r="S205" s="897"/>
      <c r="T205" s="897"/>
      <c r="U205" s="897"/>
      <c r="V205" s="897"/>
      <c r="W205" s="897"/>
      <c r="X205" s="897"/>
      <c r="Y205" s="897"/>
      <c r="Z205" s="897"/>
      <c r="AA205" s="897"/>
      <c r="AB205" s="897"/>
      <c r="AC205" s="897"/>
      <c r="AD205" s="897"/>
      <c r="AE205" s="897"/>
      <c r="AF205" s="965"/>
      <c r="AG205" s="543"/>
      <c r="AH205" s="543"/>
      <c r="AI205" s="543"/>
      <c r="AJ205" s="543"/>
      <c r="AK205" s="543"/>
      <c r="AL205" s="543"/>
      <c r="AM205" s="543"/>
      <c r="AN205" s="543"/>
      <c r="AO205" s="543"/>
      <c r="AP205" s="543"/>
      <c r="AQ205" s="543"/>
      <c r="AR205" s="543"/>
      <c r="AS205" s="543"/>
      <c r="AT205" s="543"/>
      <c r="AU205" s="543"/>
      <c r="AV205" s="543"/>
      <c r="AW205" s="543"/>
      <c r="AX205" s="543"/>
      <c r="AY205" s="543"/>
      <c r="AZ205" s="216"/>
      <c r="BA205" s="390"/>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131" customFormat="true" ht="250.15" customHeight="true" x14ac:dyDescent="0.2">
      <c r="B206" s="133"/>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12" t="str">
        <f>A1026</f>
        <v>Trinidad and Tobago</v>
      </c>
      <c r="B208" s="2213"/>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2000</v>
      </c>
      <c r="B209" s="139"/>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2" t="s">
        <v>112</v>
      </c>
      <c r="B210" s="14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3" t="s">
        <v>98</v>
      </c>
      <c r="B212" s="222"/>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MICS00</v>
      </c>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97"/>
      <c r="B216" s="595"/>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97"/>
      <c r="B217" s="596"/>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97"/>
      <c r="B218" s="595"/>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98"/>
      <c r="B219" s="599"/>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78" customFormat="true" ht="15" customHeight="true" x14ac:dyDescent="0.2">
      <c r="A220" s="114" t="s">
        <v>87</v>
      </c>
      <c r="B220" s="206"/>
      <c r="C220" s="2165" t="s">
        <v>115</v>
      </c>
      <c r="D220" s="2166"/>
      <c r="E220" s="2166"/>
      <c r="F220" s="2166"/>
      <c r="G220" s="2167"/>
      <c r="H220" s="590"/>
      <c r="I220" s="589"/>
      <c r="J220" s="589"/>
      <c r="K220" s="589"/>
      <c r="L220" s="590"/>
      <c r="M220" s="742"/>
      <c r="N220" s="743"/>
      <c r="O220" s="743"/>
      <c r="P220" s="743"/>
      <c r="Q220" s="744"/>
      <c r="R220" s="1763" t="s">
        <v>139</v>
      </c>
      <c r="S220" s="1804"/>
      <c r="T220" s="1804"/>
      <c r="U220" s="1804"/>
      <c r="V220" s="1804"/>
      <c r="W220" s="1804"/>
      <c r="X220" s="1804"/>
      <c r="Y220" s="1804"/>
      <c r="Z220" s="1804"/>
      <c r="AA220" s="1804"/>
      <c r="AB220" s="1804"/>
      <c r="AC220" s="1804"/>
      <c r="AD220" s="1804"/>
      <c r="AE220" s="1804"/>
      <c r="AF220" s="1805"/>
      <c r="AG220" s="543"/>
      <c r="AH220" s="543"/>
      <c r="AI220" s="543"/>
      <c r="AJ220" s="543"/>
      <c r="AK220" s="543"/>
      <c r="AL220" s="543"/>
      <c r="AM220" s="543"/>
      <c r="AN220" s="543"/>
      <c r="AO220" s="543"/>
      <c r="AP220" s="543"/>
      <c r="AQ220" s="543"/>
      <c r="AR220" s="543"/>
      <c r="AS220" s="543"/>
      <c r="AT220" s="543"/>
      <c r="AU220" s="543"/>
      <c r="AV220" s="543"/>
      <c r="AW220" s="543"/>
      <c r="AX220" s="543"/>
      <c r="AY220" s="543"/>
      <c r="AZ220" s="216"/>
      <c r="BA220" s="217" t="s">
        <v>129</v>
      </c>
      <c r="BB220" s="114" t="s">
        <v>87</v>
      </c>
      <c r="BC220" s="2247" t="s">
        <v>115</v>
      </c>
      <c r="BD220" s="2248"/>
      <c r="BE220" s="2248"/>
      <c r="BF220" s="2248"/>
      <c r="BG220" s="2249"/>
      <c r="BH220" s="2250" t="s">
        <v>39</v>
      </c>
      <c r="BI220" s="2248"/>
      <c r="BJ220" s="2248"/>
      <c r="BK220" s="2248"/>
      <c r="BL220" s="2249"/>
      <c r="BM220" s="2250" t="s">
        <v>38</v>
      </c>
      <c r="BN220" s="2248"/>
      <c r="BO220" s="2248"/>
      <c r="BP220" s="2248"/>
      <c r="BQ220" s="2251"/>
      <c r="BR220" s="1785" t="s">
        <v>139</v>
      </c>
      <c r="BS220" s="1786"/>
      <c r="BT220" s="1786"/>
      <c r="BU220" s="1786"/>
      <c r="BV220" s="1786"/>
      <c r="BW220" s="1786"/>
      <c r="BX220" s="1786"/>
      <c r="BY220" s="1787"/>
      <c r="BZ220" s="313"/>
      <c r="CA220" s="313"/>
      <c r="CB220" s="313"/>
      <c r="CC220" s="313"/>
      <c r="CD220" s="313"/>
      <c r="CE220" s="313"/>
      <c r="CF220" s="313"/>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578" customFormat="true" ht="24" x14ac:dyDescent="0.2">
      <c r="A221" s="190" t="s">
        <v>88</v>
      </c>
      <c r="B221" s="247"/>
      <c r="C221" s="285" t="s">
        <v>0</v>
      </c>
      <c r="D221" s="286" t="s">
        <v>1</v>
      </c>
      <c r="E221" s="286" t="s">
        <v>2</v>
      </c>
      <c r="F221" s="286" t="s">
        <v>3</v>
      </c>
      <c r="G221" s="287" t="s">
        <v>4</v>
      </c>
      <c r="H221" s="591"/>
      <c r="I221" s="591"/>
      <c r="J221" s="591"/>
      <c r="K221" s="591"/>
      <c r="L221" s="592"/>
      <c r="M221" s="733"/>
      <c r="N221" s="714"/>
      <c r="O221" s="714"/>
      <c r="P221" s="714"/>
      <c r="Q221" s="778"/>
      <c r="R221" s="759" t="s">
        <v>149</v>
      </c>
      <c r="S221" s="673" t="s">
        <v>150</v>
      </c>
      <c r="T221" s="673" t="s">
        <v>151</v>
      </c>
      <c r="U221" s="673" t="s">
        <v>152</v>
      </c>
      <c r="V221" s="673" t="s">
        <v>153</v>
      </c>
      <c r="W221" s="673" t="s">
        <v>154</v>
      </c>
      <c r="X221" s="673" t="s">
        <v>155</v>
      </c>
      <c r="Y221" s="673" t="s">
        <v>156</v>
      </c>
      <c r="Z221" s="673" t="s">
        <v>157</v>
      </c>
      <c r="AA221" s="673" t="s">
        <v>158</v>
      </c>
      <c r="AB221" s="673" t="s">
        <v>159</v>
      </c>
      <c r="AC221" s="673" t="s">
        <v>160</v>
      </c>
      <c r="AD221" s="673" t="s">
        <v>161</v>
      </c>
      <c r="AE221" s="673" t="s">
        <v>162</v>
      </c>
      <c r="AF221" s="674" t="s">
        <v>163</v>
      </c>
      <c r="AG221" s="543"/>
      <c r="AH221" s="543"/>
      <c r="AI221" s="543"/>
      <c r="AJ221" s="543"/>
      <c r="AK221" s="543"/>
      <c r="AL221" s="543"/>
      <c r="AM221" s="543"/>
      <c r="AN221" s="543"/>
      <c r="AO221" s="543"/>
      <c r="AP221" s="543"/>
      <c r="AQ221" s="543"/>
      <c r="AR221" s="543"/>
      <c r="AS221" s="543"/>
      <c r="AT221" s="543"/>
      <c r="AU221" s="543"/>
      <c r="AV221" s="543"/>
      <c r="AW221" s="543"/>
      <c r="AX221" s="543"/>
      <c r="AY221" s="543"/>
      <c r="AZ221" s="216"/>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149</v>
      </c>
      <c r="BS221" s="176" t="s">
        <v>150</v>
      </c>
      <c r="BT221" s="176" t="s">
        <v>151</v>
      </c>
      <c r="BU221" s="176" t="s">
        <v>152</v>
      </c>
      <c r="BV221" s="176" t="s">
        <v>153</v>
      </c>
      <c r="BW221" s="176" t="s">
        <v>154</v>
      </c>
      <c r="BX221" s="176" t="s">
        <v>155</v>
      </c>
      <c r="BY221" s="177" t="s">
        <v>156</v>
      </c>
      <c r="BZ221" s="177" t="s">
        <v>157</v>
      </c>
      <c r="CA221" s="177" t="s">
        <v>158</v>
      </c>
      <c r="CB221" s="177" t="s">
        <v>159</v>
      </c>
      <c r="CC221" s="177" t="s">
        <v>160</v>
      </c>
      <c r="CD221" s="177" t="s">
        <v>161</v>
      </c>
      <c r="CE221" s="177" t="s">
        <v>162</v>
      </c>
      <c r="CF221" s="177" t="s">
        <v>163</v>
      </c>
      <c r="CG221" s="1861"/>
      <c r="CH221" s="1861"/>
      <c r="CI221" s="1861"/>
      <c r="CJ221" s="1861"/>
      <c r="CK221" s="1861"/>
      <c r="CL221" s="1861"/>
      <c r="CM221" s="1861"/>
      <c r="CN221" s="1861"/>
      <c r="CO221" s="1861"/>
      <c r="CP221" s="1861"/>
      <c r="CQ221" s="1861"/>
      <c r="CR221" s="1861"/>
      <c r="CS221" s="1861"/>
      <c r="CT221" s="1861"/>
      <c r="CU221" s="1861"/>
      <c r="CV221" s="1861"/>
      <c r="CW221" s="1861"/>
      <c r="CX221" s="1861"/>
      <c r="CY221" s="1861"/>
      <c r="CZ221" s="1861"/>
    </row>
    <row r="222" s="578" customFormat="true" ht="15" customHeight="true" x14ac:dyDescent="0.2">
      <c r="A222" s="2176" t="s">
        <v>37</v>
      </c>
      <c r="B222" s="1031" t="s">
        <v>15</v>
      </c>
      <c r="C222" s="1051" t="s">
        <v>36</v>
      </c>
      <c r="D222" s="1063" t="s">
        <v>36</v>
      </c>
      <c r="E222" s="1063" t="s">
        <v>36</v>
      </c>
      <c r="F222" s="1063" t="s">
        <v>36</v>
      </c>
      <c r="G222" s="1075" t="s">
        <v>36</v>
      </c>
      <c r="H222" s="1099" t="s">
        <v>36</v>
      </c>
      <c r="I222" s="1118" t="s">
        <v>36</v>
      </c>
      <c r="J222" s="1118" t="s">
        <v>36</v>
      </c>
      <c r="K222" s="1118" t="s">
        <v>36</v>
      </c>
      <c r="L222" s="1141" t="s">
        <v>36</v>
      </c>
      <c r="M222" s="1164" t="s">
        <v>36</v>
      </c>
      <c r="N222" s="1118" t="s">
        <v>36</v>
      </c>
      <c r="O222" s="1118" t="s">
        <v>36</v>
      </c>
      <c r="P222" s="1118" t="s">
        <v>36</v>
      </c>
      <c r="Q222" s="1183" t="s">
        <v>36</v>
      </c>
      <c r="R222" s="1188" t="s">
        <v>36</v>
      </c>
      <c r="S222" s="1063" t="s">
        <v>36</v>
      </c>
      <c r="T222" s="1063" t="s">
        <v>36</v>
      </c>
      <c r="U222" s="1063" t="s">
        <v>36</v>
      </c>
      <c r="V222" s="1063" t="s">
        <v>36</v>
      </c>
      <c r="W222" s="1063" t="s">
        <v>36</v>
      </c>
      <c r="X222" s="1063" t="s">
        <v>36</v>
      </c>
      <c r="Y222" s="1063" t="s">
        <v>36</v>
      </c>
      <c r="Z222" s="1063" t="s">
        <v>36</v>
      </c>
      <c r="AA222" s="1063" t="s">
        <v>36</v>
      </c>
      <c r="AB222" s="1063" t="s">
        <v>36</v>
      </c>
      <c r="AC222" s="1063" t="s">
        <v>36</v>
      </c>
      <c r="AD222" s="1063" t="s">
        <v>36</v>
      </c>
      <c r="AE222" s="1063" t="s">
        <v>36</v>
      </c>
      <c r="AF222" s="1829" t="s">
        <v>36</v>
      </c>
      <c r="AG222" s="543"/>
      <c r="AH222" s="543"/>
      <c r="AI222" s="543"/>
      <c r="AJ222" s="543"/>
      <c r="AK222" s="543"/>
      <c r="AL222" s="543"/>
      <c r="AM222" s="543"/>
      <c r="AN222" s="543"/>
      <c r="AO222" s="543"/>
      <c r="AP222" s="543"/>
      <c r="AQ222" s="543"/>
      <c r="AR222" s="543"/>
      <c r="AS222" s="543"/>
      <c r="AT222" s="543"/>
      <c r="AU222" s="543"/>
      <c r="AV222" s="543"/>
      <c r="AW222" s="543"/>
      <c r="AX222" s="543"/>
      <c r="AY222" s="543"/>
      <c r="AZ222" s="216"/>
      <c r="BA222" s="2280" t="s">
        <v>37</v>
      </c>
      <c r="BB222" s="160" t="s">
        <v>15</v>
      </c>
      <c r="BC222" s="1209" t="s">
        <v>36</v>
      </c>
      <c r="BD222" s="1229" t="s">
        <v>36</v>
      </c>
      <c r="BE222" s="1229" t="s">
        <v>36</v>
      </c>
      <c r="BF222" s="1229" t="s">
        <v>36</v>
      </c>
      <c r="BG222" s="1250" t="s">
        <v>36</v>
      </c>
      <c r="BH222" s="1272" t="s">
        <v>36</v>
      </c>
      <c r="BI222" s="1229" t="s">
        <v>36</v>
      </c>
      <c r="BJ222" s="1229" t="s">
        <v>36</v>
      </c>
      <c r="BK222" s="1229" t="s">
        <v>36</v>
      </c>
      <c r="BL222" s="1250" t="s">
        <v>36</v>
      </c>
      <c r="BM222" s="1272" t="s">
        <v>36</v>
      </c>
      <c r="BN222" s="1229" t="s">
        <v>36</v>
      </c>
      <c r="BO222" s="1229" t="s">
        <v>36</v>
      </c>
      <c r="BP222" s="1229" t="s">
        <v>36</v>
      </c>
      <c r="BQ222" s="1250" t="s">
        <v>36</v>
      </c>
      <c r="BR222" s="1272" t="s">
        <v>36</v>
      </c>
      <c r="BS222" s="1229" t="s">
        <v>36</v>
      </c>
      <c r="BT222" s="1229" t="s">
        <v>36</v>
      </c>
      <c r="BU222" s="1229" t="s">
        <v>36</v>
      </c>
      <c r="BV222" s="1229" t="s">
        <v>36</v>
      </c>
      <c r="BW222" s="1229" t="s">
        <v>36</v>
      </c>
      <c r="BX222" s="1229" t="s">
        <v>36</v>
      </c>
      <c r="BY222" s="1293" t="s">
        <v>36</v>
      </c>
      <c r="BZ222" s="1293" t="s">
        <v>36</v>
      </c>
      <c r="CA222" s="1293" t="s">
        <v>36</v>
      </c>
      <c r="CB222" s="1293" t="s">
        <v>36</v>
      </c>
      <c r="CC222" s="1293" t="s">
        <v>36</v>
      </c>
      <c r="CD222" s="1293" t="s">
        <v>36</v>
      </c>
      <c r="CE222" s="1293" t="s">
        <v>36</v>
      </c>
      <c r="CF222" s="1293" t="s">
        <v>36</v>
      </c>
      <c r="CG222" s="1862"/>
      <c r="CH222" s="1862"/>
      <c r="CI222" s="1862"/>
      <c r="CJ222" s="1862"/>
      <c r="CK222" s="1862"/>
      <c r="CL222" s="1862"/>
      <c r="CM222" s="1862"/>
      <c r="CN222" s="1862"/>
      <c r="CO222" s="1862"/>
      <c r="CP222" s="1862"/>
      <c r="CQ222" s="1862"/>
      <c r="CR222" s="1862"/>
      <c r="CS222" s="1862"/>
      <c r="CT222" s="1862"/>
      <c r="CU222" s="1862"/>
      <c r="CV222" s="1862"/>
      <c r="CW222" s="1862"/>
      <c r="CX222" s="1862"/>
      <c r="CY222" s="1862"/>
      <c r="CZ222" s="1863"/>
    </row>
    <row r="223" s="578" customFormat="true" ht="15" customHeight="true" x14ac:dyDescent="0.2">
      <c r="A223" s="2177"/>
      <c r="B223" s="1032" t="s">
        <v>16</v>
      </c>
      <c r="C223" s="1052" t="s">
        <v>36</v>
      </c>
      <c r="D223" s="1064" t="s">
        <v>36</v>
      </c>
      <c r="E223" s="1064" t="s">
        <v>36</v>
      </c>
      <c r="F223" s="1064" t="s">
        <v>36</v>
      </c>
      <c r="G223" s="1076" t="s">
        <v>36</v>
      </c>
      <c r="H223" s="1100" t="s">
        <v>36</v>
      </c>
      <c r="I223" s="1119" t="s">
        <v>36</v>
      </c>
      <c r="J223" s="1119" t="s">
        <v>36</v>
      </c>
      <c r="K223" s="1119" t="s">
        <v>36</v>
      </c>
      <c r="L223" s="1142" t="s">
        <v>36</v>
      </c>
      <c r="M223" s="1165" t="s">
        <v>36</v>
      </c>
      <c r="N223" s="1119" t="s">
        <v>36</v>
      </c>
      <c r="O223" s="1119" t="s">
        <v>36</v>
      </c>
      <c r="P223" s="1119" t="s">
        <v>36</v>
      </c>
      <c r="Q223" s="1184" t="s">
        <v>36</v>
      </c>
      <c r="R223" s="1189" t="s">
        <v>36</v>
      </c>
      <c r="S223" s="1064" t="s">
        <v>36</v>
      </c>
      <c r="T223" s="1064" t="s">
        <v>36</v>
      </c>
      <c r="U223" s="1064" t="s">
        <v>36</v>
      </c>
      <c r="V223" s="1064" t="s">
        <v>36</v>
      </c>
      <c r="W223" s="1064" t="s">
        <v>36</v>
      </c>
      <c r="X223" s="1064" t="s">
        <v>36</v>
      </c>
      <c r="Y223" s="1064" t="s">
        <v>36</v>
      </c>
      <c r="Z223" s="1064" t="s">
        <v>36</v>
      </c>
      <c r="AA223" s="1064" t="s">
        <v>36</v>
      </c>
      <c r="AB223" s="1064" t="s">
        <v>36</v>
      </c>
      <c r="AC223" s="1064" t="s">
        <v>36</v>
      </c>
      <c r="AD223" s="1064" t="s">
        <v>36</v>
      </c>
      <c r="AE223" s="1064" t="s">
        <v>36</v>
      </c>
      <c r="AF223" s="1830" t="s">
        <v>36</v>
      </c>
      <c r="AG223" s="543"/>
      <c r="AH223" s="543"/>
      <c r="AI223" s="543"/>
      <c r="AJ223" s="543"/>
      <c r="AK223" s="543"/>
      <c r="AL223" s="543"/>
      <c r="AM223" s="543"/>
      <c r="AN223" s="543"/>
      <c r="AO223" s="543"/>
      <c r="AP223" s="543"/>
      <c r="AQ223" s="543"/>
      <c r="AR223" s="543"/>
      <c r="AS223" s="543"/>
      <c r="AT223" s="543"/>
      <c r="AU223" s="543"/>
      <c r="AV223" s="543"/>
      <c r="AW223" s="543"/>
      <c r="AX223" s="543"/>
      <c r="AY223" s="543"/>
      <c r="AZ223" s="216"/>
      <c r="BA223" s="2281"/>
      <c r="BB223" s="161" t="s">
        <v>16</v>
      </c>
      <c r="BC223" s="1210" t="s">
        <v>36</v>
      </c>
      <c r="BD223" s="1230" t="s">
        <v>36</v>
      </c>
      <c r="BE223" s="1230" t="s">
        <v>36</v>
      </c>
      <c r="BF223" s="1230" t="s">
        <v>36</v>
      </c>
      <c r="BG223" s="1251" t="s">
        <v>36</v>
      </c>
      <c r="BH223" s="1273" t="s">
        <v>36</v>
      </c>
      <c r="BI223" s="1230" t="s">
        <v>36</v>
      </c>
      <c r="BJ223" s="1230" t="s">
        <v>36</v>
      </c>
      <c r="BK223" s="1230" t="s">
        <v>36</v>
      </c>
      <c r="BL223" s="1251" t="s">
        <v>36</v>
      </c>
      <c r="BM223" s="1273" t="s">
        <v>36</v>
      </c>
      <c r="BN223" s="1230" t="s">
        <v>36</v>
      </c>
      <c r="BO223" s="1230" t="s">
        <v>36</v>
      </c>
      <c r="BP223" s="1230" t="s">
        <v>36</v>
      </c>
      <c r="BQ223" s="1251" t="s">
        <v>36</v>
      </c>
      <c r="BR223" s="1273" t="s">
        <v>36</v>
      </c>
      <c r="BS223" s="1230" t="s">
        <v>36</v>
      </c>
      <c r="BT223" s="1230" t="s">
        <v>36</v>
      </c>
      <c r="BU223" s="1230" t="s">
        <v>36</v>
      </c>
      <c r="BV223" s="1230" t="s">
        <v>36</v>
      </c>
      <c r="BW223" s="1230" t="s">
        <v>36</v>
      </c>
      <c r="BX223" s="1230" t="s">
        <v>36</v>
      </c>
      <c r="BY223" s="1294" t="s">
        <v>36</v>
      </c>
      <c r="BZ223" s="1294" t="s">
        <v>36</v>
      </c>
      <c r="CA223" s="1294" t="s">
        <v>36</v>
      </c>
      <c r="CB223" s="1294" t="s">
        <v>36</v>
      </c>
      <c r="CC223" s="1294" t="s">
        <v>36</v>
      </c>
      <c r="CD223" s="1294" t="s">
        <v>36</v>
      </c>
      <c r="CE223" s="1294" t="s">
        <v>36</v>
      </c>
      <c r="CF223" s="1294" t="s">
        <v>36</v>
      </c>
      <c r="CG223" s="1864"/>
      <c r="CH223" s="1864"/>
      <c r="CI223" s="1864"/>
      <c r="CJ223" s="1864"/>
      <c r="CK223" s="1864"/>
      <c r="CL223" s="1864"/>
      <c r="CM223" s="1864"/>
      <c r="CN223" s="1864"/>
      <c r="CO223" s="1864"/>
      <c r="CP223" s="1864"/>
      <c r="CQ223" s="1864"/>
      <c r="CR223" s="1864"/>
      <c r="CS223" s="1864"/>
      <c r="CT223" s="1864"/>
      <c r="CU223" s="1864"/>
      <c r="CV223" s="1864"/>
      <c r="CW223" s="1864"/>
      <c r="CX223" s="1864"/>
      <c r="CY223" s="1864"/>
      <c r="CZ223" s="1865"/>
    </row>
    <row r="224" s="578" customFormat="true" ht="15" customHeight="true" x14ac:dyDescent="0.2">
      <c r="A224" s="2178"/>
      <c r="B224" s="1033" t="s">
        <v>20</v>
      </c>
      <c r="C224" s="1053" t="s">
        <v>36</v>
      </c>
      <c r="D224" s="1065" t="s">
        <v>36</v>
      </c>
      <c r="E224" s="1065" t="s">
        <v>36</v>
      </c>
      <c r="F224" s="1065" t="s">
        <v>36</v>
      </c>
      <c r="G224" s="1077" t="s">
        <v>36</v>
      </c>
      <c r="H224" s="1100" t="s">
        <v>36</v>
      </c>
      <c r="I224" s="1119" t="s">
        <v>36</v>
      </c>
      <c r="J224" s="1119" t="s">
        <v>36</v>
      </c>
      <c r="K224" s="1119" t="s">
        <v>36</v>
      </c>
      <c r="L224" s="1142" t="s">
        <v>36</v>
      </c>
      <c r="M224" s="1165" t="s">
        <v>36</v>
      </c>
      <c r="N224" s="1119" t="s">
        <v>36</v>
      </c>
      <c r="O224" s="1119" t="s">
        <v>36</v>
      </c>
      <c r="P224" s="1119" t="s">
        <v>36</v>
      </c>
      <c r="Q224" s="1184" t="s">
        <v>36</v>
      </c>
      <c r="R224" s="1190" t="s">
        <v>36</v>
      </c>
      <c r="S224" s="1065" t="s">
        <v>36</v>
      </c>
      <c r="T224" s="1065" t="s">
        <v>36</v>
      </c>
      <c r="U224" s="1065" t="s">
        <v>36</v>
      </c>
      <c r="V224" s="1065" t="s">
        <v>36</v>
      </c>
      <c r="W224" s="1065" t="s">
        <v>36</v>
      </c>
      <c r="X224" s="1065" t="s">
        <v>36</v>
      </c>
      <c r="Y224" s="1065" t="s">
        <v>36</v>
      </c>
      <c r="Z224" s="1065" t="s">
        <v>36</v>
      </c>
      <c r="AA224" s="1065" t="s">
        <v>36</v>
      </c>
      <c r="AB224" s="1065" t="s">
        <v>36</v>
      </c>
      <c r="AC224" s="1065" t="s">
        <v>36</v>
      </c>
      <c r="AD224" s="1065" t="s">
        <v>36</v>
      </c>
      <c r="AE224" s="1065" t="s">
        <v>36</v>
      </c>
      <c r="AF224" s="1831" t="s">
        <v>36</v>
      </c>
      <c r="AG224" s="543"/>
      <c r="AH224" s="543"/>
      <c r="AI224" s="543"/>
      <c r="AJ224" s="543"/>
      <c r="AK224" s="543"/>
      <c r="AL224" s="543"/>
      <c r="AM224" s="543"/>
      <c r="AN224" s="543"/>
      <c r="AO224" s="543"/>
      <c r="AP224" s="543"/>
      <c r="AQ224" s="543"/>
      <c r="AR224" s="543"/>
      <c r="AS224" s="543"/>
      <c r="AT224" s="543"/>
      <c r="AU224" s="543"/>
      <c r="AV224" s="543"/>
      <c r="AW224" s="543"/>
      <c r="AX224" s="543"/>
      <c r="AY224" s="543"/>
      <c r="AZ224" s="216"/>
      <c r="BA224" s="2281"/>
      <c r="BB224" s="161" t="s">
        <v>20</v>
      </c>
      <c r="BC224" s="1210" t="s">
        <v>36</v>
      </c>
      <c r="BD224" s="1230" t="s">
        <v>36</v>
      </c>
      <c r="BE224" s="1230" t="s">
        <v>36</v>
      </c>
      <c r="BF224" s="1230" t="s">
        <v>36</v>
      </c>
      <c r="BG224" s="1251" t="s">
        <v>36</v>
      </c>
      <c r="BH224" s="1273" t="s">
        <v>36</v>
      </c>
      <c r="BI224" s="1230" t="s">
        <v>36</v>
      </c>
      <c r="BJ224" s="1230" t="s">
        <v>36</v>
      </c>
      <c r="BK224" s="1230" t="s">
        <v>36</v>
      </c>
      <c r="BL224" s="1251" t="s">
        <v>36</v>
      </c>
      <c r="BM224" s="1273" t="s">
        <v>36</v>
      </c>
      <c r="BN224" s="1230" t="s">
        <v>36</v>
      </c>
      <c r="BO224" s="1230" t="s">
        <v>36</v>
      </c>
      <c r="BP224" s="1230" t="s">
        <v>36</v>
      </c>
      <c r="BQ224" s="1251" t="s">
        <v>36</v>
      </c>
      <c r="BR224" s="1273" t="s">
        <v>36</v>
      </c>
      <c r="BS224" s="1230" t="s">
        <v>36</v>
      </c>
      <c r="BT224" s="1230" t="s">
        <v>36</v>
      </c>
      <c r="BU224" s="1230" t="s">
        <v>36</v>
      </c>
      <c r="BV224" s="1230" t="s">
        <v>36</v>
      </c>
      <c r="BW224" s="1230" t="s">
        <v>36</v>
      </c>
      <c r="BX224" s="1230" t="s">
        <v>36</v>
      </c>
      <c r="BY224" s="1294" t="s">
        <v>36</v>
      </c>
      <c r="BZ224" s="1294" t="s">
        <v>36</v>
      </c>
      <c r="CA224" s="1294" t="s">
        <v>36</v>
      </c>
      <c r="CB224" s="1294" t="s">
        <v>36</v>
      </c>
      <c r="CC224" s="1294" t="s">
        <v>36</v>
      </c>
      <c r="CD224" s="1294" t="s">
        <v>36</v>
      </c>
      <c r="CE224" s="1294" t="s">
        <v>36</v>
      </c>
      <c r="CF224" s="1294" t="s">
        <v>36</v>
      </c>
      <c r="CG224" s="1864"/>
      <c r="CH224" s="1864"/>
      <c r="CI224" s="1864"/>
      <c r="CJ224" s="1864"/>
      <c r="CK224" s="1864"/>
      <c r="CL224" s="1864"/>
      <c r="CM224" s="1864"/>
      <c r="CN224" s="1864"/>
      <c r="CO224" s="1864"/>
      <c r="CP224" s="1864"/>
      <c r="CQ224" s="1864"/>
      <c r="CR224" s="1864"/>
      <c r="CS224" s="1864"/>
      <c r="CT224" s="1864"/>
      <c r="CU224" s="1864"/>
      <c r="CV224" s="1864"/>
      <c r="CW224" s="1864"/>
      <c r="CX224" s="1864"/>
      <c r="CY224" s="1864"/>
      <c r="CZ224" s="1865"/>
    </row>
    <row r="225" s="578" customFormat="true" ht="15" customHeight="true" x14ac:dyDescent="0.2">
      <c r="A225" s="1009"/>
      <c r="B225" s="819"/>
      <c r="C225" s="916"/>
      <c r="D225" s="917"/>
      <c r="E225" s="917"/>
      <c r="F225" s="917"/>
      <c r="G225" s="918"/>
      <c r="H225" s="966"/>
      <c r="I225" s="967"/>
      <c r="J225" s="967"/>
      <c r="K225" s="967"/>
      <c r="L225" s="968"/>
      <c r="M225" s="969"/>
      <c r="N225" s="967"/>
      <c r="O225" s="967"/>
      <c r="P225" s="967"/>
      <c r="Q225" s="970"/>
      <c r="R225" s="919"/>
      <c r="S225" s="917"/>
      <c r="T225" s="917"/>
      <c r="U225" s="917"/>
      <c r="V225" s="917"/>
      <c r="W225" s="917"/>
      <c r="X225" s="917"/>
      <c r="Y225" s="917"/>
      <c r="Z225" s="917"/>
      <c r="AA225" s="917"/>
      <c r="AB225" s="917"/>
      <c r="AC225" s="917"/>
      <c r="AD225" s="917"/>
      <c r="AE225" s="917"/>
      <c r="AF225" s="1657"/>
      <c r="AG225" s="543"/>
      <c r="AH225" s="543"/>
      <c r="AI225" s="543"/>
      <c r="AJ225" s="543"/>
      <c r="AK225" s="543"/>
      <c r="AL225" s="543"/>
      <c r="AM225" s="543"/>
      <c r="AN225" s="543"/>
      <c r="AO225" s="543"/>
      <c r="AP225" s="543"/>
      <c r="AQ225" s="543"/>
      <c r="AR225" s="543"/>
      <c r="AS225" s="543"/>
      <c r="AT225" s="543"/>
      <c r="AU225" s="543"/>
      <c r="AV225" s="543"/>
      <c r="AW225" s="543"/>
      <c r="AX225" s="543"/>
      <c r="AY225" s="543"/>
      <c r="AZ225" s="216"/>
      <c r="BA225" s="2281" t="s">
        <v>71</v>
      </c>
      <c r="BB225" s="161" t="s">
        <v>72</v>
      </c>
      <c r="BC225" s="1210" t="s">
        <v>36</v>
      </c>
      <c r="BD225" s="1230" t="s">
        <v>36</v>
      </c>
      <c r="BE225" s="1230" t="s">
        <v>36</v>
      </c>
      <c r="BF225" s="1230" t="s">
        <v>36</v>
      </c>
      <c r="BG225" s="1251" t="s">
        <v>36</v>
      </c>
      <c r="BH225" s="1273" t="s">
        <v>36</v>
      </c>
      <c r="BI225" s="1230" t="s">
        <v>36</v>
      </c>
      <c r="BJ225" s="1230" t="s">
        <v>36</v>
      </c>
      <c r="BK225" s="1230" t="s">
        <v>36</v>
      </c>
      <c r="BL225" s="1251" t="s">
        <v>36</v>
      </c>
      <c r="BM225" s="1273" t="s">
        <v>36</v>
      </c>
      <c r="BN225" s="1230" t="s">
        <v>36</v>
      </c>
      <c r="BO225" s="1230" t="s">
        <v>36</v>
      </c>
      <c r="BP225" s="1230" t="s">
        <v>36</v>
      </c>
      <c r="BQ225" s="1251" t="s">
        <v>36</v>
      </c>
      <c r="BR225" s="1273" t="s">
        <v>36</v>
      </c>
      <c r="BS225" s="1230" t="s">
        <v>36</v>
      </c>
      <c r="BT225" s="1230" t="s">
        <v>36</v>
      </c>
      <c r="BU225" s="1230" t="s">
        <v>36</v>
      </c>
      <c r="BV225" s="1230" t="s">
        <v>36</v>
      </c>
      <c r="BW225" s="1230" t="s">
        <v>36</v>
      </c>
      <c r="BX225" s="1230" t="s">
        <v>36</v>
      </c>
      <c r="BY225" s="1294" t="s">
        <v>36</v>
      </c>
      <c r="BZ225" s="1294" t="s">
        <v>36</v>
      </c>
      <c r="CA225" s="1294" t="s">
        <v>36</v>
      </c>
      <c r="CB225" s="1294" t="s">
        <v>36</v>
      </c>
      <c r="CC225" s="1294" t="s">
        <v>36</v>
      </c>
      <c r="CD225" s="1294" t="s">
        <v>36</v>
      </c>
      <c r="CE225" s="1294" t="s">
        <v>36</v>
      </c>
      <c r="CF225" s="1294" t="s">
        <v>36</v>
      </c>
      <c r="CG225" s="1865"/>
      <c r="CH225" s="1865"/>
      <c r="CI225" s="1865"/>
      <c r="CJ225" s="1865"/>
      <c r="CK225" s="1865"/>
      <c r="CL225" s="1865"/>
      <c r="CM225" s="1865"/>
      <c r="CN225" s="1865"/>
      <c r="CO225" s="1865"/>
      <c r="CP225" s="1865"/>
      <c r="CQ225" s="1865"/>
      <c r="CR225" s="1865"/>
      <c r="CS225" s="1865"/>
      <c r="CT225" s="1865"/>
      <c r="CU225" s="1865"/>
      <c r="CV225" s="1865"/>
      <c r="CW225" s="1865"/>
      <c r="CX225" s="1865"/>
      <c r="CY225" s="1865"/>
      <c r="CZ225" s="1865"/>
    </row>
    <row r="226" s="578" customFormat="true" ht="15" customHeight="true" x14ac:dyDescent="0.2">
      <c r="A226" s="792"/>
      <c r="B226" s="1034"/>
      <c r="C226" s="698"/>
      <c r="D226" s="699"/>
      <c r="E226" s="699"/>
      <c r="F226" s="699"/>
      <c r="G226" s="774"/>
      <c r="H226" s="966"/>
      <c r="I226" s="967"/>
      <c r="J226" s="967"/>
      <c r="K226" s="967"/>
      <c r="L226" s="968"/>
      <c r="M226" s="969"/>
      <c r="N226" s="967"/>
      <c r="O226" s="967"/>
      <c r="P226" s="967"/>
      <c r="Q226" s="970"/>
      <c r="R226" s="760"/>
      <c r="S226" s="699"/>
      <c r="T226" s="699"/>
      <c r="U226" s="699"/>
      <c r="V226" s="699"/>
      <c r="W226" s="699"/>
      <c r="X226" s="699"/>
      <c r="Y226" s="699"/>
      <c r="Z226" s="699"/>
      <c r="AA226" s="699"/>
      <c r="AB226" s="699"/>
      <c r="AC226" s="699"/>
      <c r="AD226" s="699"/>
      <c r="AE226" s="699"/>
      <c r="AF226" s="1832"/>
      <c r="AG226" s="543"/>
      <c r="AH226" s="543"/>
      <c r="AI226" s="543"/>
      <c r="AJ226" s="543"/>
      <c r="AK226" s="543"/>
      <c r="AL226" s="543"/>
      <c r="AM226" s="543"/>
      <c r="AN226" s="543"/>
      <c r="AO226" s="543"/>
      <c r="AP226" s="543"/>
      <c r="AQ226" s="543"/>
      <c r="AR226" s="543"/>
      <c r="AS226" s="543"/>
      <c r="AT226" s="543"/>
      <c r="AU226" s="543"/>
      <c r="AV226" s="543"/>
      <c r="AW226" s="543"/>
      <c r="AX226" s="543"/>
      <c r="AY226" s="543"/>
      <c r="AZ226" s="216"/>
      <c r="BA226" s="2281"/>
      <c r="BB226" s="161" t="s">
        <v>73</v>
      </c>
      <c r="BC226" s="1210" t="s">
        <v>36</v>
      </c>
      <c r="BD226" s="1230" t="s">
        <v>36</v>
      </c>
      <c r="BE226" s="1230" t="s">
        <v>36</v>
      </c>
      <c r="BF226" s="1230" t="s">
        <v>36</v>
      </c>
      <c r="BG226" s="1251" t="s">
        <v>36</v>
      </c>
      <c r="BH226" s="1273" t="s">
        <v>36</v>
      </c>
      <c r="BI226" s="1230" t="s">
        <v>36</v>
      </c>
      <c r="BJ226" s="1230" t="s">
        <v>36</v>
      </c>
      <c r="BK226" s="1230" t="s">
        <v>36</v>
      </c>
      <c r="BL226" s="1251" t="s">
        <v>36</v>
      </c>
      <c r="BM226" s="1273" t="s">
        <v>36</v>
      </c>
      <c r="BN226" s="1230" t="s">
        <v>36</v>
      </c>
      <c r="BO226" s="1230" t="s">
        <v>36</v>
      </c>
      <c r="BP226" s="1230" t="s">
        <v>36</v>
      </c>
      <c r="BQ226" s="1251" t="s">
        <v>36</v>
      </c>
      <c r="BR226" s="1273" t="s">
        <v>36</v>
      </c>
      <c r="BS226" s="1230" t="s">
        <v>36</v>
      </c>
      <c r="BT226" s="1230" t="s">
        <v>36</v>
      </c>
      <c r="BU226" s="1230" t="s">
        <v>36</v>
      </c>
      <c r="BV226" s="1230" t="s">
        <v>36</v>
      </c>
      <c r="BW226" s="1230" t="s">
        <v>36</v>
      </c>
      <c r="BX226" s="1230" t="s">
        <v>36</v>
      </c>
      <c r="BY226" s="1294" t="s">
        <v>36</v>
      </c>
      <c r="BZ226" s="1294" t="s">
        <v>36</v>
      </c>
      <c r="CA226" s="1294" t="s">
        <v>36</v>
      </c>
      <c r="CB226" s="1294" t="s">
        <v>36</v>
      </c>
      <c r="CC226" s="1294" t="s">
        <v>36</v>
      </c>
      <c r="CD226" s="1294" t="s">
        <v>36</v>
      </c>
      <c r="CE226" s="1294" t="s">
        <v>36</v>
      </c>
      <c r="CF226" s="1294" t="s">
        <v>36</v>
      </c>
      <c r="CG226" s="1865"/>
      <c r="CH226" s="1865"/>
      <c r="CI226" s="1865"/>
      <c r="CJ226" s="1865"/>
      <c r="CK226" s="1865"/>
      <c r="CL226" s="1865"/>
      <c r="CM226" s="1865"/>
      <c r="CN226" s="1865"/>
      <c r="CO226" s="1865"/>
      <c r="CP226" s="1865"/>
      <c r="CQ226" s="1865"/>
      <c r="CR226" s="1865"/>
      <c r="CS226" s="1865"/>
      <c r="CT226" s="1865"/>
      <c r="CU226" s="1865"/>
      <c r="CV226" s="1865"/>
      <c r="CW226" s="1865"/>
      <c r="CX226" s="1865"/>
      <c r="CY226" s="1865"/>
      <c r="CZ226" s="1865"/>
    </row>
    <row r="227" s="578" customFormat="true" ht="15" customHeight="true" x14ac:dyDescent="0.2">
      <c r="A227" s="793"/>
      <c r="B227" s="1035"/>
      <c r="C227" s="700"/>
      <c r="D227" s="701"/>
      <c r="E227" s="701"/>
      <c r="F227" s="701"/>
      <c r="G227" s="775"/>
      <c r="H227" s="966"/>
      <c r="I227" s="967"/>
      <c r="J227" s="967"/>
      <c r="K227" s="967"/>
      <c r="L227" s="968"/>
      <c r="M227" s="969"/>
      <c r="N227" s="967"/>
      <c r="O227" s="967"/>
      <c r="P227" s="967"/>
      <c r="Q227" s="970"/>
      <c r="R227" s="761"/>
      <c r="S227" s="702"/>
      <c r="T227" s="702"/>
      <c r="U227" s="702"/>
      <c r="V227" s="702"/>
      <c r="W227" s="702"/>
      <c r="X227" s="702"/>
      <c r="Y227" s="702"/>
      <c r="Z227" s="702"/>
      <c r="AA227" s="702"/>
      <c r="AB227" s="702"/>
      <c r="AC227" s="702"/>
      <c r="AD227" s="702"/>
      <c r="AE227" s="702"/>
      <c r="AF227" s="1833"/>
      <c r="AG227" s="543"/>
      <c r="AH227" s="543"/>
      <c r="AI227" s="543"/>
      <c r="AJ227" s="543"/>
      <c r="AK227" s="543"/>
      <c r="AL227" s="543"/>
      <c r="AM227" s="543"/>
      <c r="AN227" s="543"/>
      <c r="AO227" s="543"/>
      <c r="AP227" s="543"/>
      <c r="AQ227" s="543"/>
      <c r="AR227" s="543"/>
      <c r="AS227" s="543"/>
      <c r="AT227" s="543"/>
      <c r="AU227" s="543"/>
      <c r="AV227" s="543"/>
      <c r="AW227" s="543"/>
      <c r="AX227" s="543"/>
      <c r="AY227" s="543"/>
      <c r="AZ227" s="216"/>
      <c r="BA227" s="2281" t="s">
        <v>95</v>
      </c>
      <c r="BB227" s="161" t="s">
        <v>62</v>
      </c>
      <c r="BC227" s="1210" t="s">
        <v>36</v>
      </c>
      <c r="BD227" s="1230" t="s">
        <v>36</v>
      </c>
      <c r="BE227" s="1230" t="s">
        <v>36</v>
      </c>
      <c r="BF227" s="1230" t="s">
        <v>36</v>
      </c>
      <c r="BG227" s="1251" t="s">
        <v>36</v>
      </c>
      <c r="BH227" s="1273" t="s">
        <v>36</v>
      </c>
      <c r="BI227" s="1230" t="s">
        <v>36</v>
      </c>
      <c r="BJ227" s="1230" t="s">
        <v>36</v>
      </c>
      <c r="BK227" s="1230" t="s">
        <v>36</v>
      </c>
      <c r="BL227" s="1251" t="s">
        <v>36</v>
      </c>
      <c r="BM227" s="1273" t="s">
        <v>36</v>
      </c>
      <c r="BN227" s="1230" t="s">
        <v>36</v>
      </c>
      <c r="BO227" s="1230" t="s">
        <v>36</v>
      </c>
      <c r="BP227" s="1230" t="s">
        <v>36</v>
      </c>
      <c r="BQ227" s="1251" t="s">
        <v>36</v>
      </c>
      <c r="BR227" s="1273" t="s">
        <v>36</v>
      </c>
      <c r="BS227" s="1230" t="s">
        <v>36</v>
      </c>
      <c r="BT227" s="1230" t="s">
        <v>36</v>
      </c>
      <c r="BU227" s="1230" t="s">
        <v>36</v>
      </c>
      <c r="BV227" s="1230" t="s">
        <v>36</v>
      </c>
      <c r="BW227" s="1230" t="s">
        <v>36</v>
      </c>
      <c r="BX227" s="1230" t="s">
        <v>36</v>
      </c>
      <c r="BY227" s="1294" t="s">
        <v>36</v>
      </c>
      <c r="BZ227" s="1294" t="s">
        <v>36</v>
      </c>
      <c r="CA227" s="1294" t="s">
        <v>36</v>
      </c>
      <c r="CB227" s="1294" t="s">
        <v>36</v>
      </c>
      <c r="CC227" s="1294" t="s">
        <v>36</v>
      </c>
      <c r="CD227" s="1294" t="s">
        <v>36</v>
      </c>
      <c r="CE227" s="1294" t="s">
        <v>36</v>
      </c>
      <c r="CF227" s="1294" t="s">
        <v>36</v>
      </c>
      <c r="CG227" s="1865"/>
      <c r="CH227" s="1865"/>
      <c r="CI227" s="1865"/>
      <c r="CJ227" s="1865"/>
      <c r="CK227" s="1865"/>
      <c r="CL227" s="1865"/>
      <c r="CM227" s="1865"/>
      <c r="CN227" s="1865"/>
      <c r="CO227" s="1865"/>
      <c r="CP227" s="1865"/>
      <c r="CQ227" s="1865"/>
      <c r="CR227" s="1865"/>
      <c r="CS227" s="1865"/>
      <c r="CT227" s="1865"/>
      <c r="CU227" s="1865"/>
      <c r="CV227" s="1865"/>
      <c r="CW227" s="1865"/>
      <c r="CX227" s="1865"/>
      <c r="CY227" s="1865"/>
      <c r="CZ227" s="1865"/>
    </row>
    <row r="228" s="578" customFormat="true" ht="15" customHeight="true" x14ac:dyDescent="0.2">
      <c r="A228" s="794"/>
      <c r="B228" s="1036"/>
      <c r="C228" s="971"/>
      <c r="D228" s="972"/>
      <c r="E228" s="972"/>
      <c r="F228" s="972"/>
      <c r="G228" s="973"/>
      <c r="H228" s="966"/>
      <c r="I228" s="967"/>
      <c r="J228" s="967"/>
      <c r="K228" s="967"/>
      <c r="L228" s="968"/>
      <c r="M228" s="969"/>
      <c r="N228" s="967"/>
      <c r="O228" s="967"/>
      <c r="P228" s="967"/>
      <c r="Q228" s="970"/>
      <c r="R228" s="974"/>
      <c r="S228" s="972"/>
      <c r="T228" s="972"/>
      <c r="U228" s="972"/>
      <c r="V228" s="972"/>
      <c r="W228" s="972"/>
      <c r="X228" s="972"/>
      <c r="Y228" s="972"/>
      <c r="Z228" s="972"/>
      <c r="AA228" s="972"/>
      <c r="AB228" s="972"/>
      <c r="AC228" s="972"/>
      <c r="AD228" s="972"/>
      <c r="AE228" s="972"/>
      <c r="AF228" s="1834"/>
      <c r="AG228" s="543"/>
      <c r="AH228" s="543"/>
      <c r="AI228" s="543"/>
      <c r="AJ228" s="543"/>
      <c r="AK228" s="543"/>
      <c r="AL228" s="543"/>
      <c r="AM228" s="543"/>
      <c r="AN228" s="543"/>
      <c r="AO228" s="543"/>
      <c r="AP228" s="543"/>
      <c r="AQ228" s="543"/>
      <c r="AR228" s="543"/>
      <c r="AS228" s="543"/>
      <c r="AT228" s="543"/>
      <c r="AU228" s="543"/>
      <c r="AV228" s="543"/>
      <c r="AW228" s="543"/>
      <c r="AX228" s="543"/>
      <c r="AY228" s="543"/>
      <c r="AZ228" s="216"/>
      <c r="BA228" s="2281"/>
      <c r="BB228" s="161" t="s">
        <v>92</v>
      </c>
      <c r="BC228" s="1210" t="s">
        <v>36</v>
      </c>
      <c r="BD228" s="1230" t="s">
        <v>36</v>
      </c>
      <c r="BE228" s="1230" t="s">
        <v>36</v>
      </c>
      <c r="BF228" s="1230" t="s">
        <v>36</v>
      </c>
      <c r="BG228" s="1251" t="s">
        <v>36</v>
      </c>
      <c r="BH228" s="1273" t="s">
        <v>36</v>
      </c>
      <c r="BI228" s="1230" t="s">
        <v>36</v>
      </c>
      <c r="BJ228" s="1230" t="s">
        <v>36</v>
      </c>
      <c r="BK228" s="1230" t="s">
        <v>36</v>
      </c>
      <c r="BL228" s="1251" t="s">
        <v>36</v>
      </c>
      <c r="BM228" s="1273" t="s">
        <v>36</v>
      </c>
      <c r="BN228" s="1230" t="s">
        <v>36</v>
      </c>
      <c r="BO228" s="1230" t="s">
        <v>36</v>
      </c>
      <c r="BP228" s="1230" t="s">
        <v>36</v>
      </c>
      <c r="BQ228" s="1251" t="s">
        <v>36</v>
      </c>
      <c r="BR228" s="1273" t="s">
        <v>36</v>
      </c>
      <c r="BS228" s="1230" t="s">
        <v>36</v>
      </c>
      <c r="BT228" s="1230" t="s">
        <v>36</v>
      </c>
      <c r="BU228" s="1230" t="s">
        <v>36</v>
      </c>
      <c r="BV228" s="1230" t="s">
        <v>36</v>
      </c>
      <c r="BW228" s="1230" t="s">
        <v>36</v>
      </c>
      <c r="BX228" s="1230" t="s">
        <v>36</v>
      </c>
      <c r="BY228" s="1294" t="s">
        <v>36</v>
      </c>
      <c r="BZ228" s="1294" t="s">
        <v>36</v>
      </c>
      <c r="CA228" s="1294" t="s">
        <v>36</v>
      </c>
      <c r="CB228" s="1294" t="s">
        <v>36</v>
      </c>
      <c r="CC228" s="1294" t="s">
        <v>36</v>
      </c>
      <c r="CD228" s="1294" t="s">
        <v>36</v>
      </c>
      <c r="CE228" s="1294" t="s">
        <v>36</v>
      </c>
      <c r="CF228" s="1294" t="s">
        <v>36</v>
      </c>
      <c r="CG228" s="1865"/>
      <c r="CH228" s="1865"/>
      <c r="CI228" s="1865"/>
      <c r="CJ228" s="1865"/>
      <c r="CK228" s="1865"/>
      <c r="CL228" s="1865"/>
      <c r="CM228" s="1865"/>
      <c r="CN228" s="1865"/>
      <c r="CO228" s="1865"/>
      <c r="CP228" s="1865"/>
      <c r="CQ228" s="1865"/>
      <c r="CR228" s="1865"/>
      <c r="CS228" s="1865"/>
      <c r="CT228" s="1865"/>
      <c r="CU228" s="1865"/>
      <c r="CV228" s="1865"/>
      <c r="CW228" s="1865"/>
      <c r="CX228" s="1865"/>
      <c r="CY228" s="1865"/>
      <c r="CZ228" s="1865"/>
    </row>
    <row r="229" s="578" customFormat="true" ht="15" customHeight="true" x14ac:dyDescent="0.2">
      <c r="A229" s="795"/>
      <c r="B229" s="1037"/>
      <c r="C229" s="975"/>
      <c r="D229" s="976"/>
      <c r="E229" s="976"/>
      <c r="F229" s="976"/>
      <c r="G229" s="977"/>
      <c r="H229" s="978"/>
      <c r="I229" s="979"/>
      <c r="J229" s="979"/>
      <c r="K229" s="979"/>
      <c r="L229" s="980"/>
      <c r="M229" s="981"/>
      <c r="N229" s="979"/>
      <c r="O229" s="979"/>
      <c r="P229" s="979"/>
      <c r="Q229" s="982"/>
      <c r="R229" s="983"/>
      <c r="S229" s="976"/>
      <c r="T229" s="976"/>
      <c r="U229" s="976"/>
      <c r="V229" s="976"/>
      <c r="W229" s="976"/>
      <c r="X229" s="976"/>
      <c r="Y229" s="976"/>
      <c r="Z229" s="976"/>
      <c r="AA229" s="976"/>
      <c r="AB229" s="976"/>
      <c r="AC229" s="976"/>
      <c r="AD229" s="976"/>
      <c r="AE229" s="976"/>
      <c r="AF229" s="1835"/>
      <c r="AG229" s="543"/>
      <c r="AH229" s="543"/>
      <c r="AI229" s="543"/>
      <c r="AJ229" s="543"/>
      <c r="AK229" s="543"/>
      <c r="AL229" s="543"/>
      <c r="AM229" s="543"/>
      <c r="AN229" s="543"/>
      <c r="AO229" s="543"/>
      <c r="AP229" s="543"/>
      <c r="AQ229" s="543"/>
      <c r="AR229" s="543"/>
      <c r="AS229" s="543"/>
      <c r="AT229" s="543"/>
      <c r="AU229" s="543"/>
      <c r="AV229" s="543"/>
      <c r="AW229" s="543"/>
      <c r="AX229" s="543"/>
      <c r="AY229" s="543"/>
      <c r="AZ229" s="216"/>
      <c r="BA229" s="2281"/>
      <c r="BB229" s="161" t="s">
        <v>93</v>
      </c>
      <c r="BC229" s="1210" t="s">
        <v>36</v>
      </c>
      <c r="BD229" s="1230" t="s">
        <v>36</v>
      </c>
      <c r="BE229" s="1230" t="s">
        <v>36</v>
      </c>
      <c r="BF229" s="1230" t="s">
        <v>36</v>
      </c>
      <c r="BG229" s="1251" t="s">
        <v>36</v>
      </c>
      <c r="BH229" s="1273" t="s">
        <v>36</v>
      </c>
      <c r="BI229" s="1230" t="s">
        <v>36</v>
      </c>
      <c r="BJ229" s="1230" t="s">
        <v>36</v>
      </c>
      <c r="BK229" s="1230" t="s">
        <v>36</v>
      </c>
      <c r="BL229" s="1251" t="s">
        <v>36</v>
      </c>
      <c r="BM229" s="1273" t="s">
        <v>36</v>
      </c>
      <c r="BN229" s="1230" t="s">
        <v>36</v>
      </c>
      <c r="BO229" s="1230" t="s">
        <v>36</v>
      </c>
      <c r="BP229" s="1230" t="s">
        <v>36</v>
      </c>
      <c r="BQ229" s="1251" t="s">
        <v>36</v>
      </c>
      <c r="BR229" s="1273" t="s">
        <v>36</v>
      </c>
      <c r="BS229" s="1230" t="s">
        <v>36</v>
      </c>
      <c r="BT229" s="1230" t="s">
        <v>36</v>
      </c>
      <c r="BU229" s="1230" t="s">
        <v>36</v>
      </c>
      <c r="BV229" s="1230" t="s">
        <v>36</v>
      </c>
      <c r="BW229" s="1230" t="s">
        <v>36</v>
      </c>
      <c r="BX229" s="1230" t="s">
        <v>36</v>
      </c>
      <c r="BY229" s="1294" t="s">
        <v>36</v>
      </c>
      <c r="BZ229" s="1294" t="s">
        <v>36</v>
      </c>
      <c r="CA229" s="1294" t="s">
        <v>36</v>
      </c>
      <c r="CB229" s="1294" t="s">
        <v>36</v>
      </c>
      <c r="CC229" s="1294" t="s">
        <v>36</v>
      </c>
      <c r="CD229" s="1294" t="s">
        <v>36</v>
      </c>
      <c r="CE229" s="1294" t="s">
        <v>36</v>
      </c>
      <c r="CF229" s="1294" t="s">
        <v>36</v>
      </c>
      <c r="CG229" s="1865"/>
      <c r="CH229" s="1865"/>
      <c r="CI229" s="1865"/>
      <c r="CJ229" s="1865"/>
      <c r="CK229" s="1865"/>
      <c r="CL229" s="1865"/>
      <c r="CM229" s="1865"/>
      <c r="CN229" s="1865"/>
      <c r="CO229" s="1865"/>
      <c r="CP229" s="1865"/>
      <c r="CQ229" s="1865"/>
      <c r="CR229" s="1865"/>
      <c r="CS229" s="1865"/>
      <c r="CT229" s="1865"/>
      <c r="CU229" s="1865"/>
      <c r="CV229" s="1865"/>
      <c r="CW229" s="1865"/>
      <c r="CX229" s="1865"/>
      <c r="CY229" s="1865"/>
      <c r="CZ229" s="1865"/>
    </row>
    <row r="230" s="578" customFormat="true" ht="15" customHeight="true" x14ac:dyDescent="0.2">
      <c r="A230" s="796"/>
      <c r="B230" s="1038"/>
      <c r="C230" s="984"/>
      <c r="D230" s="985"/>
      <c r="E230" s="985"/>
      <c r="F230" s="985"/>
      <c r="G230" s="986"/>
      <c r="H230" s="885"/>
      <c r="I230" s="847"/>
      <c r="J230" s="847"/>
      <c r="K230" s="847"/>
      <c r="L230" s="886"/>
      <c r="M230" s="884"/>
      <c r="N230" s="847"/>
      <c r="O230" s="847"/>
      <c r="P230" s="847"/>
      <c r="Q230" s="848"/>
      <c r="R230" s="987"/>
      <c r="S230" s="985"/>
      <c r="T230" s="985"/>
      <c r="U230" s="985"/>
      <c r="V230" s="985"/>
      <c r="W230" s="985"/>
      <c r="X230" s="985"/>
      <c r="Y230" s="985"/>
      <c r="Z230" s="985"/>
      <c r="AA230" s="985"/>
      <c r="AB230" s="985"/>
      <c r="AC230" s="985"/>
      <c r="AD230" s="985"/>
      <c r="AE230" s="985"/>
      <c r="AF230" s="1836"/>
      <c r="AG230" s="543"/>
      <c r="AH230" s="543"/>
      <c r="AI230" s="543"/>
      <c r="AJ230" s="543"/>
      <c r="AK230" s="543"/>
      <c r="AL230" s="543"/>
      <c r="AM230" s="543"/>
      <c r="AN230" s="543"/>
      <c r="AO230" s="543"/>
      <c r="AP230" s="543"/>
      <c r="AQ230" s="543"/>
      <c r="AR230" s="543"/>
      <c r="AS230" s="543"/>
      <c r="AT230" s="543"/>
      <c r="AU230" s="543"/>
      <c r="AV230" s="543"/>
      <c r="AW230" s="543"/>
      <c r="AX230" s="543"/>
      <c r="AY230" s="543"/>
      <c r="AZ230" s="216"/>
      <c r="BA230" s="2281"/>
      <c r="BB230" s="161" t="s">
        <v>94</v>
      </c>
      <c r="BC230" s="1210" t="s">
        <v>36</v>
      </c>
      <c r="BD230" s="1230" t="s">
        <v>36</v>
      </c>
      <c r="BE230" s="1230" t="s">
        <v>36</v>
      </c>
      <c r="BF230" s="1230" t="s">
        <v>36</v>
      </c>
      <c r="BG230" s="1251" t="s">
        <v>36</v>
      </c>
      <c r="BH230" s="1273" t="s">
        <v>36</v>
      </c>
      <c r="BI230" s="1230" t="s">
        <v>36</v>
      </c>
      <c r="BJ230" s="1230" t="s">
        <v>36</v>
      </c>
      <c r="BK230" s="1230" t="s">
        <v>36</v>
      </c>
      <c r="BL230" s="1251" t="s">
        <v>36</v>
      </c>
      <c r="BM230" s="1273" t="s">
        <v>36</v>
      </c>
      <c r="BN230" s="1230" t="s">
        <v>36</v>
      </c>
      <c r="BO230" s="1230" t="s">
        <v>36</v>
      </c>
      <c r="BP230" s="1230" t="s">
        <v>36</v>
      </c>
      <c r="BQ230" s="1251" t="s">
        <v>36</v>
      </c>
      <c r="BR230" s="1273" t="s">
        <v>36</v>
      </c>
      <c r="BS230" s="1230" t="s">
        <v>36</v>
      </c>
      <c r="BT230" s="1230" t="s">
        <v>36</v>
      </c>
      <c r="BU230" s="1230" t="s">
        <v>36</v>
      </c>
      <c r="BV230" s="1230" t="s">
        <v>36</v>
      </c>
      <c r="BW230" s="1230" t="s">
        <v>36</v>
      </c>
      <c r="BX230" s="1230" t="s">
        <v>36</v>
      </c>
      <c r="BY230" s="1294" t="s">
        <v>36</v>
      </c>
      <c r="BZ230" s="1294" t="s">
        <v>36</v>
      </c>
      <c r="CA230" s="1294" t="s">
        <v>36</v>
      </c>
      <c r="CB230" s="1294" t="s">
        <v>36</v>
      </c>
      <c r="CC230" s="1294" t="s">
        <v>36</v>
      </c>
      <c r="CD230" s="1294" t="s">
        <v>36</v>
      </c>
      <c r="CE230" s="1294" t="s">
        <v>36</v>
      </c>
      <c r="CF230" s="1294" t="s">
        <v>36</v>
      </c>
      <c r="CG230" s="1865"/>
      <c r="CH230" s="1865"/>
      <c r="CI230" s="1865"/>
      <c r="CJ230" s="1865"/>
      <c r="CK230" s="1865"/>
      <c r="CL230" s="1865"/>
      <c r="CM230" s="1865"/>
      <c r="CN230" s="1865"/>
      <c r="CO230" s="1865"/>
      <c r="CP230" s="1865"/>
      <c r="CQ230" s="1865"/>
      <c r="CR230" s="1865"/>
      <c r="CS230" s="1865"/>
      <c r="CT230" s="1865"/>
      <c r="CU230" s="1865"/>
      <c r="CV230" s="1865"/>
      <c r="CW230" s="1865"/>
      <c r="CX230" s="1865"/>
      <c r="CY230" s="1865"/>
      <c r="CZ230" s="1865"/>
    </row>
    <row r="231" s="578" customFormat="true" ht="15" customHeight="true" x14ac:dyDescent="0.2">
      <c r="A231" s="797"/>
      <c r="B231" s="820"/>
      <c r="C231" s="703"/>
      <c r="D231" s="704"/>
      <c r="E231" s="704"/>
      <c r="F231" s="704"/>
      <c r="G231" s="776"/>
      <c r="H231" s="757"/>
      <c r="I231" s="704"/>
      <c r="J231" s="704"/>
      <c r="K231" s="704"/>
      <c r="L231" s="721"/>
      <c r="M231" s="734"/>
      <c r="N231" s="704"/>
      <c r="O231" s="704"/>
      <c r="P231" s="704"/>
      <c r="Q231" s="776"/>
      <c r="R231" s="757"/>
      <c r="S231" s="704"/>
      <c r="T231" s="704"/>
      <c r="U231" s="704"/>
      <c r="V231" s="704"/>
      <c r="W231" s="704"/>
      <c r="X231" s="704"/>
      <c r="Y231" s="704"/>
      <c r="Z231" s="704"/>
      <c r="AA231" s="704"/>
      <c r="AB231" s="705"/>
      <c r="AC231" s="847"/>
      <c r="AD231" s="847"/>
      <c r="AE231" s="847"/>
      <c r="AF231" s="886"/>
      <c r="AG231" s="543"/>
      <c r="AH231" s="543"/>
      <c r="AI231" s="543"/>
      <c r="AJ231" s="543"/>
      <c r="AK231" s="543"/>
      <c r="AL231" s="543"/>
      <c r="AM231" s="543"/>
      <c r="AN231" s="543"/>
      <c r="AO231" s="543"/>
      <c r="AP231" s="543"/>
      <c r="AQ231" s="543"/>
      <c r="AR231" s="543"/>
      <c r="AS231" s="543"/>
      <c r="AT231" s="543"/>
      <c r="AU231" s="543"/>
      <c r="AV231" s="543"/>
      <c r="AW231" s="543"/>
      <c r="AX231" s="543"/>
      <c r="AY231" s="543"/>
      <c r="AZ231" s="216"/>
      <c r="BA231" s="588"/>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310"/>
      <c r="CF231" s="310"/>
      <c r="CG231" s="1866"/>
      <c r="CH231" s="1866"/>
      <c r="CI231" s="1866"/>
      <c r="CJ231" s="1866"/>
      <c r="CK231" s="1866"/>
      <c r="CL231" s="1866"/>
      <c r="CM231" s="1866"/>
      <c r="CN231" s="1866"/>
      <c r="CO231" s="1866"/>
      <c r="CP231" s="1866"/>
      <c r="CQ231" s="1866"/>
      <c r="CR231" s="1866"/>
      <c r="CS231" s="1866"/>
      <c r="CT231" s="1866"/>
      <c r="CU231" s="1866"/>
      <c r="CV231" s="1866"/>
      <c r="CW231" s="1866"/>
      <c r="CX231" s="1866"/>
      <c r="CY231" s="1866"/>
      <c r="CZ231" s="1866"/>
    </row>
    <row r="232" s="578" customFormat="true" ht="15" customHeight="true" x14ac:dyDescent="0.2">
      <c r="A232" s="798"/>
      <c r="B232" s="821"/>
      <c r="C232" s="706"/>
      <c r="D232" s="707"/>
      <c r="E232" s="707"/>
      <c r="F232" s="707"/>
      <c r="G232" s="777"/>
      <c r="H232" s="758"/>
      <c r="I232" s="707"/>
      <c r="J232" s="707"/>
      <c r="K232" s="707"/>
      <c r="L232" s="722"/>
      <c r="M232" s="735"/>
      <c r="N232" s="707"/>
      <c r="O232" s="707"/>
      <c r="P232" s="707"/>
      <c r="Q232" s="777"/>
      <c r="R232" s="758"/>
      <c r="S232" s="707"/>
      <c r="T232" s="707"/>
      <c r="U232" s="707"/>
      <c r="V232" s="707"/>
      <c r="W232" s="707"/>
      <c r="X232" s="707"/>
      <c r="Y232" s="707"/>
      <c r="Z232" s="707"/>
      <c r="AA232" s="707"/>
      <c r="AB232" s="708"/>
      <c r="AC232" s="847"/>
      <c r="AD232" s="847"/>
      <c r="AE232" s="847"/>
      <c r="AF232" s="886"/>
      <c r="AG232" s="543"/>
      <c r="AH232" s="543"/>
      <c r="AI232" s="543"/>
      <c r="AJ232" s="543"/>
      <c r="AK232" s="543"/>
      <c r="AL232" s="543"/>
      <c r="AM232" s="543"/>
      <c r="AN232" s="543"/>
      <c r="AO232" s="543"/>
      <c r="AP232" s="543"/>
      <c r="AQ232" s="543"/>
      <c r="AR232" s="543"/>
      <c r="AS232" s="543"/>
      <c r="AT232" s="543"/>
      <c r="AU232" s="543"/>
      <c r="AV232" s="543"/>
      <c r="AW232" s="543"/>
      <c r="AX232" s="543"/>
      <c r="AY232" s="543"/>
      <c r="AZ232" s="216"/>
      <c r="BA232" s="391"/>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310"/>
      <c r="CF232" s="310"/>
      <c r="CG232" s="1866"/>
      <c r="CH232" s="1866"/>
      <c r="CI232" s="1866"/>
      <c r="CJ232" s="1866"/>
      <c r="CK232" s="1866"/>
      <c r="CL232" s="1866"/>
      <c r="CM232" s="1866"/>
      <c r="CN232" s="1866"/>
      <c r="CO232" s="1866"/>
      <c r="CP232" s="1866"/>
      <c r="CQ232" s="1866"/>
      <c r="CR232" s="1866"/>
      <c r="CS232" s="1866"/>
      <c r="CT232" s="1866"/>
      <c r="CU232" s="1866"/>
      <c r="CV232" s="1866"/>
      <c r="CW232" s="1866"/>
      <c r="CX232" s="1866"/>
      <c r="CY232" s="1866"/>
      <c r="CZ232" s="1866"/>
    </row>
    <row r="233" s="578" customFormat="true" ht="15" customHeight="true" x14ac:dyDescent="0.2">
      <c r="A233" s="799"/>
      <c r="B233" s="822"/>
      <c r="C233" s="988"/>
      <c r="D233" s="989"/>
      <c r="E233" s="989"/>
      <c r="F233" s="989"/>
      <c r="G233" s="990"/>
      <c r="H233" s="991"/>
      <c r="I233" s="989"/>
      <c r="J233" s="989"/>
      <c r="K233" s="989"/>
      <c r="L233" s="992"/>
      <c r="M233" s="993"/>
      <c r="N233" s="989"/>
      <c r="O233" s="989"/>
      <c r="P233" s="989"/>
      <c r="Q233" s="990"/>
      <c r="R233" s="991"/>
      <c r="S233" s="989"/>
      <c r="T233" s="989"/>
      <c r="U233" s="989"/>
      <c r="V233" s="989"/>
      <c r="W233" s="989"/>
      <c r="X233" s="989"/>
      <c r="Y233" s="989"/>
      <c r="Z233" s="989"/>
      <c r="AA233" s="989"/>
      <c r="AB233" s="994"/>
      <c r="AC233" s="847"/>
      <c r="AD233" s="847"/>
      <c r="AE233" s="847"/>
      <c r="AF233" s="886"/>
      <c r="AG233" s="543"/>
      <c r="AH233" s="543"/>
      <c r="AI233" s="543"/>
      <c r="AJ233" s="543"/>
      <c r="AK233" s="543"/>
      <c r="AL233" s="543"/>
      <c r="AM233" s="543"/>
      <c r="AN233" s="543"/>
      <c r="AO233" s="543"/>
      <c r="AP233" s="543"/>
      <c r="AQ233" s="543"/>
      <c r="AR233" s="543"/>
      <c r="AS233" s="543"/>
      <c r="AT233" s="543"/>
      <c r="AU233" s="543"/>
      <c r="AV233" s="543"/>
      <c r="AW233" s="543"/>
      <c r="AX233" s="543"/>
      <c r="AY233" s="543"/>
      <c r="AZ233" s="216"/>
      <c r="BA233" s="391"/>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310"/>
      <c r="CF233" s="310"/>
      <c r="CG233" s="1866"/>
      <c r="CH233" s="1866"/>
      <c r="CI233" s="1866"/>
      <c r="CJ233" s="1866"/>
      <c r="CK233" s="1866"/>
      <c r="CL233" s="1866"/>
      <c r="CM233" s="1866"/>
      <c r="CN233" s="1866"/>
      <c r="CO233" s="1866"/>
      <c r="CP233" s="1866"/>
      <c r="CQ233" s="1866"/>
      <c r="CR233" s="1866"/>
      <c r="CS233" s="1866"/>
      <c r="CT233" s="1866"/>
      <c r="CU233" s="1866"/>
      <c r="CV233" s="1866"/>
      <c r="CW233" s="1866"/>
      <c r="CX233" s="1866"/>
      <c r="CY233" s="1866"/>
      <c r="CZ233" s="1866"/>
    </row>
    <row r="234" s="578" customFormat="true" ht="15" customHeight="true" x14ac:dyDescent="0.2">
      <c r="A234" s="800"/>
      <c r="B234" s="823"/>
      <c r="C234" s="995"/>
      <c r="D234" s="996"/>
      <c r="E234" s="996"/>
      <c r="F234" s="996"/>
      <c r="G234" s="997"/>
      <c r="H234" s="998"/>
      <c r="I234" s="996"/>
      <c r="J234" s="996"/>
      <c r="K234" s="996"/>
      <c r="L234" s="999"/>
      <c r="M234" s="1000"/>
      <c r="N234" s="996"/>
      <c r="O234" s="996"/>
      <c r="P234" s="996"/>
      <c r="Q234" s="997"/>
      <c r="R234" s="998"/>
      <c r="S234" s="996"/>
      <c r="T234" s="996"/>
      <c r="U234" s="996"/>
      <c r="V234" s="996"/>
      <c r="W234" s="996"/>
      <c r="X234" s="996"/>
      <c r="Y234" s="996"/>
      <c r="Z234" s="996"/>
      <c r="AA234" s="996"/>
      <c r="AB234" s="1001"/>
      <c r="AC234" s="847"/>
      <c r="AD234" s="847"/>
      <c r="AE234" s="847"/>
      <c r="AF234" s="886"/>
      <c r="AG234" s="543"/>
      <c r="AH234" s="543"/>
      <c r="AI234" s="543"/>
      <c r="AJ234" s="543"/>
      <c r="AK234" s="543"/>
      <c r="AL234" s="543"/>
      <c r="AM234" s="543"/>
      <c r="AN234" s="543"/>
      <c r="AO234" s="543"/>
      <c r="AP234" s="543"/>
      <c r="AQ234" s="543"/>
      <c r="AR234" s="543"/>
      <c r="AS234" s="543"/>
      <c r="AT234" s="543"/>
      <c r="AU234" s="543"/>
      <c r="AV234" s="543"/>
      <c r="AW234" s="543"/>
      <c r="AX234" s="543"/>
      <c r="AY234" s="543"/>
      <c r="AZ234" s="216"/>
      <c r="BA234" s="391"/>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310"/>
      <c r="CF234" s="310"/>
      <c r="CG234" s="1866"/>
      <c r="CH234" s="1866"/>
      <c r="CI234" s="1866"/>
      <c r="CJ234" s="1866"/>
      <c r="CK234" s="1866"/>
      <c r="CL234" s="1866"/>
      <c r="CM234" s="1866"/>
      <c r="CN234" s="1866"/>
      <c r="CO234" s="1866"/>
      <c r="CP234" s="1866"/>
      <c r="CQ234" s="1866"/>
      <c r="CR234" s="1866"/>
      <c r="CS234" s="1866"/>
      <c r="CT234" s="1866"/>
      <c r="CU234" s="1866"/>
      <c r="CV234" s="1866"/>
      <c r="CW234" s="1866"/>
      <c r="CX234" s="1866"/>
      <c r="CY234" s="1866"/>
      <c r="CZ234" s="1866"/>
    </row>
    <row r="235" s="578" customFormat="true" ht="15" customHeight="true" x14ac:dyDescent="0.2">
      <c r="A235" s="800"/>
      <c r="B235" s="823"/>
      <c r="C235" s="995"/>
      <c r="D235" s="996"/>
      <c r="E235" s="996"/>
      <c r="F235" s="996"/>
      <c r="G235" s="997"/>
      <c r="H235" s="998"/>
      <c r="I235" s="996"/>
      <c r="J235" s="996"/>
      <c r="K235" s="996"/>
      <c r="L235" s="999"/>
      <c r="M235" s="1000"/>
      <c r="N235" s="996"/>
      <c r="O235" s="996"/>
      <c r="P235" s="996"/>
      <c r="Q235" s="997"/>
      <c r="R235" s="998"/>
      <c r="S235" s="996"/>
      <c r="T235" s="996"/>
      <c r="U235" s="996"/>
      <c r="V235" s="996"/>
      <c r="W235" s="996"/>
      <c r="X235" s="996"/>
      <c r="Y235" s="996"/>
      <c r="Z235" s="996"/>
      <c r="AA235" s="996"/>
      <c r="AB235" s="1001"/>
      <c r="AC235" s="847"/>
      <c r="AD235" s="847"/>
      <c r="AE235" s="847"/>
      <c r="AF235" s="886"/>
      <c r="AG235" s="543"/>
      <c r="AH235" s="543"/>
      <c r="AI235" s="543"/>
      <c r="AJ235" s="543"/>
      <c r="AK235" s="543"/>
      <c r="AL235" s="543"/>
      <c r="AM235" s="543"/>
      <c r="AN235" s="543"/>
      <c r="AO235" s="543"/>
      <c r="AP235" s="543"/>
      <c r="AQ235" s="543"/>
      <c r="AR235" s="543"/>
      <c r="AS235" s="543"/>
      <c r="AT235" s="543"/>
      <c r="AU235" s="543"/>
      <c r="AV235" s="543"/>
      <c r="AW235" s="543"/>
      <c r="AX235" s="543"/>
      <c r="AY235" s="543"/>
      <c r="AZ235" s="216"/>
      <c r="BA235" s="391"/>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310"/>
      <c r="CF235" s="310"/>
      <c r="CG235" s="1866"/>
      <c r="CH235" s="1866"/>
      <c r="CI235" s="1866"/>
      <c r="CJ235" s="1866"/>
      <c r="CK235" s="1866"/>
      <c r="CL235" s="1866"/>
      <c r="CM235" s="1866"/>
      <c r="CN235" s="1866"/>
      <c r="CO235" s="1866"/>
      <c r="CP235" s="1866"/>
      <c r="CQ235" s="1866"/>
      <c r="CR235" s="1866"/>
      <c r="CS235" s="1866"/>
      <c r="CT235" s="1866"/>
      <c r="CU235" s="1866"/>
      <c r="CV235" s="1866"/>
      <c r="CW235" s="1866"/>
      <c r="CX235" s="1866"/>
      <c r="CY235" s="1866"/>
      <c r="CZ235" s="1866"/>
    </row>
    <row r="236" s="578" customFormat="true" ht="15" customHeight="true" x14ac:dyDescent="0.2">
      <c r="A236" s="800"/>
      <c r="B236" s="823"/>
      <c r="C236" s="995"/>
      <c r="D236" s="996"/>
      <c r="E236" s="996"/>
      <c r="F236" s="996"/>
      <c r="G236" s="997"/>
      <c r="H236" s="998"/>
      <c r="I236" s="996"/>
      <c r="J236" s="996"/>
      <c r="K236" s="996"/>
      <c r="L236" s="999"/>
      <c r="M236" s="1000"/>
      <c r="N236" s="996"/>
      <c r="O236" s="996"/>
      <c r="P236" s="996"/>
      <c r="Q236" s="997"/>
      <c r="R236" s="998"/>
      <c r="S236" s="996"/>
      <c r="T236" s="996"/>
      <c r="U236" s="996"/>
      <c r="V236" s="996"/>
      <c r="W236" s="996"/>
      <c r="X236" s="996"/>
      <c r="Y236" s="996"/>
      <c r="Z236" s="996"/>
      <c r="AA236" s="996"/>
      <c r="AB236" s="1001"/>
      <c r="AC236" s="847"/>
      <c r="AD236" s="847"/>
      <c r="AE236" s="847"/>
      <c r="AF236" s="886"/>
      <c r="AG236" s="543"/>
      <c r="AH236" s="543"/>
      <c r="AI236" s="543"/>
      <c r="AJ236" s="543"/>
      <c r="AK236" s="543"/>
      <c r="AL236" s="543"/>
      <c r="AM236" s="543"/>
      <c r="AN236" s="543"/>
      <c r="AO236" s="543"/>
      <c r="AP236" s="543"/>
      <c r="AQ236" s="543"/>
      <c r="AR236" s="543"/>
      <c r="AS236" s="543"/>
      <c r="AT236" s="543"/>
      <c r="AU236" s="543"/>
      <c r="AV236" s="543"/>
      <c r="AW236" s="543"/>
      <c r="AX236" s="543"/>
      <c r="AY236" s="543"/>
      <c r="AZ236" s="216"/>
      <c r="BA236" s="391"/>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310"/>
      <c r="CF236" s="310"/>
      <c r="CG236" s="1866"/>
      <c r="CH236" s="1866"/>
      <c r="CI236" s="1866"/>
      <c r="CJ236" s="1866"/>
      <c r="CK236" s="1866"/>
      <c r="CL236" s="1866"/>
      <c r="CM236" s="1866"/>
      <c r="CN236" s="1866"/>
      <c r="CO236" s="1866"/>
      <c r="CP236" s="1866"/>
      <c r="CQ236" s="1866"/>
      <c r="CR236" s="1866"/>
      <c r="CS236" s="1866"/>
      <c r="CT236" s="1866"/>
      <c r="CU236" s="1866"/>
      <c r="CV236" s="1866"/>
      <c r="CW236" s="1866"/>
      <c r="CX236" s="1866"/>
      <c r="CY236" s="1866"/>
      <c r="CZ236" s="1866"/>
    </row>
    <row r="237" s="578" customFormat="true" ht="15" customHeight="true" x14ac:dyDescent="0.2">
      <c r="A237" s="800"/>
      <c r="B237" s="823"/>
      <c r="C237" s="995"/>
      <c r="D237" s="996"/>
      <c r="E237" s="996"/>
      <c r="F237" s="996"/>
      <c r="G237" s="997"/>
      <c r="H237" s="998"/>
      <c r="I237" s="996"/>
      <c r="J237" s="996"/>
      <c r="K237" s="996"/>
      <c r="L237" s="999"/>
      <c r="M237" s="1000"/>
      <c r="N237" s="996"/>
      <c r="O237" s="996"/>
      <c r="P237" s="996"/>
      <c r="Q237" s="997"/>
      <c r="R237" s="998"/>
      <c r="S237" s="996"/>
      <c r="T237" s="996"/>
      <c r="U237" s="996"/>
      <c r="V237" s="996"/>
      <c r="W237" s="996"/>
      <c r="X237" s="996"/>
      <c r="Y237" s="996"/>
      <c r="Z237" s="996"/>
      <c r="AA237" s="996"/>
      <c r="AB237" s="1001"/>
      <c r="AC237" s="847"/>
      <c r="AD237" s="847"/>
      <c r="AE237" s="847"/>
      <c r="AF237" s="886"/>
      <c r="AG237" s="543"/>
      <c r="AH237" s="543"/>
      <c r="AI237" s="543"/>
      <c r="AJ237" s="543"/>
      <c r="AK237" s="543"/>
      <c r="AL237" s="543"/>
      <c r="AM237" s="543"/>
      <c r="AN237" s="543"/>
      <c r="AO237" s="543"/>
      <c r="AP237" s="543"/>
      <c r="AQ237" s="543"/>
      <c r="AR237" s="543"/>
      <c r="AS237" s="543"/>
      <c r="AT237" s="543"/>
      <c r="AU237" s="543"/>
      <c r="AV237" s="543"/>
      <c r="AW237" s="543"/>
      <c r="AX237" s="543"/>
      <c r="AY237" s="543"/>
      <c r="AZ237" s="216"/>
      <c r="BA237" s="391"/>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310"/>
      <c r="CF237" s="310"/>
      <c r="CG237" s="1866"/>
      <c r="CH237" s="1866"/>
      <c r="CI237" s="1866"/>
      <c r="CJ237" s="1866"/>
      <c r="CK237" s="1866"/>
      <c r="CL237" s="1866"/>
      <c r="CM237" s="1866"/>
      <c r="CN237" s="1866"/>
      <c r="CO237" s="1866"/>
      <c r="CP237" s="1866"/>
      <c r="CQ237" s="1866"/>
      <c r="CR237" s="1866"/>
      <c r="CS237" s="1866"/>
      <c r="CT237" s="1866"/>
      <c r="CU237" s="1866"/>
      <c r="CV237" s="1866"/>
      <c r="CW237" s="1866"/>
      <c r="CX237" s="1866"/>
      <c r="CY237" s="1866"/>
      <c r="CZ237" s="1866"/>
    </row>
    <row r="238" s="578" customFormat="true" ht="15" customHeight="true" x14ac:dyDescent="0.2">
      <c r="A238" s="800"/>
      <c r="B238" s="823"/>
      <c r="C238" s="995"/>
      <c r="D238" s="996"/>
      <c r="E238" s="996"/>
      <c r="F238" s="996"/>
      <c r="G238" s="997"/>
      <c r="H238" s="998"/>
      <c r="I238" s="996"/>
      <c r="J238" s="996"/>
      <c r="K238" s="996"/>
      <c r="L238" s="999"/>
      <c r="M238" s="1000"/>
      <c r="N238" s="996"/>
      <c r="O238" s="996"/>
      <c r="P238" s="996"/>
      <c r="Q238" s="997"/>
      <c r="R238" s="998"/>
      <c r="S238" s="996"/>
      <c r="T238" s="996"/>
      <c r="U238" s="996"/>
      <c r="V238" s="996"/>
      <c r="W238" s="996"/>
      <c r="X238" s="996"/>
      <c r="Y238" s="996"/>
      <c r="Z238" s="996"/>
      <c r="AA238" s="996"/>
      <c r="AB238" s="1001"/>
      <c r="AC238" s="847"/>
      <c r="AD238" s="847"/>
      <c r="AE238" s="847"/>
      <c r="AF238" s="886"/>
      <c r="AG238" s="543"/>
      <c r="AH238" s="543"/>
      <c r="AI238" s="543"/>
      <c r="AJ238" s="543"/>
      <c r="AK238" s="543"/>
      <c r="AL238" s="543"/>
      <c r="AM238" s="543"/>
      <c r="AN238" s="543"/>
      <c r="AO238" s="543"/>
      <c r="AP238" s="543"/>
      <c r="AQ238" s="543"/>
      <c r="AR238" s="543"/>
      <c r="AS238" s="543"/>
      <c r="AT238" s="543"/>
      <c r="AU238" s="543"/>
      <c r="AV238" s="543"/>
      <c r="AW238" s="543"/>
      <c r="AX238" s="543"/>
      <c r="AY238" s="543"/>
      <c r="AZ238" s="216"/>
      <c r="BA238" s="391"/>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1866"/>
      <c r="CH238" s="1866"/>
      <c r="CI238" s="1866"/>
      <c r="CJ238" s="1866"/>
      <c r="CK238" s="1866"/>
      <c r="CL238" s="1866"/>
      <c r="CM238" s="1866"/>
      <c r="CN238" s="1866"/>
      <c r="CO238" s="1866"/>
      <c r="CP238" s="1866"/>
      <c r="CQ238" s="1866"/>
      <c r="CR238" s="1866"/>
      <c r="CS238" s="1866"/>
      <c r="CT238" s="1866"/>
      <c r="CU238" s="1866"/>
      <c r="CV238" s="1866"/>
      <c r="CW238" s="1866"/>
      <c r="CX238" s="1866"/>
      <c r="CY238" s="1866"/>
      <c r="CZ238" s="1866"/>
    </row>
    <row r="239" s="578" customFormat="true" ht="15" customHeight="true" x14ac:dyDescent="0.2">
      <c r="A239" s="800"/>
      <c r="B239" s="823"/>
      <c r="C239" s="995"/>
      <c r="D239" s="996"/>
      <c r="E239" s="996"/>
      <c r="F239" s="996"/>
      <c r="G239" s="997"/>
      <c r="H239" s="998"/>
      <c r="I239" s="996"/>
      <c r="J239" s="996"/>
      <c r="K239" s="996"/>
      <c r="L239" s="999"/>
      <c r="M239" s="1000"/>
      <c r="N239" s="996"/>
      <c r="O239" s="996"/>
      <c r="P239" s="996"/>
      <c r="Q239" s="997"/>
      <c r="R239" s="998"/>
      <c r="S239" s="996"/>
      <c r="T239" s="996"/>
      <c r="U239" s="996"/>
      <c r="V239" s="996"/>
      <c r="W239" s="996"/>
      <c r="X239" s="996"/>
      <c r="Y239" s="996"/>
      <c r="Z239" s="996"/>
      <c r="AA239" s="996"/>
      <c r="AB239" s="1001"/>
      <c r="AC239" s="847"/>
      <c r="AD239" s="847"/>
      <c r="AE239" s="847"/>
      <c r="AF239" s="886"/>
      <c r="AG239" s="543"/>
      <c r="AH239" s="543"/>
      <c r="AI239" s="543"/>
      <c r="AJ239" s="543"/>
      <c r="AK239" s="543"/>
      <c r="AL239" s="543"/>
      <c r="AM239" s="543"/>
      <c r="AN239" s="543"/>
      <c r="AO239" s="543"/>
      <c r="AP239" s="543"/>
      <c r="AQ239" s="543"/>
      <c r="AR239" s="543"/>
      <c r="AS239" s="543"/>
      <c r="AT239" s="543"/>
      <c r="AU239" s="543"/>
      <c r="AV239" s="543"/>
      <c r="AW239" s="543"/>
      <c r="AX239" s="543"/>
      <c r="AY239" s="543"/>
      <c r="AZ239" s="216"/>
      <c r="BA239" s="391"/>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1866"/>
      <c r="CH239" s="1866"/>
      <c r="CI239" s="1866"/>
      <c r="CJ239" s="1866"/>
      <c r="CK239" s="1866"/>
      <c r="CL239" s="1866"/>
      <c r="CM239" s="1866"/>
      <c r="CN239" s="1866"/>
      <c r="CO239" s="1866"/>
      <c r="CP239" s="1866"/>
      <c r="CQ239" s="1866"/>
      <c r="CR239" s="1866"/>
      <c r="CS239" s="1866"/>
      <c r="CT239" s="1866"/>
      <c r="CU239" s="1866"/>
      <c r="CV239" s="1866"/>
      <c r="CW239" s="1866"/>
      <c r="CX239" s="1866"/>
      <c r="CY239" s="1866"/>
      <c r="CZ239" s="1866"/>
    </row>
    <row r="240" s="578" customFormat="true" ht="15" customHeight="true" x14ac:dyDescent="0.2">
      <c r="A240" s="800"/>
      <c r="B240" s="824"/>
      <c r="C240" s="995"/>
      <c r="D240" s="996"/>
      <c r="E240" s="996"/>
      <c r="F240" s="996"/>
      <c r="G240" s="997"/>
      <c r="H240" s="998"/>
      <c r="I240" s="996"/>
      <c r="J240" s="996"/>
      <c r="K240" s="996"/>
      <c r="L240" s="999"/>
      <c r="M240" s="1000"/>
      <c r="N240" s="996"/>
      <c r="O240" s="996"/>
      <c r="P240" s="996"/>
      <c r="Q240" s="997"/>
      <c r="R240" s="998"/>
      <c r="S240" s="996"/>
      <c r="T240" s="996"/>
      <c r="U240" s="996"/>
      <c r="V240" s="996"/>
      <c r="W240" s="996"/>
      <c r="X240" s="996"/>
      <c r="Y240" s="996"/>
      <c r="Z240" s="996"/>
      <c r="AA240" s="996"/>
      <c r="AB240" s="1001"/>
      <c r="AC240" s="847"/>
      <c r="AD240" s="847"/>
      <c r="AE240" s="847"/>
      <c r="AF240" s="886"/>
      <c r="AG240" s="543"/>
      <c r="AH240" s="543"/>
      <c r="AI240" s="543"/>
      <c r="AJ240" s="543"/>
      <c r="AK240" s="543"/>
      <c r="AL240" s="543"/>
      <c r="AM240" s="543"/>
      <c r="AN240" s="543"/>
      <c r="AO240" s="543"/>
      <c r="AP240" s="543"/>
      <c r="AQ240" s="543"/>
      <c r="AR240" s="543"/>
      <c r="AS240" s="543"/>
      <c r="AT240" s="543"/>
      <c r="AU240" s="543"/>
      <c r="AV240" s="543"/>
      <c r="AW240" s="543"/>
      <c r="AX240" s="543"/>
      <c r="AY240" s="543"/>
      <c r="AZ240" s="216"/>
      <c r="BA240" s="391"/>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1866"/>
      <c r="CH240" s="1866"/>
      <c r="CI240" s="1866"/>
      <c r="CJ240" s="1866"/>
      <c r="CK240" s="1866"/>
      <c r="CL240" s="1866"/>
      <c r="CM240" s="1866"/>
      <c r="CN240" s="1866"/>
      <c r="CO240" s="1866"/>
      <c r="CP240" s="1866"/>
      <c r="CQ240" s="1866"/>
      <c r="CR240" s="1866"/>
      <c r="CS240" s="1866"/>
      <c r="CT240" s="1866"/>
      <c r="CU240" s="1866"/>
      <c r="CV240" s="1866"/>
      <c r="CW240" s="1866"/>
      <c r="CX240" s="1866"/>
      <c r="CY240" s="1866"/>
      <c r="CZ240" s="1866"/>
    </row>
    <row r="241" s="578" customFormat="true" ht="15" customHeight="true" x14ac:dyDescent="0.2">
      <c r="A241" s="801"/>
      <c r="B241" s="825"/>
      <c r="C241" s="1002"/>
      <c r="D241" s="1003"/>
      <c r="E241" s="1003"/>
      <c r="F241" s="1003"/>
      <c r="G241" s="1004"/>
      <c r="H241" s="1005"/>
      <c r="I241" s="1003"/>
      <c r="J241" s="1003"/>
      <c r="K241" s="1003"/>
      <c r="L241" s="1006"/>
      <c r="M241" s="1007"/>
      <c r="N241" s="1003"/>
      <c r="O241" s="1003"/>
      <c r="P241" s="1003"/>
      <c r="Q241" s="1004"/>
      <c r="R241" s="1005"/>
      <c r="S241" s="1003"/>
      <c r="T241" s="1003"/>
      <c r="U241" s="1003"/>
      <c r="V241" s="1003"/>
      <c r="W241" s="1003"/>
      <c r="X241" s="1003"/>
      <c r="Y241" s="1003"/>
      <c r="Z241" s="1003"/>
      <c r="AA241" s="1003"/>
      <c r="AB241" s="1008"/>
      <c r="AC241" s="847"/>
      <c r="AD241" s="847"/>
      <c r="AE241" s="847"/>
      <c r="AF241" s="886"/>
      <c r="AG241" s="543"/>
      <c r="AH241" s="543"/>
      <c r="AI241" s="543"/>
      <c r="AJ241" s="543"/>
      <c r="AK241" s="543"/>
      <c r="AL241" s="543"/>
      <c r="AM241" s="543"/>
      <c r="AN241" s="543"/>
      <c r="AO241" s="543"/>
      <c r="AP241" s="543"/>
      <c r="AQ241" s="543"/>
      <c r="AR241" s="543"/>
      <c r="AS241" s="543"/>
      <c r="AT241" s="543"/>
      <c r="AU241" s="543"/>
      <c r="AV241" s="543"/>
      <c r="AW241" s="543"/>
      <c r="AX241" s="543"/>
      <c r="AY241" s="543"/>
      <c r="AZ241" s="216"/>
      <c r="BA241" s="391"/>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1866"/>
      <c r="CH241" s="1866"/>
      <c r="CI241" s="1866"/>
      <c r="CJ241" s="1866"/>
      <c r="CK241" s="1866"/>
      <c r="CL241" s="1866"/>
      <c r="CM241" s="1866"/>
      <c r="CN241" s="1866"/>
      <c r="CO241" s="1866"/>
      <c r="CP241" s="1866"/>
      <c r="CQ241" s="1866"/>
      <c r="CR241" s="1866"/>
      <c r="CS241" s="1866"/>
      <c r="CT241" s="1866"/>
      <c r="CU241" s="1866"/>
      <c r="CV241" s="1866"/>
      <c r="CW241" s="1866"/>
      <c r="CX241" s="1866"/>
      <c r="CY241" s="1866"/>
      <c r="CZ241" s="1866"/>
    </row>
    <row r="242" s="578" customFormat="true" ht="15" customHeight="true" x14ac:dyDescent="0.2">
      <c r="A242" s="675"/>
      <c r="B242" s="806"/>
      <c r="C242" s="884"/>
      <c r="D242" s="847"/>
      <c r="E242" s="847"/>
      <c r="F242" s="847"/>
      <c r="G242" s="848"/>
      <c r="H242" s="885"/>
      <c r="I242" s="847"/>
      <c r="J242" s="847"/>
      <c r="K242" s="847"/>
      <c r="L242" s="886"/>
      <c r="M242" s="884"/>
      <c r="N242" s="847"/>
      <c r="O242" s="847"/>
      <c r="P242" s="847"/>
      <c r="Q242" s="848"/>
      <c r="R242" s="885"/>
      <c r="S242" s="847"/>
      <c r="T242" s="847"/>
      <c r="U242" s="847"/>
      <c r="V242" s="847"/>
      <c r="W242" s="847"/>
      <c r="X242" s="847"/>
      <c r="Y242" s="847"/>
      <c r="Z242" s="847"/>
      <c r="AA242" s="847"/>
      <c r="AB242" s="847"/>
      <c r="AC242" s="847"/>
      <c r="AD242" s="847"/>
      <c r="AE242" s="847"/>
      <c r="AF242" s="886"/>
      <c r="AG242" s="543"/>
      <c r="AH242" s="543"/>
      <c r="AI242" s="543"/>
      <c r="AJ242" s="543"/>
      <c r="AK242" s="543"/>
      <c r="AL242" s="543"/>
      <c r="AM242" s="543"/>
      <c r="AN242" s="543"/>
      <c r="AO242" s="543"/>
      <c r="AP242" s="543"/>
      <c r="AQ242" s="543"/>
      <c r="AR242" s="543"/>
      <c r="AS242" s="543"/>
      <c r="AT242" s="543"/>
      <c r="AU242" s="543"/>
      <c r="AV242" s="543"/>
      <c r="AW242" s="543"/>
      <c r="AX242" s="543"/>
      <c r="AY242" s="543"/>
      <c r="AZ242" s="216"/>
      <c r="BA242" s="391"/>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1866"/>
      <c r="CH242" s="1866"/>
      <c r="CI242" s="1866"/>
      <c r="CJ242" s="1866"/>
      <c r="CK242" s="1866"/>
      <c r="CL242" s="1866"/>
      <c r="CM242" s="1866"/>
      <c r="CN242" s="1866"/>
      <c r="CO242" s="1866"/>
      <c r="CP242" s="1866"/>
      <c r="CQ242" s="1866"/>
      <c r="CR242" s="1866"/>
      <c r="CS242" s="1866"/>
      <c r="CT242" s="1866"/>
      <c r="CU242" s="1866"/>
      <c r="CV242" s="1866"/>
      <c r="CW242" s="1866"/>
      <c r="CX242" s="1866"/>
      <c r="CY242" s="1866"/>
      <c r="CZ242" s="1866"/>
    </row>
    <row r="243" s="578" customFormat="true" ht="15" customHeight="true" x14ac:dyDescent="0.2">
      <c r="A243" s="675"/>
      <c r="B243" s="806"/>
      <c r="C243" s="884"/>
      <c r="D243" s="847"/>
      <c r="E243" s="847"/>
      <c r="F243" s="847"/>
      <c r="G243" s="848"/>
      <c r="H243" s="885"/>
      <c r="I243" s="847"/>
      <c r="J243" s="847"/>
      <c r="K243" s="847"/>
      <c r="L243" s="886"/>
      <c r="M243" s="884"/>
      <c r="N243" s="847"/>
      <c r="O243" s="847"/>
      <c r="P243" s="847"/>
      <c r="Q243" s="848"/>
      <c r="R243" s="885"/>
      <c r="S243" s="847"/>
      <c r="T243" s="847"/>
      <c r="U243" s="847"/>
      <c r="V243" s="847"/>
      <c r="W243" s="847"/>
      <c r="X243" s="847"/>
      <c r="Y243" s="847"/>
      <c r="Z243" s="847"/>
      <c r="AA243" s="847"/>
      <c r="AB243" s="847"/>
      <c r="AC243" s="847"/>
      <c r="AD243" s="847"/>
      <c r="AE243" s="847"/>
      <c r="AF243" s="886"/>
      <c r="AG243" s="543"/>
      <c r="AH243" s="543"/>
      <c r="AI243" s="543"/>
      <c r="AJ243" s="543"/>
      <c r="AK243" s="543"/>
      <c r="AL243" s="543"/>
      <c r="AM243" s="543"/>
      <c r="AN243" s="543"/>
      <c r="AO243" s="543"/>
      <c r="AP243" s="543"/>
      <c r="AQ243" s="543"/>
      <c r="AR243" s="543"/>
      <c r="AS243" s="543"/>
      <c r="AT243" s="543"/>
      <c r="AU243" s="543"/>
      <c r="AV243" s="543"/>
      <c r="AW243" s="543"/>
      <c r="AX243" s="543"/>
      <c r="AY243" s="543"/>
      <c r="AZ243" s="216"/>
      <c r="BA243" s="391"/>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1866"/>
      <c r="CH243" s="1866"/>
      <c r="CI243" s="1866"/>
      <c r="CJ243" s="1866"/>
      <c r="CK243" s="1866"/>
      <c r="CL243" s="1866"/>
      <c r="CM243" s="1866"/>
      <c r="CN243" s="1866"/>
      <c r="CO243" s="1866"/>
      <c r="CP243" s="1866"/>
      <c r="CQ243" s="1866"/>
      <c r="CR243" s="1866"/>
      <c r="CS243" s="1866"/>
      <c r="CT243" s="1866"/>
      <c r="CU243" s="1866"/>
      <c r="CV243" s="1866"/>
      <c r="CW243" s="1866"/>
      <c r="CX243" s="1866"/>
      <c r="CY243" s="1866"/>
      <c r="CZ243" s="1866"/>
    </row>
    <row r="244" s="578" customFormat="true" ht="15" customHeight="true" x14ac:dyDescent="0.2">
      <c r="A244" s="675"/>
      <c r="B244" s="806"/>
      <c r="C244" s="884"/>
      <c r="D244" s="847"/>
      <c r="E244" s="847"/>
      <c r="F244" s="847"/>
      <c r="G244" s="848"/>
      <c r="H244" s="885"/>
      <c r="I244" s="847"/>
      <c r="J244" s="847"/>
      <c r="K244" s="847"/>
      <c r="L244" s="886"/>
      <c r="M244" s="884"/>
      <c r="N244" s="847"/>
      <c r="O244" s="847"/>
      <c r="P244" s="847"/>
      <c r="Q244" s="848"/>
      <c r="R244" s="885"/>
      <c r="S244" s="847"/>
      <c r="T244" s="847"/>
      <c r="U244" s="847"/>
      <c r="V244" s="847"/>
      <c r="W244" s="847"/>
      <c r="X244" s="847"/>
      <c r="Y244" s="847"/>
      <c r="Z244" s="847"/>
      <c r="AA244" s="847"/>
      <c r="AB244" s="847"/>
      <c r="AC244" s="847"/>
      <c r="AD244" s="847"/>
      <c r="AE244" s="847"/>
      <c r="AF244" s="886"/>
      <c r="AG244" s="543"/>
      <c r="AH244" s="543"/>
      <c r="AI244" s="543"/>
      <c r="AJ244" s="543"/>
      <c r="AK244" s="543"/>
      <c r="AL244" s="543"/>
      <c r="AM244" s="543"/>
      <c r="AN244" s="543"/>
      <c r="AO244" s="543"/>
      <c r="AP244" s="543"/>
      <c r="AQ244" s="543"/>
      <c r="AR244" s="543"/>
      <c r="AS244" s="543"/>
      <c r="AT244" s="543"/>
      <c r="AU244" s="543"/>
      <c r="AV244" s="543"/>
      <c r="AW244" s="543"/>
      <c r="AX244" s="543"/>
      <c r="AY244" s="543"/>
      <c r="AZ244" s="216"/>
      <c r="BA244" s="391"/>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1866"/>
      <c r="CH244" s="1866"/>
      <c r="CI244" s="1866"/>
      <c r="CJ244" s="1866"/>
      <c r="CK244" s="1866"/>
      <c r="CL244" s="1866"/>
      <c r="CM244" s="1866"/>
      <c r="CN244" s="1866"/>
      <c r="CO244" s="1866"/>
      <c r="CP244" s="1866"/>
      <c r="CQ244" s="1866"/>
      <c r="CR244" s="1866"/>
      <c r="CS244" s="1866"/>
      <c r="CT244" s="1866"/>
      <c r="CU244" s="1866"/>
      <c r="CV244" s="1866"/>
      <c r="CW244" s="1866"/>
      <c r="CX244" s="1866"/>
      <c r="CY244" s="1866"/>
      <c r="CZ244" s="1866"/>
    </row>
    <row r="245" s="578" customFormat="true" ht="15" customHeight="true" x14ac:dyDescent="0.2">
      <c r="A245" s="675"/>
      <c r="B245" s="806"/>
      <c r="C245" s="884"/>
      <c r="D245" s="847"/>
      <c r="E245" s="847"/>
      <c r="F245" s="847"/>
      <c r="G245" s="848"/>
      <c r="H245" s="885"/>
      <c r="I245" s="847"/>
      <c r="J245" s="847"/>
      <c r="K245" s="847"/>
      <c r="L245" s="886"/>
      <c r="M245" s="884"/>
      <c r="N245" s="847"/>
      <c r="O245" s="847"/>
      <c r="P245" s="847"/>
      <c r="Q245" s="848"/>
      <c r="R245" s="885"/>
      <c r="S245" s="847"/>
      <c r="T245" s="847"/>
      <c r="U245" s="847"/>
      <c r="V245" s="847"/>
      <c r="W245" s="847"/>
      <c r="X245" s="847"/>
      <c r="Y245" s="847"/>
      <c r="Z245" s="847"/>
      <c r="AA245" s="847"/>
      <c r="AB245" s="847"/>
      <c r="AC245" s="847"/>
      <c r="AD245" s="847"/>
      <c r="AE245" s="847"/>
      <c r="AF245" s="886"/>
      <c r="AG245" s="543"/>
      <c r="AH245" s="543"/>
      <c r="AI245" s="543"/>
      <c r="AJ245" s="543"/>
      <c r="AK245" s="543"/>
      <c r="AL245" s="543"/>
      <c r="AM245" s="543"/>
      <c r="AN245" s="543"/>
      <c r="AO245" s="543"/>
      <c r="AP245" s="543"/>
      <c r="AQ245" s="543"/>
      <c r="AR245" s="543"/>
      <c r="AS245" s="543"/>
      <c r="AT245" s="543"/>
      <c r="AU245" s="543"/>
      <c r="AV245" s="543"/>
      <c r="AW245" s="543"/>
      <c r="AX245" s="543"/>
      <c r="AY245" s="543"/>
      <c r="AZ245" s="216"/>
      <c r="BA245" s="391"/>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1866"/>
      <c r="CH245" s="1866"/>
      <c r="CI245" s="1866"/>
      <c r="CJ245" s="1866"/>
      <c r="CK245" s="1866"/>
      <c r="CL245" s="1866"/>
      <c r="CM245" s="1866"/>
      <c r="CN245" s="1866"/>
      <c r="CO245" s="1866"/>
      <c r="CP245" s="1866"/>
      <c r="CQ245" s="1866"/>
      <c r="CR245" s="1866"/>
      <c r="CS245" s="1866"/>
      <c r="CT245" s="1866"/>
      <c r="CU245" s="1866"/>
      <c r="CV245" s="1866"/>
      <c r="CW245" s="1866"/>
      <c r="CX245" s="1866"/>
      <c r="CY245" s="1866"/>
      <c r="CZ245" s="1866"/>
    </row>
    <row r="246" s="578" customFormat="true" ht="15" customHeight="true" x14ac:dyDescent="0.2">
      <c r="A246" s="675"/>
      <c r="B246" s="806"/>
      <c r="C246" s="884"/>
      <c r="D246" s="847"/>
      <c r="E246" s="847"/>
      <c r="F246" s="847"/>
      <c r="G246" s="848"/>
      <c r="H246" s="885"/>
      <c r="I246" s="847"/>
      <c r="J246" s="847"/>
      <c r="K246" s="847"/>
      <c r="L246" s="886"/>
      <c r="M246" s="884"/>
      <c r="N246" s="847"/>
      <c r="O246" s="847"/>
      <c r="P246" s="847"/>
      <c r="Q246" s="848"/>
      <c r="R246" s="885"/>
      <c r="S246" s="847"/>
      <c r="T246" s="847"/>
      <c r="U246" s="847"/>
      <c r="V246" s="847"/>
      <c r="W246" s="847"/>
      <c r="X246" s="847"/>
      <c r="Y246" s="847"/>
      <c r="Z246" s="847"/>
      <c r="AA246" s="847"/>
      <c r="AB246" s="847"/>
      <c r="AC246" s="847"/>
      <c r="AD246" s="847"/>
      <c r="AE246" s="847"/>
      <c r="AF246" s="886"/>
      <c r="AG246" s="543"/>
      <c r="AH246" s="543"/>
      <c r="AI246" s="543"/>
      <c r="AJ246" s="543"/>
      <c r="AK246" s="543"/>
      <c r="AL246" s="543"/>
      <c r="AM246" s="543"/>
      <c r="AN246" s="543"/>
      <c r="AO246" s="543"/>
      <c r="AP246" s="543"/>
      <c r="AQ246" s="543"/>
      <c r="AR246" s="543"/>
      <c r="AS246" s="543"/>
      <c r="AT246" s="543"/>
      <c r="AU246" s="543"/>
      <c r="AV246" s="543"/>
      <c r="AW246" s="543"/>
      <c r="AX246" s="543"/>
      <c r="AY246" s="543"/>
      <c r="AZ246" s="216"/>
      <c r="BA246" s="391"/>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1866"/>
      <c r="CH246" s="1866"/>
      <c r="CI246" s="1866"/>
      <c r="CJ246" s="1866"/>
      <c r="CK246" s="1866"/>
      <c r="CL246" s="1866"/>
      <c r="CM246" s="1866"/>
      <c r="CN246" s="1866"/>
      <c r="CO246" s="1866"/>
      <c r="CP246" s="1866"/>
      <c r="CQ246" s="1866"/>
      <c r="CR246" s="1866"/>
      <c r="CS246" s="1866"/>
      <c r="CT246" s="1866"/>
      <c r="CU246" s="1866"/>
      <c r="CV246" s="1866"/>
      <c r="CW246" s="1866"/>
      <c r="CX246" s="1866"/>
      <c r="CY246" s="1866"/>
      <c r="CZ246" s="1866"/>
    </row>
    <row r="247" s="578" customFormat="true" ht="15" customHeight="true" x14ac:dyDescent="0.2">
      <c r="A247" s="675"/>
      <c r="B247" s="806"/>
      <c r="C247" s="884"/>
      <c r="D247" s="847"/>
      <c r="E247" s="847"/>
      <c r="F247" s="847"/>
      <c r="G247" s="848"/>
      <c r="H247" s="885"/>
      <c r="I247" s="847"/>
      <c r="J247" s="847"/>
      <c r="K247" s="847"/>
      <c r="L247" s="886"/>
      <c r="M247" s="884"/>
      <c r="N247" s="847"/>
      <c r="O247" s="847"/>
      <c r="P247" s="847"/>
      <c r="Q247" s="848"/>
      <c r="R247" s="885"/>
      <c r="S247" s="847"/>
      <c r="T247" s="847"/>
      <c r="U247" s="847"/>
      <c r="V247" s="847"/>
      <c r="W247" s="847"/>
      <c r="X247" s="847"/>
      <c r="Y247" s="847"/>
      <c r="Z247" s="847"/>
      <c r="AA247" s="847"/>
      <c r="AB247" s="847"/>
      <c r="AC247" s="847"/>
      <c r="AD247" s="847"/>
      <c r="AE247" s="847"/>
      <c r="AF247" s="886"/>
      <c r="AG247" s="543"/>
      <c r="AH247" s="543"/>
      <c r="AI247" s="543"/>
      <c r="AJ247" s="543"/>
      <c r="AK247" s="543"/>
      <c r="AL247" s="543"/>
      <c r="AM247" s="543"/>
      <c r="AN247" s="543"/>
      <c r="AO247" s="543"/>
      <c r="AP247" s="543"/>
      <c r="AQ247" s="543"/>
      <c r="AR247" s="543"/>
      <c r="AS247" s="543"/>
      <c r="AT247" s="543"/>
      <c r="AU247" s="543"/>
      <c r="AV247" s="543"/>
      <c r="AW247" s="543"/>
      <c r="AX247" s="543"/>
      <c r="AY247" s="543"/>
      <c r="AZ247" s="216"/>
      <c r="BA247" s="391"/>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1866"/>
      <c r="CH247" s="1866"/>
      <c r="CI247" s="1866"/>
      <c r="CJ247" s="1866"/>
      <c r="CK247" s="1866"/>
      <c r="CL247" s="1866"/>
      <c r="CM247" s="1866"/>
      <c r="CN247" s="1866"/>
      <c r="CO247" s="1866"/>
      <c r="CP247" s="1866"/>
      <c r="CQ247" s="1866"/>
      <c r="CR247" s="1866"/>
      <c r="CS247" s="1866"/>
      <c r="CT247" s="1866"/>
      <c r="CU247" s="1866"/>
      <c r="CV247" s="1866"/>
      <c r="CW247" s="1866"/>
      <c r="CX247" s="1866"/>
      <c r="CY247" s="1866"/>
      <c r="CZ247" s="1866"/>
    </row>
    <row r="248" s="578" customFormat="true" ht="15" customHeight="true" x14ac:dyDescent="0.2">
      <c r="A248" s="679"/>
      <c r="B248" s="826"/>
      <c r="C248" s="963"/>
      <c r="D248" s="897"/>
      <c r="E248" s="897"/>
      <c r="F248" s="897"/>
      <c r="G248" s="898"/>
      <c r="H248" s="964"/>
      <c r="I248" s="897"/>
      <c r="J248" s="897"/>
      <c r="K248" s="897"/>
      <c r="L248" s="965"/>
      <c r="M248" s="963"/>
      <c r="N248" s="897"/>
      <c r="O248" s="897"/>
      <c r="P248" s="897"/>
      <c r="Q248" s="898"/>
      <c r="R248" s="964"/>
      <c r="S248" s="897"/>
      <c r="T248" s="897"/>
      <c r="U248" s="897"/>
      <c r="V248" s="897"/>
      <c r="W248" s="897"/>
      <c r="X248" s="897"/>
      <c r="Y248" s="897"/>
      <c r="Z248" s="897"/>
      <c r="AA248" s="897"/>
      <c r="AB248" s="897"/>
      <c r="AC248" s="897"/>
      <c r="AD248" s="897"/>
      <c r="AE248" s="897"/>
      <c r="AF248" s="965"/>
      <c r="AG248" s="543"/>
      <c r="AH248" s="543"/>
      <c r="AI248" s="543"/>
      <c r="AJ248" s="543"/>
      <c r="AK248" s="543"/>
      <c r="AL248" s="543"/>
      <c r="AM248" s="543"/>
      <c r="AN248" s="543"/>
      <c r="AO248" s="543"/>
      <c r="AP248" s="543"/>
      <c r="AQ248" s="543"/>
      <c r="AR248" s="543"/>
      <c r="AS248" s="543"/>
      <c r="AT248" s="543"/>
      <c r="AU248" s="543"/>
      <c r="AV248" s="543"/>
      <c r="AW248" s="543"/>
      <c r="AX248" s="543"/>
      <c r="AY248" s="543"/>
      <c r="AZ248" s="216"/>
      <c r="BA248" s="391"/>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1866"/>
      <c r="CH248" s="1866"/>
      <c r="CI248" s="1866"/>
      <c r="CJ248" s="1866"/>
      <c r="CK248" s="1866"/>
      <c r="CL248" s="1866"/>
      <c r="CM248" s="1866"/>
      <c r="CN248" s="1866"/>
      <c r="CO248" s="1866"/>
      <c r="CP248" s="1866"/>
      <c r="CQ248" s="1866"/>
      <c r="CR248" s="1866"/>
      <c r="CS248" s="1866"/>
      <c r="CT248" s="1866"/>
      <c r="CU248" s="1866"/>
      <c r="CV248" s="1866"/>
      <c r="CW248" s="1866"/>
      <c r="CX248" s="1866"/>
      <c r="CY248" s="1866"/>
      <c r="CZ248" s="1866"/>
    </row>
    <row r="249" s="578" customFormat="true" ht="250.15" customHeight="true" x14ac:dyDescent="0.2">
      <c r="B249" s="583"/>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5"/>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4"/>
      <c r="BB250" s="238"/>
      <c r="BC250" s="394"/>
      <c r="BD250" s="394"/>
      <c r="BE250" s="394"/>
      <c r="BF250" s="394"/>
      <c r="BG250" s="394"/>
      <c r="BH250" s="394"/>
      <c r="BI250" s="394"/>
      <c r="BJ250" s="394"/>
      <c r="BK250" s="394"/>
      <c r="BL250" s="394"/>
      <c r="BM250" s="394"/>
      <c r="BN250" s="394"/>
      <c r="BO250" s="394"/>
      <c r="BP250" s="394"/>
      <c r="BQ250" s="394"/>
      <c r="BR250" s="394"/>
      <c r="BS250" s="394"/>
      <c r="BT250" s="394"/>
      <c r="BU250" s="394"/>
      <c r="BV250" s="394"/>
      <c r="BW250" s="394"/>
      <c r="BX250" s="394"/>
      <c r="BY250" s="394"/>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5"/>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4"/>
      <c r="BB251" s="238"/>
      <c r="BC251" s="394"/>
      <c r="BD251" s="394"/>
      <c r="BE251" s="394"/>
      <c r="BF251" s="394"/>
      <c r="BG251" s="394"/>
      <c r="BH251" s="394"/>
      <c r="BI251" s="394"/>
      <c r="BJ251" s="394"/>
      <c r="BK251" s="394"/>
      <c r="BL251" s="394"/>
      <c r="BM251" s="394"/>
      <c r="BN251" s="394"/>
      <c r="BO251" s="394"/>
      <c r="BP251" s="394"/>
      <c r="BQ251" s="394"/>
      <c r="BR251" s="394"/>
      <c r="BS251" s="394"/>
      <c r="BT251" s="394"/>
      <c r="BU251" s="394"/>
      <c r="BV251" s="394"/>
      <c r="BW251" s="394"/>
      <c r="BX251" s="394"/>
      <c r="BY251" s="394"/>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5"/>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4"/>
      <c r="BB252" s="238"/>
      <c r="BC252" s="394"/>
      <c r="BD252" s="394"/>
      <c r="BE252" s="394"/>
      <c r="BF252" s="394"/>
      <c r="BG252" s="394"/>
      <c r="BH252" s="394"/>
      <c r="BI252" s="394"/>
      <c r="BJ252" s="394"/>
      <c r="BK252" s="394"/>
      <c r="BL252" s="394"/>
      <c r="BM252" s="394"/>
      <c r="BN252" s="394"/>
      <c r="BO252" s="394"/>
      <c r="BP252" s="394"/>
      <c r="BQ252" s="394"/>
      <c r="BR252" s="394"/>
      <c r="BS252" s="394"/>
      <c r="BT252" s="394"/>
      <c r="BU252" s="394"/>
      <c r="BV252" s="394"/>
      <c r="BW252" s="394"/>
      <c r="BX252" s="394"/>
      <c r="BY252" s="394"/>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5"/>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4"/>
      <c r="BB253" s="238"/>
      <c r="BC253" s="394"/>
      <c r="BD253" s="394"/>
      <c r="BE253" s="394"/>
      <c r="BF253" s="394"/>
      <c r="BG253" s="394"/>
      <c r="BH253" s="394"/>
      <c r="BI253" s="394"/>
      <c r="BJ253" s="394"/>
      <c r="BK253" s="394"/>
      <c r="BL253" s="394"/>
      <c r="BM253" s="394"/>
      <c r="BN253" s="394"/>
      <c r="BO253" s="394"/>
      <c r="BP253" s="394"/>
      <c r="BQ253" s="394"/>
      <c r="BR253" s="394"/>
      <c r="BS253" s="394"/>
      <c r="BT253" s="394"/>
      <c r="BU253" s="394"/>
      <c r="BV253" s="394"/>
      <c r="BW253" s="394"/>
      <c r="BX253" s="394"/>
      <c r="BY253" s="394"/>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5"/>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4"/>
      <c r="BB254" s="238"/>
      <c r="BC254" s="394"/>
      <c r="BD254" s="394"/>
      <c r="BE254" s="394"/>
      <c r="BF254" s="394"/>
      <c r="BG254" s="394"/>
      <c r="BH254" s="394"/>
      <c r="BI254" s="394"/>
      <c r="BJ254" s="394"/>
      <c r="BK254" s="394"/>
      <c r="BL254" s="394"/>
      <c r="BM254" s="394"/>
      <c r="BN254" s="394"/>
      <c r="BO254" s="394"/>
      <c r="BP254" s="394"/>
      <c r="BQ254" s="394"/>
      <c r="BR254" s="394"/>
      <c r="BS254" s="394"/>
      <c r="BT254" s="394"/>
      <c r="BU254" s="394"/>
      <c r="BV254" s="394"/>
      <c r="BW254" s="394"/>
      <c r="BX254" s="394"/>
      <c r="BY254" s="394"/>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5"/>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4"/>
      <c r="BB255" s="238"/>
      <c r="BC255" s="394"/>
      <c r="BD255" s="394"/>
      <c r="BE255" s="394"/>
      <c r="BF255" s="394"/>
      <c r="BG255" s="394"/>
      <c r="BH255" s="394"/>
      <c r="BI255" s="394"/>
      <c r="BJ255" s="394"/>
      <c r="BK255" s="394"/>
      <c r="BL255" s="394"/>
      <c r="BM255" s="394"/>
      <c r="BN255" s="394"/>
      <c r="BO255" s="394"/>
      <c r="BP255" s="394"/>
      <c r="BQ255" s="394"/>
      <c r="BR255" s="394"/>
      <c r="BS255" s="394"/>
      <c r="BT255" s="394"/>
      <c r="BU255" s="394"/>
      <c r="BV255" s="394"/>
      <c r="BW255" s="394"/>
      <c r="BX255" s="394"/>
      <c r="BY255" s="394"/>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5"/>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4"/>
      <c r="BB256" s="238"/>
      <c r="BC256" s="394"/>
      <c r="BD256" s="394"/>
      <c r="BE256" s="394"/>
      <c r="BF256" s="394"/>
      <c r="BG256" s="394"/>
      <c r="BH256" s="394"/>
      <c r="BI256" s="394"/>
      <c r="BJ256" s="394"/>
      <c r="BK256" s="394"/>
      <c r="BL256" s="394"/>
      <c r="BM256" s="394"/>
      <c r="BN256" s="394"/>
      <c r="BO256" s="394"/>
      <c r="BP256" s="394"/>
      <c r="BQ256" s="394"/>
      <c r="BR256" s="394"/>
      <c r="BS256" s="394"/>
      <c r="BT256" s="394"/>
      <c r="BU256" s="394"/>
      <c r="BV256" s="394"/>
      <c r="BW256" s="394"/>
      <c r="BX256" s="394"/>
      <c r="BY256" s="394"/>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5"/>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4"/>
      <c r="BB257" s="238"/>
      <c r="BC257" s="394"/>
      <c r="BD257" s="394"/>
      <c r="BE257" s="394"/>
      <c r="BF257" s="394"/>
      <c r="BG257" s="394"/>
      <c r="BH257" s="394"/>
      <c r="BI257" s="394"/>
      <c r="BJ257" s="394"/>
      <c r="BK257" s="394"/>
      <c r="BL257" s="394"/>
      <c r="BM257" s="394"/>
      <c r="BN257" s="394"/>
      <c r="BO257" s="394"/>
      <c r="BP257" s="394"/>
      <c r="BQ257" s="394"/>
      <c r="BR257" s="394"/>
      <c r="BS257" s="394"/>
      <c r="BT257" s="394"/>
      <c r="BU257" s="394"/>
      <c r="BV257" s="394"/>
      <c r="BW257" s="394"/>
      <c r="BX257" s="394"/>
      <c r="BY257" s="394"/>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5"/>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4"/>
      <c r="BB258" s="238"/>
      <c r="BC258" s="394"/>
      <c r="BD258" s="394"/>
      <c r="BE258" s="394"/>
      <c r="BF258" s="394"/>
      <c r="BG258" s="394"/>
      <c r="BH258" s="394"/>
      <c r="BI258" s="394"/>
      <c r="BJ258" s="394"/>
      <c r="BK258" s="394"/>
      <c r="BL258" s="394"/>
      <c r="BM258" s="394"/>
      <c r="BN258" s="394"/>
      <c r="BO258" s="394"/>
      <c r="BP258" s="394"/>
      <c r="BQ258" s="394"/>
      <c r="BR258" s="394"/>
      <c r="BS258" s="394"/>
      <c r="BT258" s="394"/>
      <c r="BU258" s="394"/>
      <c r="BV258" s="394"/>
      <c r="BW258" s="394"/>
      <c r="BX258" s="394"/>
      <c r="BY258" s="394"/>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78" customFormat="true" ht="15" customHeight="true" x14ac:dyDescent="0.2">
      <c r="B259" s="583"/>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129</v>
      </c>
      <c r="BB259" s="137" t="s">
        <v>86</v>
      </c>
      <c r="BC259" s="2282" t="s">
        <v>115</v>
      </c>
      <c r="BD259" s="2283"/>
      <c r="BE259" s="2283"/>
      <c r="BF259" s="2283"/>
      <c r="BG259" s="2284"/>
      <c r="BH259" s="2285" t="s">
        <v>39</v>
      </c>
      <c r="BI259" s="2283"/>
      <c r="BJ259" s="2283"/>
      <c r="BK259" s="2283"/>
      <c r="BL259" s="2284"/>
      <c r="BM259" s="2285" t="s">
        <v>38</v>
      </c>
      <c r="BN259" s="2283"/>
      <c r="BO259" s="2283"/>
      <c r="BP259" s="2283"/>
      <c r="BQ259" s="2286"/>
      <c r="BR259" s="1788" t="s">
        <v>139</v>
      </c>
      <c r="BS259" s="1789"/>
      <c r="BT259" s="1789"/>
      <c r="BU259" s="1789"/>
      <c r="BV259" s="1789"/>
      <c r="BW259" s="1789"/>
      <c r="BX259" s="1789"/>
      <c r="BY259" s="1790"/>
      <c r="BZ259" s="313"/>
      <c r="CA259" s="313"/>
      <c r="CB259" s="313"/>
      <c r="CC259" s="313"/>
      <c r="CD259" s="313"/>
      <c r="CE259" s="313"/>
      <c r="CF259" s="313"/>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578" customFormat="true" ht="24" x14ac:dyDescent="0.2">
      <c r="B260" s="583"/>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149</v>
      </c>
      <c r="BS260" s="178" t="s">
        <v>150</v>
      </c>
      <c r="BT260" s="178" t="s">
        <v>151</v>
      </c>
      <c r="BU260" s="178" t="s">
        <v>152</v>
      </c>
      <c r="BV260" s="178" t="s">
        <v>153</v>
      </c>
      <c r="BW260" s="178" t="s">
        <v>154</v>
      </c>
      <c r="BX260" s="178" t="s">
        <v>155</v>
      </c>
      <c r="BY260" s="179" t="s">
        <v>156</v>
      </c>
      <c r="BZ260" s="179" t="s">
        <v>157</v>
      </c>
      <c r="CA260" s="179" t="s">
        <v>158</v>
      </c>
      <c r="CB260" s="179" t="s">
        <v>159</v>
      </c>
      <c r="CC260" s="179" t="s">
        <v>160</v>
      </c>
      <c r="CD260" s="179" t="s">
        <v>161</v>
      </c>
      <c r="CE260" s="179" t="s">
        <v>162</v>
      </c>
      <c r="CF260" s="179" t="s">
        <v>163</v>
      </c>
      <c r="CG260" s="1867"/>
      <c r="CH260" s="1867"/>
      <c r="CI260" s="1867"/>
      <c r="CJ260" s="1867"/>
      <c r="CK260" s="1867"/>
      <c r="CL260" s="1867"/>
      <c r="CM260" s="1867"/>
      <c r="CN260" s="1867"/>
      <c r="CO260" s="1867"/>
      <c r="CP260" s="1867"/>
      <c r="CQ260" s="1867"/>
      <c r="CR260" s="1867"/>
      <c r="CS260" s="1867"/>
      <c r="CT260" s="1867"/>
      <c r="CU260" s="1867"/>
      <c r="CV260" s="1867"/>
      <c r="CW260" s="1867"/>
      <c r="CX260" s="1867"/>
      <c r="CY260" s="1867"/>
      <c r="CZ260" s="1867"/>
    </row>
    <row r="261" s="578" customFormat="true" ht="15" customHeight="true" x14ac:dyDescent="0.2">
      <c r="B261" s="583"/>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87" t="s">
        <v>74</v>
      </c>
      <c r="BB261" s="294" t="s">
        <v>50</v>
      </c>
      <c r="BC261" s="1211" t="s">
        <v>36</v>
      </c>
      <c r="BD261" s="1231" t="s">
        <v>36</v>
      </c>
      <c r="BE261" s="1231" t="s">
        <v>36</v>
      </c>
      <c r="BF261" s="1231" t="s">
        <v>36</v>
      </c>
      <c r="BG261" s="1252" t="s">
        <v>36</v>
      </c>
      <c r="BH261" s="1274" t="s">
        <v>36</v>
      </c>
      <c r="BI261" s="1231" t="s">
        <v>36</v>
      </c>
      <c r="BJ261" s="1231" t="s">
        <v>36</v>
      </c>
      <c r="BK261" s="1231" t="s">
        <v>36</v>
      </c>
      <c r="BL261" s="1252" t="s">
        <v>36</v>
      </c>
      <c r="BM261" s="1274" t="s">
        <v>36</v>
      </c>
      <c r="BN261" s="1231" t="s">
        <v>36</v>
      </c>
      <c r="BO261" s="1231" t="s">
        <v>36</v>
      </c>
      <c r="BP261" s="1231" t="s">
        <v>36</v>
      </c>
      <c r="BQ261" s="1252" t="s">
        <v>36</v>
      </c>
      <c r="BR261" s="1274" t="s">
        <v>36</v>
      </c>
      <c r="BS261" s="1231" t="s">
        <v>36</v>
      </c>
      <c r="BT261" s="1231" t="s">
        <v>36</v>
      </c>
      <c r="BU261" s="1231" t="s">
        <v>36</v>
      </c>
      <c r="BV261" s="1231" t="s">
        <v>36</v>
      </c>
      <c r="BW261" s="1231" t="s">
        <v>36</v>
      </c>
      <c r="BX261" s="1231" t="s">
        <v>36</v>
      </c>
      <c r="BY261" s="1295" t="s">
        <v>36</v>
      </c>
      <c r="BZ261" s="1295" t="s">
        <v>36</v>
      </c>
      <c r="CA261" s="1295" t="s">
        <v>36</v>
      </c>
      <c r="CB261" s="1295" t="s">
        <v>36</v>
      </c>
      <c r="CC261" s="1295" t="s">
        <v>36</v>
      </c>
      <c r="CD261" s="1295" t="s">
        <v>36</v>
      </c>
      <c r="CE261" s="1295" t="s">
        <v>36</v>
      </c>
      <c r="CF261" s="1295" t="s">
        <v>36</v>
      </c>
      <c r="CG261" s="1868"/>
      <c r="CH261" s="1868"/>
      <c r="CI261" s="1868"/>
      <c r="CJ261" s="1868"/>
      <c r="CK261" s="1868"/>
      <c r="CL261" s="1868"/>
      <c r="CM261" s="1868"/>
      <c r="CN261" s="1868"/>
      <c r="CO261" s="1868"/>
      <c r="CP261" s="1868"/>
      <c r="CQ261" s="1868"/>
      <c r="CR261" s="1868"/>
      <c r="CS261" s="1868"/>
      <c r="CT261" s="1868"/>
      <c r="CU261" s="1868"/>
      <c r="CV261" s="1868"/>
      <c r="CW261" s="1868"/>
      <c r="CX261" s="1868"/>
      <c r="CY261" s="1868"/>
      <c r="CZ261" s="1868"/>
    </row>
    <row r="262" s="578" customFormat="true" ht="15" customHeight="true" x14ac:dyDescent="0.2">
      <c r="B262" s="583"/>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72"/>
      <c r="BB262" s="295" t="s">
        <v>49</v>
      </c>
      <c r="BC262" s="1212" t="s">
        <v>36</v>
      </c>
      <c r="BD262" s="1232" t="s">
        <v>36</v>
      </c>
      <c r="BE262" s="1232" t="s">
        <v>36</v>
      </c>
      <c r="BF262" s="1232" t="s">
        <v>36</v>
      </c>
      <c r="BG262" s="1253" t="s">
        <v>36</v>
      </c>
      <c r="BH262" s="1275" t="s">
        <v>36</v>
      </c>
      <c r="BI262" s="1232" t="s">
        <v>36</v>
      </c>
      <c r="BJ262" s="1232" t="s">
        <v>36</v>
      </c>
      <c r="BK262" s="1232" t="s">
        <v>36</v>
      </c>
      <c r="BL262" s="1253" t="s">
        <v>36</v>
      </c>
      <c r="BM262" s="1275" t="s">
        <v>36</v>
      </c>
      <c r="BN262" s="1232" t="s">
        <v>36</v>
      </c>
      <c r="BO262" s="1232" t="s">
        <v>36</v>
      </c>
      <c r="BP262" s="1232" t="s">
        <v>36</v>
      </c>
      <c r="BQ262" s="1253" t="s">
        <v>36</v>
      </c>
      <c r="BR262" s="1275" t="s">
        <v>36</v>
      </c>
      <c r="BS262" s="1232" t="s">
        <v>36</v>
      </c>
      <c r="BT262" s="1232" t="s">
        <v>36</v>
      </c>
      <c r="BU262" s="1232" t="s">
        <v>36</v>
      </c>
      <c r="BV262" s="1232" t="s">
        <v>36</v>
      </c>
      <c r="BW262" s="1232" t="s">
        <v>36</v>
      </c>
      <c r="BX262" s="1232" t="s">
        <v>36</v>
      </c>
      <c r="BY262" s="1296" t="s">
        <v>36</v>
      </c>
      <c r="BZ262" s="1296" t="s">
        <v>36</v>
      </c>
      <c r="CA262" s="1296" t="s">
        <v>36</v>
      </c>
      <c r="CB262" s="1296" t="s">
        <v>36</v>
      </c>
      <c r="CC262" s="1296" t="s">
        <v>36</v>
      </c>
      <c r="CD262" s="1296" t="s">
        <v>36</v>
      </c>
      <c r="CE262" s="1296" t="s">
        <v>36</v>
      </c>
      <c r="CF262" s="1296" t="s">
        <v>36</v>
      </c>
      <c r="CG262" s="1869"/>
      <c r="CH262" s="1869"/>
      <c r="CI262" s="1869"/>
      <c r="CJ262" s="1869"/>
      <c r="CK262" s="1869"/>
      <c r="CL262" s="1869"/>
      <c r="CM262" s="1869"/>
      <c r="CN262" s="1869"/>
      <c r="CO262" s="1869"/>
      <c r="CP262" s="1869"/>
      <c r="CQ262" s="1869"/>
      <c r="CR262" s="1869"/>
      <c r="CS262" s="1869"/>
      <c r="CT262" s="1869"/>
      <c r="CU262" s="1869"/>
      <c r="CV262" s="1869"/>
      <c r="CW262" s="1869"/>
      <c r="CX262" s="1869"/>
      <c r="CY262" s="1869"/>
      <c r="CZ262" s="1869"/>
    </row>
    <row r="263" s="578" customFormat="true" ht="15" customHeight="true" x14ac:dyDescent="0.2">
      <c r="B263" s="583"/>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72"/>
      <c r="BB263" s="295" t="s">
        <v>113</v>
      </c>
      <c r="BC263" s="1212" t="s">
        <v>36</v>
      </c>
      <c r="BD263" s="1232" t="s">
        <v>36</v>
      </c>
      <c r="BE263" s="1232" t="s">
        <v>36</v>
      </c>
      <c r="BF263" s="1232" t="s">
        <v>36</v>
      </c>
      <c r="BG263" s="1253" t="s">
        <v>36</v>
      </c>
      <c r="BH263" s="1275" t="s">
        <v>36</v>
      </c>
      <c r="BI263" s="1232" t="s">
        <v>36</v>
      </c>
      <c r="BJ263" s="1232" t="s">
        <v>36</v>
      </c>
      <c r="BK263" s="1232" t="s">
        <v>36</v>
      </c>
      <c r="BL263" s="1253" t="s">
        <v>36</v>
      </c>
      <c r="BM263" s="1275" t="s">
        <v>36</v>
      </c>
      <c r="BN263" s="1232" t="s">
        <v>36</v>
      </c>
      <c r="BO263" s="1232" t="s">
        <v>36</v>
      </c>
      <c r="BP263" s="1232" t="s">
        <v>36</v>
      </c>
      <c r="BQ263" s="1253" t="s">
        <v>36</v>
      </c>
      <c r="BR263" s="1275" t="s">
        <v>36</v>
      </c>
      <c r="BS263" s="1232" t="s">
        <v>36</v>
      </c>
      <c r="BT263" s="1232" t="s">
        <v>36</v>
      </c>
      <c r="BU263" s="1232" t="s">
        <v>36</v>
      </c>
      <c r="BV263" s="1232" t="s">
        <v>36</v>
      </c>
      <c r="BW263" s="1232" t="s">
        <v>36</v>
      </c>
      <c r="BX263" s="1232" t="s">
        <v>36</v>
      </c>
      <c r="BY263" s="1296" t="s">
        <v>36</v>
      </c>
      <c r="BZ263" s="1296" t="s">
        <v>36</v>
      </c>
      <c r="CA263" s="1296" t="s">
        <v>36</v>
      </c>
      <c r="CB263" s="1296" t="s">
        <v>36</v>
      </c>
      <c r="CC263" s="1296" t="s">
        <v>36</v>
      </c>
      <c r="CD263" s="1296" t="s">
        <v>36</v>
      </c>
      <c r="CE263" s="1296" t="s">
        <v>36</v>
      </c>
      <c r="CF263" s="1296" t="s">
        <v>36</v>
      </c>
      <c r="CG263" s="1869"/>
      <c r="CH263" s="1869"/>
      <c r="CI263" s="1869"/>
      <c r="CJ263" s="1869"/>
      <c r="CK263" s="1869"/>
      <c r="CL263" s="1869"/>
      <c r="CM263" s="1869"/>
      <c r="CN263" s="1869"/>
      <c r="CO263" s="1869"/>
      <c r="CP263" s="1869"/>
      <c r="CQ263" s="1869"/>
      <c r="CR263" s="1869"/>
      <c r="CS263" s="1869"/>
      <c r="CT263" s="1869"/>
      <c r="CU263" s="1869"/>
      <c r="CV263" s="1869"/>
      <c r="CW263" s="1869"/>
      <c r="CX263" s="1869"/>
      <c r="CY263" s="1869"/>
      <c r="CZ263" s="1869"/>
    </row>
    <row r="264" s="578" customFormat="true" ht="15" customHeight="true" x14ac:dyDescent="0.2">
      <c r="B264" s="583"/>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72" t="s">
        <v>75</v>
      </c>
      <c r="BB264" s="295" t="s">
        <v>89</v>
      </c>
      <c r="BC264" s="1212" t="s">
        <v>36</v>
      </c>
      <c r="BD264" s="1232" t="s">
        <v>36</v>
      </c>
      <c r="BE264" s="1232" t="s">
        <v>36</v>
      </c>
      <c r="BF264" s="1232" t="s">
        <v>36</v>
      </c>
      <c r="BG264" s="1253" t="s">
        <v>36</v>
      </c>
      <c r="BH264" s="1275" t="s">
        <v>36</v>
      </c>
      <c r="BI264" s="1232" t="s">
        <v>36</v>
      </c>
      <c r="BJ264" s="1232" t="s">
        <v>36</v>
      </c>
      <c r="BK264" s="1232" t="s">
        <v>36</v>
      </c>
      <c r="BL264" s="1253" t="s">
        <v>36</v>
      </c>
      <c r="BM264" s="1275" t="s">
        <v>36</v>
      </c>
      <c r="BN264" s="1232" t="s">
        <v>36</v>
      </c>
      <c r="BO264" s="1232" t="s">
        <v>36</v>
      </c>
      <c r="BP264" s="1232" t="s">
        <v>36</v>
      </c>
      <c r="BQ264" s="1253" t="s">
        <v>36</v>
      </c>
      <c r="BR264" s="1275" t="s">
        <v>36</v>
      </c>
      <c r="BS264" s="1232" t="s">
        <v>36</v>
      </c>
      <c r="BT264" s="1232" t="s">
        <v>36</v>
      </c>
      <c r="BU264" s="1232" t="s">
        <v>36</v>
      </c>
      <c r="BV264" s="1232" t="s">
        <v>36</v>
      </c>
      <c r="BW264" s="1232" t="s">
        <v>36</v>
      </c>
      <c r="BX264" s="1232" t="s">
        <v>36</v>
      </c>
      <c r="BY264" s="1296" t="s">
        <v>36</v>
      </c>
      <c r="BZ264" s="1296" t="s">
        <v>36</v>
      </c>
      <c r="CA264" s="1296" t="s">
        <v>36</v>
      </c>
      <c r="CB264" s="1296" t="s">
        <v>36</v>
      </c>
      <c r="CC264" s="1296" t="s">
        <v>36</v>
      </c>
      <c r="CD264" s="1296" t="s">
        <v>36</v>
      </c>
      <c r="CE264" s="1296" t="s">
        <v>36</v>
      </c>
      <c r="CF264" s="1296" t="s">
        <v>36</v>
      </c>
      <c r="CG264" s="1869"/>
      <c r="CH264" s="1869"/>
      <c r="CI264" s="1869"/>
      <c r="CJ264" s="1869"/>
      <c r="CK264" s="1869"/>
      <c r="CL264" s="1869"/>
      <c r="CM264" s="1869"/>
      <c r="CN264" s="1869"/>
      <c r="CO264" s="1869"/>
      <c r="CP264" s="1869"/>
      <c r="CQ264" s="1869"/>
      <c r="CR264" s="1869"/>
      <c r="CS264" s="1869"/>
      <c r="CT264" s="1869"/>
      <c r="CU264" s="1869"/>
      <c r="CV264" s="1869"/>
      <c r="CW264" s="1869"/>
      <c r="CX264" s="1869"/>
      <c r="CY264" s="1869"/>
      <c r="CZ264" s="1869"/>
    </row>
    <row r="265" s="578" customFormat="true" ht="15" customHeight="true" x14ac:dyDescent="0.2">
      <c r="B265" s="583"/>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72"/>
      <c r="BB265" s="295" t="s">
        <v>90</v>
      </c>
      <c r="BC265" s="1212" t="s">
        <v>36</v>
      </c>
      <c r="BD265" s="1232" t="s">
        <v>36</v>
      </c>
      <c r="BE265" s="1232" t="s">
        <v>36</v>
      </c>
      <c r="BF265" s="1232" t="s">
        <v>36</v>
      </c>
      <c r="BG265" s="1253" t="s">
        <v>36</v>
      </c>
      <c r="BH265" s="1275" t="s">
        <v>36</v>
      </c>
      <c r="BI265" s="1232" t="s">
        <v>36</v>
      </c>
      <c r="BJ265" s="1232" t="s">
        <v>36</v>
      </c>
      <c r="BK265" s="1232" t="s">
        <v>36</v>
      </c>
      <c r="BL265" s="1253" t="s">
        <v>36</v>
      </c>
      <c r="BM265" s="1275" t="s">
        <v>36</v>
      </c>
      <c r="BN265" s="1232" t="s">
        <v>36</v>
      </c>
      <c r="BO265" s="1232" t="s">
        <v>36</v>
      </c>
      <c r="BP265" s="1232" t="s">
        <v>36</v>
      </c>
      <c r="BQ265" s="1253" t="s">
        <v>36</v>
      </c>
      <c r="BR265" s="1275" t="s">
        <v>36</v>
      </c>
      <c r="BS265" s="1232" t="s">
        <v>36</v>
      </c>
      <c r="BT265" s="1232" t="s">
        <v>36</v>
      </c>
      <c r="BU265" s="1232" t="s">
        <v>36</v>
      </c>
      <c r="BV265" s="1232" t="s">
        <v>36</v>
      </c>
      <c r="BW265" s="1232" t="s">
        <v>36</v>
      </c>
      <c r="BX265" s="1232" t="s">
        <v>36</v>
      </c>
      <c r="BY265" s="1296" t="s">
        <v>36</v>
      </c>
      <c r="BZ265" s="1296" t="s">
        <v>36</v>
      </c>
      <c r="CA265" s="1296" t="s">
        <v>36</v>
      </c>
      <c r="CB265" s="1296" t="s">
        <v>36</v>
      </c>
      <c r="CC265" s="1296" t="s">
        <v>36</v>
      </c>
      <c r="CD265" s="1296" t="s">
        <v>36</v>
      </c>
      <c r="CE265" s="1296" t="s">
        <v>36</v>
      </c>
      <c r="CF265" s="1296" t="s">
        <v>36</v>
      </c>
      <c r="CG265" s="1869"/>
      <c r="CH265" s="1869"/>
      <c r="CI265" s="1869"/>
      <c r="CJ265" s="1869"/>
      <c r="CK265" s="1869"/>
      <c r="CL265" s="1869"/>
      <c r="CM265" s="1869"/>
      <c r="CN265" s="1869"/>
      <c r="CO265" s="1869"/>
      <c r="CP265" s="1869"/>
      <c r="CQ265" s="1869"/>
      <c r="CR265" s="1869"/>
      <c r="CS265" s="1869"/>
      <c r="CT265" s="1869"/>
      <c r="CU265" s="1869"/>
      <c r="CV265" s="1869"/>
      <c r="CW265" s="1869"/>
      <c r="CX265" s="1869"/>
      <c r="CY265" s="1869"/>
      <c r="CZ265" s="1869"/>
    </row>
    <row r="266" s="578" customFormat="true" ht="15" customHeight="true" x14ac:dyDescent="0.2">
      <c r="B266" s="583"/>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72"/>
      <c r="BB266" s="295" t="s">
        <v>91</v>
      </c>
      <c r="BC266" s="1212" t="s">
        <v>36</v>
      </c>
      <c r="BD266" s="1232" t="s">
        <v>36</v>
      </c>
      <c r="BE266" s="1232" t="s">
        <v>36</v>
      </c>
      <c r="BF266" s="1232" t="s">
        <v>36</v>
      </c>
      <c r="BG266" s="1253" t="s">
        <v>36</v>
      </c>
      <c r="BH266" s="1275" t="s">
        <v>36</v>
      </c>
      <c r="BI266" s="1232" t="s">
        <v>36</v>
      </c>
      <c r="BJ266" s="1232" t="s">
        <v>36</v>
      </c>
      <c r="BK266" s="1232" t="s">
        <v>36</v>
      </c>
      <c r="BL266" s="1253" t="s">
        <v>36</v>
      </c>
      <c r="BM266" s="1275" t="s">
        <v>36</v>
      </c>
      <c r="BN266" s="1232" t="s">
        <v>36</v>
      </c>
      <c r="BO266" s="1232" t="s">
        <v>36</v>
      </c>
      <c r="BP266" s="1232" t="s">
        <v>36</v>
      </c>
      <c r="BQ266" s="1253" t="s">
        <v>36</v>
      </c>
      <c r="BR266" s="1275" t="s">
        <v>36</v>
      </c>
      <c r="BS266" s="1232" t="s">
        <v>36</v>
      </c>
      <c r="BT266" s="1232" t="s">
        <v>36</v>
      </c>
      <c r="BU266" s="1232" t="s">
        <v>36</v>
      </c>
      <c r="BV266" s="1232" t="s">
        <v>36</v>
      </c>
      <c r="BW266" s="1232" t="s">
        <v>36</v>
      </c>
      <c r="BX266" s="1232" t="s">
        <v>36</v>
      </c>
      <c r="BY266" s="1296" t="s">
        <v>36</v>
      </c>
      <c r="BZ266" s="1296" t="s">
        <v>36</v>
      </c>
      <c r="CA266" s="1296" t="s">
        <v>36</v>
      </c>
      <c r="CB266" s="1296" t="s">
        <v>36</v>
      </c>
      <c r="CC266" s="1296" t="s">
        <v>36</v>
      </c>
      <c r="CD266" s="1296" t="s">
        <v>36</v>
      </c>
      <c r="CE266" s="1296" t="s">
        <v>36</v>
      </c>
      <c r="CF266" s="1296" t="s">
        <v>36</v>
      </c>
      <c r="CG266" s="1869"/>
      <c r="CH266" s="1869"/>
      <c r="CI266" s="1869"/>
      <c r="CJ266" s="1869"/>
      <c r="CK266" s="1869"/>
      <c r="CL266" s="1869"/>
      <c r="CM266" s="1869"/>
      <c r="CN266" s="1869"/>
      <c r="CO266" s="1869"/>
      <c r="CP266" s="1869"/>
      <c r="CQ266" s="1869"/>
      <c r="CR266" s="1869"/>
      <c r="CS266" s="1869"/>
      <c r="CT266" s="1869"/>
      <c r="CU266" s="1869"/>
      <c r="CV266" s="1869"/>
      <c r="CW266" s="1869"/>
      <c r="CX266" s="1869"/>
      <c r="CY266" s="1869"/>
      <c r="CZ266" s="1869"/>
    </row>
    <row r="267" s="578" customFormat="true" ht="15" customHeight="true" x14ac:dyDescent="0.2">
      <c r="B267" s="583"/>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72"/>
      <c r="BB267" s="295" t="s">
        <v>113</v>
      </c>
      <c r="BC267" s="1212" t="s">
        <v>36</v>
      </c>
      <c r="BD267" s="1232" t="s">
        <v>36</v>
      </c>
      <c r="BE267" s="1232" t="s">
        <v>36</v>
      </c>
      <c r="BF267" s="1232" t="s">
        <v>36</v>
      </c>
      <c r="BG267" s="1253" t="s">
        <v>36</v>
      </c>
      <c r="BH267" s="1275" t="s">
        <v>36</v>
      </c>
      <c r="BI267" s="1232" t="s">
        <v>36</v>
      </c>
      <c r="BJ267" s="1232" t="s">
        <v>36</v>
      </c>
      <c r="BK267" s="1232" t="s">
        <v>36</v>
      </c>
      <c r="BL267" s="1253" t="s">
        <v>36</v>
      </c>
      <c r="BM267" s="1275" t="s">
        <v>36</v>
      </c>
      <c r="BN267" s="1232" t="s">
        <v>36</v>
      </c>
      <c r="BO267" s="1232" t="s">
        <v>36</v>
      </c>
      <c r="BP267" s="1232" t="s">
        <v>36</v>
      </c>
      <c r="BQ267" s="1253" t="s">
        <v>36</v>
      </c>
      <c r="BR267" s="1275" t="s">
        <v>36</v>
      </c>
      <c r="BS267" s="1232" t="s">
        <v>36</v>
      </c>
      <c r="BT267" s="1232" t="s">
        <v>36</v>
      </c>
      <c r="BU267" s="1232" t="s">
        <v>36</v>
      </c>
      <c r="BV267" s="1232" t="s">
        <v>36</v>
      </c>
      <c r="BW267" s="1232" t="s">
        <v>36</v>
      </c>
      <c r="BX267" s="1232" t="s">
        <v>36</v>
      </c>
      <c r="BY267" s="1296" t="s">
        <v>36</v>
      </c>
      <c r="BZ267" s="1296" t="s">
        <v>36</v>
      </c>
      <c r="CA267" s="1296" t="s">
        <v>36</v>
      </c>
      <c r="CB267" s="1296" t="s">
        <v>36</v>
      </c>
      <c r="CC267" s="1296" t="s">
        <v>36</v>
      </c>
      <c r="CD267" s="1296" t="s">
        <v>36</v>
      </c>
      <c r="CE267" s="1296" t="s">
        <v>36</v>
      </c>
      <c r="CF267" s="1296" t="s">
        <v>36</v>
      </c>
      <c r="CG267" s="1869"/>
      <c r="CH267" s="1869"/>
      <c r="CI267" s="1869"/>
      <c r="CJ267" s="1869"/>
      <c r="CK267" s="1869"/>
      <c r="CL267" s="1869"/>
      <c r="CM267" s="1869"/>
      <c r="CN267" s="1869"/>
      <c r="CO267" s="1869"/>
      <c r="CP267" s="1869"/>
      <c r="CQ267" s="1869"/>
      <c r="CR267" s="1869"/>
      <c r="CS267" s="1869"/>
      <c r="CT267" s="1869"/>
      <c r="CU267" s="1869"/>
      <c r="CV267" s="1869"/>
      <c r="CW267" s="1869"/>
      <c r="CX267" s="1869"/>
      <c r="CY267" s="1869"/>
      <c r="CZ267" s="1869"/>
    </row>
    <row r="268" s="578" customFormat="true" ht="15" customHeight="true" x14ac:dyDescent="0.2">
      <c r="B268" s="583"/>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72" t="s">
        <v>116</v>
      </c>
      <c r="BB268" s="295" t="s">
        <v>89</v>
      </c>
      <c r="BC268" s="1212" t="s">
        <v>36</v>
      </c>
      <c r="BD268" s="1232" t="s">
        <v>36</v>
      </c>
      <c r="BE268" s="1232" t="s">
        <v>36</v>
      </c>
      <c r="BF268" s="1232" t="s">
        <v>36</v>
      </c>
      <c r="BG268" s="1253" t="s">
        <v>36</v>
      </c>
      <c r="BH268" s="1275" t="s">
        <v>36</v>
      </c>
      <c r="BI268" s="1232" t="s">
        <v>36</v>
      </c>
      <c r="BJ268" s="1232" t="s">
        <v>36</v>
      </c>
      <c r="BK268" s="1232" t="s">
        <v>36</v>
      </c>
      <c r="BL268" s="1253" t="s">
        <v>36</v>
      </c>
      <c r="BM268" s="1275" t="s">
        <v>36</v>
      </c>
      <c r="BN268" s="1232" t="s">
        <v>36</v>
      </c>
      <c r="BO268" s="1232" t="s">
        <v>36</v>
      </c>
      <c r="BP268" s="1232" t="s">
        <v>36</v>
      </c>
      <c r="BQ268" s="1253" t="s">
        <v>36</v>
      </c>
      <c r="BR268" s="1275" t="s">
        <v>36</v>
      </c>
      <c r="BS268" s="1232" t="s">
        <v>36</v>
      </c>
      <c r="BT268" s="1232" t="s">
        <v>36</v>
      </c>
      <c r="BU268" s="1232" t="s">
        <v>36</v>
      </c>
      <c r="BV268" s="1232" t="s">
        <v>36</v>
      </c>
      <c r="BW268" s="1232" t="s">
        <v>36</v>
      </c>
      <c r="BX268" s="1232" t="s">
        <v>36</v>
      </c>
      <c r="BY268" s="1296" t="s">
        <v>36</v>
      </c>
      <c r="BZ268" s="1296" t="s">
        <v>36</v>
      </c>
      <c r="CA268" s="1296" t="s">
        <v>36</v>
      </c>
      <c r="CB268" s="1296" t="s">
        <v>36</v>
      </c>
      <c r="CC268" s="1296" t="s">
        <v>36</v>
      </c>
      <c r="CD268" s="1296" t="s">
        <v>36</v>
      </c>
      <c r="CE268" s="1296" t="s">
        <v>36</v>
      </c>
      <c r="CF268" s="1296" t="s">
        <v>36</v>
      </c>
      <c r="CG268" s="1869"/>
      <c r="CH268" s="1869"/>
      <c r="CI268" s="1869"/>
      <c r="CJ268" s="1869"/>
      <c r="CK268" s="1869"/>
      <c r="CL268" s="1869"/>
      <c r="CM268" s="1869"/>
      <c r="CN268" s="1869"/>
      <c r="CO268" s="1869"/>
      <c r="CP268" s="1869"/>
      <c r="CQ268" s="1869"/>
      <c r="CR268" s="1869"/>
      <c r="CS268" s="1869"/>
      <c r="CT268" s="1869"/>
      <c r="CU268" s="1869"/>
      <c r="CV268" s="1869"/>
      <c r="CW268" s="1869"/>
      <c r="CX268" s="1869"/>
      <c r="CY268" s="1869"/>
      <c r="CZ268" s="1869"/>
    </row>
    <row r="269" s="578" customFormat="true" ht="15" customHeight="true" x14ac:dyDescent="0.2">
      <c r="B269" s="583"/>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72"/>
      <c r="BB269" s="295" t="s">
        <v>90</v>
      </c>
      <c r="BC269" s="1212" t="s">
        <v>36</v>
      </c>
      <c r="BD269" s="1232" t="s">
        <v>36</v>
      </c>
      <c r="BE269" s="1232" t="s">
        <v>36</v>
      </c>
      <c r="BF269" s="1232" t="s">
        <v>36</v>
      </c>
      <c r="BG269" s="1253" t="s">
        <v>36</v>
      </c>
      <c r="BH269" s="1275" t="s">
        <v>36</v>
      </c>
      <c r="BI269" s="1232" t="s">
        <v>36</v>
      </c>
      <c r="BJ269" s="1232" t="s">
        <v>36</v>
      </c>
      <c r="BK269" s="1232" t="s">
        <v>36</v>
      </c>
      <c r="BL269" s="1253" t="s">
        <v>36</v>
      </c>
      <c r="BM269" s="1275" t="s">
        <v>36</v>
      </c>
      <c r="BN269" s="1232" t="s">
        <v>36</v>
      </c>
      <c r="BO269" s="1232" t="s">
        <v>36</v>
      </c>
      <c r="BP269" s="1232" t="s">
        <v>36</v>
      </c>
      <c r="BQ269" s="1253" t="s">
        <v>36</v>
      </c>
      <c r="BR269" s="1275" t="s">
        <v>36</v>
      </c>
      <c r="BS269" s="1232" t="s">
        <v>36</v>
      </c>
      <c r="BT269" s="1232" t="s">
        <v>36</v>
      </c>
      <c r="BU269" s="1232" t="s">
        <v>36</v>
      </c>
      <c r="BV269" s="1232" t="s">
        <v>36</v>
      </c>
      <c r="BW269" s="1232" t="s">
        <v>36</v>
      </c>
      <c r="BX269" s="1232" t="s">
        <v>36</v>
      </c>
      <c r="BY269" s="1296" t="s">
        <v>36</v>
      </c>
      <c r="BZ269" s="1296" t="s">
        <v>36</v>
      </c>
      <c r="CA269" s="1296" t="s">
        <v>36</v>
      </c>
      <c r="CB269" s="1296" t="s">
        <v>36</v>
      </c>
      <c r="CC269" s="1296" t="s">
        <v>36</v>
      </c>
      <c r="CD269" s="1296" t="s">
        <v>36</v>
      </c>
      <c r="CE269" s="1296" t="s">
        <v>36</v>
      </c>
      <c r="CF269" s="1296" t="s">
        <v>36</v>
      </c>
      <c r="CG269" s="1869"/>
      <c r="CH269" s="1869"/>
      <c r="CI269" s="1869"/>
      <c r="CJ269" s="1869"/>
      <c r="CK269" s="1869"/>
      <c r="CL269" s="1869"/>
      <c r="CM269" s="1869"/>
      <c r="CN269" s="1869"/>
      <c r="CO269" s="1869"/>
      <c r="CP269" s="1869"/>
      <c r="CQ269" s="1869"/>
      <c r="CR269" s="1869"/>
      <c r="CS269" s="1869"/>
      <c r="CT269" s="1869"/>
      <c r="CU269" s="1869"/>
      <c r="CV269" s="1869"/>
      <c r="CW269" s="1869"/>
      <c r="CX269" s="1869"/>
      <c r="CY269" s="1869"/>
      <c r="CZ269" s="1869"/>
    </row>
    <row r="270" s="578" customFormat="true" ht="15" customHeight="true" x14ac:dyDescent="0.2">
      <c r="B270" s="583"/>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72"/>
      <c r="BB270" s="295" t="s">
        <v>91</v>
      </c>
      <c r="BC270" s="1212" t="s">
        <v>36</v>
      </c>
      <c r="BD270" s="1232" t="s">
        <v>36</v>
      </c>
      <c r="BE270" s="1232" t="s">
        <v>36</v>
      </c>
      <c r="BF270" s="1232" t="s">
        <v>36</v>
      </c>
      <c r="BG270" s="1253" t="s">
        <v>36</v>
      </c>
      <c r="BH270" s="1275" t="s">
        <v>36</v>
      </c>
      <c r="BI270" s="1232" t="s">
        <v>36</v>
      </c>
      <c r="BJ270" s="1232" t="s">
        <v>36</v>
      </c>
      <c r="BK270" s="1232" t="s">
        <v>36</v>
      </c>
      <c r="BL270" s="1253" t="s">
        <v>36</v>
      </c>
      <c r="BM270" s="1275" t="s">
        <v>36</v>
      </c>
      <c r="BN270" s="1232" t="s">
        <v>36</v>
      </c>
      <c r="BO270" s="1232" t="s">
        <v>36</v>
      </c>
      <c r="BP270" s="1232" t="s">
        <v>36</v>
      </c>
      <c r="BQ270" s="1253" t="s">
        <v>36</v>
      </c>
      <c r="BR270" s="1275" t="s">
        <v>36</v>
      </c>
      <c r="BS270" s="1232" t="s">
        <v>36</v>
      </c>
      <c r="BT270" s="1232" t="s">
        <v>36</v>
      </c>
      <c r="BU270" s="1232" t="s">
        <v>36</v>
      </c>
      <c r="BV270" s="1232" t="s">
        <v>36</v>
      </c>
      <c r="BW270" s="1232" t="s">
        <v>36</v>
      </c>
      <c r="BX270" s="1232" t="s">
        <v>36</v>
      </c>
      <c r="BY270" s="1296" t="s">
        <v>36</v>
      </c>
      <c r="BZ270" s="1296" t="s">
        <v>36</v>
      </c>
      <c r="CA270" s="1296" t="s">
        <v>36</v>
      </c>
      <c r="CB270" s="1296" t="s">
        <v>36</v>
      </c>
      <c r="CC270" s="1296" t="s">
        <v>36</v>
      </c>
      <c r="CD270" s="1296" t="s">
        <v>36</v>
      </c>
      <c r="CE270" s="1296" t="s">
        <v>36</v>
      </c>
      <c r="CF270" s="1296" t="s">
        <v>36</v>
      </c>
      <c r="CG270" s="1869"/>
      <c r="CH270" s="1869"/>
      <c r="CI270" s="1869"/>
      <c r="CJ270" s="1869"/>
      <c r="CK270" s="1869"/>
      <c r="CL270" s="1869"/>
      <c r="CM270" s="1869"/>
      <c r="CN270" s="1869"/>
      <c r="CO270" s="1869"/>
      <c r="CP270" s="1869"/>
      <c r="CQ270" s="1869"/>
      <c r="CR270" s="1869"/>
      <c r="CS270" s="1869"/>
      <c r="CT270" s="1869"/>
      <c r="CU270" s="1869"/>
      <c r="CV270" s="1869"/>
      <c r="CW270" s="1869"/>
      <c r="CX270" s="1869"/>
      <c r="CY270" s="1869"/>
      <c r="CZ270" s="1869"/>
    </row>
    <row r="271" s="578" customFormat="true" ht="15" customHeight="true" x14ac:dyDescent="0.2">
      <c r="B271" s="583"/>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72" t="s">
        <v>76</v>
      </c>
      <c r="BB271" s="295" t="s">
        <v>50</v>
      </c>
      <c r="BC271" s="1212" t="s">
        <v>36</v>
      </c>
      <c r="BD271" s="1233" t="s">
        <v>36</v>
      </c>
      <c r="BE271" s="1233" t="s">
        <v>36</v>
      </c>
      <c r="BF271" s="1233" t="s">
        <v>36</v>
      </c>
      <c r="BG271" s="1254" t="s">
        <v>36</v>
      </c>
      <c r="BH271" s="1212" t="s">
        <v>36</v>
      </c>
      <c r="BI271" s="1233" t="s">
        <v>36</v>
      </c>
      <c r="BJ271" s="1233" t="s">
        <v>36</v>
      </c>
      <c r="BK271" s="1233" t="s">
        <v>36</v>
      </c>
      <c r="BL271" s="1254" t="s">
        <v>36</v>
      </c>
      <c r="BM271" s="1212" t="s">
        <v>36</v>
      </c>
      <c r="BN271" s="1233" t="s">
        <v>36</v>
      </c>
      <c r="BO271" s="1233" t="s">
        <v>36</v>
      </c>
      <c r="BP271" s="1233" t="s">
        <v>36</v>
      </c>
      <c r="BQ271" s="1254" t="s">
        <v>36</v>
      </c>
      <c r="BR271" s="1212" t="s">
        <v>36</v>
      </c>
      <c r="BS271" s="1233" t="s">
        <v>36</v>
      </c>
      <c r="BT271" s="1233" t="s">
        <v>36</v>
      </c>
      <c r="BU271" s="1233" t="s">
        <v>36</v>
      </c>
      <c r="BV271" s="1233" t="s">
        <v>36</v>
      </c>
      <c r="BW271" s="1233" t="s">
        <v>36</v>
      </c>
      <c r="BX271" s="1233" t="s">
        <v>36</v>
      </c>
      <c r="BY271" s="1297" t="s">
        <v>36</v>
      </c>
      <c r="BZ271" s="1297" t="s">
        <v>36</v>
      </c>
      <c r="CA271" s="1297" t="s">
        <v>36</v>
      </c>
      <c r="CB271" s="1297" t="s">
        <v>36</v>
      </c>
      <c r="CC271" s="1297" t="s">
        <v>36</v>
      </c>
      <c r="CD271" s="1297" t="s">
        <v>36</v>
      </c>
      <c r="CE271" s="1297" t="s">
        <v>36</v>
      </c>
      <c r="CF271" s="1297" t="s">
        <v>36</v>
      </c>
      <c r="CG271" s="1870"/>
      <c r="CH271" s="1870"/>
      <c r="CI271" s="1870"/>
      <c r="CJ271" s="1870"/>
      <c r="CK271" s="1870"/>
      <c r="CL271" s="1870"/>
      <c r="CM271" s="1870"/>
      <c r="CN271" s="1870"/>
      <c r="CO271" s="1870"/>
      <c r="CP271" s="1870"/>
      <c r="CQ271" s="1870"/>
      <c r="CR271" s="1870"/>
      <c r="CS271" s="1870"/>
      <c r="CT271" s="1870"/>
      <c r="CU271" s="1870"/>
      <c r="CV271" s="1870"/>
      <c r="CW271" s="1870"/>
      <c r="CX271" s="1870"/>
      <c r="CY271" s="1870"/>
      <c r="CZ271" s="1870"/>
    </row>
    <row r="272" s="578" customFormat="true" ht="15" customHeight="true" x14ac:dyDescent="0.2">
      <c r="B272" s="583"/>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72"/>
      <c r="BB272" s="295" t="s">
        <v>49</v>
      </c>
      <c r="BC272" s="1212" t="s">
        <v>36</v>
      </c>
      <c r="BD272" s="1233" t="s">
        <v>36</v>
      </c>
      <c r="BE272" s="1233" t="s">
        <v>36</v>
      </c>
      <c r="BF272" s="1233" t="s">
        <v>36</v>
      </c>
      <c r="BG272" s="1254" t="s">
        <v>36</v>
      </c>
      <c r="BH272" s="1212" t="s">
        <v>36</v>
      </c>
      <c r="BI272" s="1233" t="s">
        <v>36</v>
      </c>
      <c r="BJ272" s="1233" t="s">
        <v>36</v>
      </c>
      <c r="BK272" s="1233" t="s">
        <v>36</v>
      </c>
      <c r="BL272" s="1254" t="s">
        <v>36</v>
      </c>
      <c r="BM272" s="1212" t="s">
        <v>36</v>
      </c>
      <c r="BN272" s="1233" t="s">
        <v>36</v>
      </c>
      <c r="BO272" s="1233" t="s">
        <v>36</v>
      </c>
      <c r="BP272" s="1233" t="s">
        <v>36</v>
      </c>
      <c r="BQ272" s="1254" t="s">
        <v>36</v>
      </c>
      <c r="BR272" s="1212" t="s">
        <v>36</v>
      </c>
      <c r="BS272" s="1233" t="s">
        <v>36</v>
      </c>
      <c r="BT272" s="1233" t="s">
        <v>36</v>
      </c>
      <c r="BU272" s="1233" t="s">
        <v>36</v>
      </c>
      <c r="BV272" s="1233" t="s">
        <v>36</v>
      </c>
      <c r="BW272" s="1233" t="s">
        <v>36</v>
      </c>
      <c r="BX272" s="1233" t="s">
        <v>36</v>
      </c>
      <c r="BY272" s="1297" t="s">
        <v>36</v>
      </c>
      <c r="BZ272" s="1297" t="s">
        <v>36</v>
      </c>
      <c r="CA272" s="1297" t="s">
        <v>36</v>
      </c>
      <c r="CB272" s="1297" t="s">
        <v>36</v>
      </c>
      <c r="CC272" s="1297" t="s">
        <v>36</v>
      </c>
      <c r="CD272" s="1297" t="s">
        <v>36</v>
      </c>
      <c r="CE272" s="1297" t="s">
        <v>36</v>
      </c>
      <c r="CF272" s="1297" t="s">
        <v>36</v>
      </c>
      <c r="CG272" s="1870"/>
      <c r="CH272" s="1870"/>
      <c r="CI272" s="1870"/>
      <c r="CJ272" s="1870"/>
      <c r="CK272" s="1870"/>
      <c r="CL272" s="1870"/>
      <c r="CM272" s="1870"/>
      <c r="CN272" s="1870"/>
      <c r="CO272" s="1870"/>
      <c r="CP272" s="1870"/>
      <c r="CQ272" s="1870"/>
      <c r="CR272" s="1870"/>
      <c r="CS272" s="1870"/>
      <c r="CT272" s="1870"/>
      <c r="CU272" s="1870"/>
      <c r="CV272" s="1870"/>
      <c r="CW272" s="1870"/>
      <c r="CX272" s="1870"/>
      <c r="CY272" s="1870"/>
      <c r="CZ272" s="1870"/>
    </row>
    <row r="273" s="578" customFormat="true" ht="15" customHeight="true" x14ac:dyDescent="0.2">
      <c r="B273" s="583"/>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72"/>
      <c r="BB273" s="295" t="s">
        <v>113</v>
      </c>
      <c r="BC273" s="1212" t="s">
        <v>36</v>
      </c>
      <c r="BD273" s="1233" t="s">
        <v>36</v>
      </c>
      <c r="BE273" s="1233" t="s">
        <v>36</v>
      </c>
      <c r="BF273" s="1233" t="s">
        <v>36</v>
      </c>
      <c r="BG273" s="1254" t="s">
        <v>36</v>
      </c>
      <c r="BH273" s="1212" t="s">
        <v>36</v>
      </c>
      <c r="BI273" s="1233" t="s">
        <v>36</v>
      </c>
      <c r="BJ273" s="1233" t="s">
        <v>36</v>
      </c>
      <c r="BK273" s="1233" t="s">
        <v>36</v>
      </c>
      <c r="BL273" s="1254" t="s">
        <v>36</v>
      </c>
      <c r="BM273" s="1212" t="s">
        <v>36</v>
      </c>
      <c r="BN273" s="1233" t="s">
        <v>36</v>
      </c>
      <c r="BO273" s="1233" t="s">
        <v>36</v>
      </c>
      <c r="BP273" s="1233" t="s">
        <v>36</v>
      </c>
      <c r="BQ273" s="1254" t="s">
        <v>36</v>
      </c>
      <c r="BR273" s="1212" t="s">
        <v>36</v>
      </c>
      <c r="BS273" s="1233" t="s">
        <v>36</v>
      </c>
      <c r="BT273" s="1233" t="s">
        <v>36</v>
      </c>
      <c r="BU273" s="1233" t="s">
        <v>36</v>
      </c>
      <c r="BV273" s="1233" t="s">
        <v>36</v>
      </c>
      <c r="BW273" s="1233" t="s">
        <v>36</v>
      </c>
      <c r="BX273" s="1233" t="s">
        <v>36</v>
      </c>
      <c r="BY273" s="1297" t="s">
        <v>36</v>
      </c>
      <c r="BZ273" s="1297" t="s">
        <v>36</v>
      </c>
      <c r="CA273" s="1297" t="s">
        <v>36</v>
      </c>
      <c r="CB273" s="1297" t="s">
        <v>36</v>
      </c>
      <c r="CC273" s="1297" t="s">
        <v>36</v>
      </c>
      <c r="CD273" s="1297" t="s">
        <v>36</v>
      </c>
      <c r="CE273" s="1297" t="s">
        <v>36</v>
      </c>
      <c r="CF273" s="1297" t="s">
        <v>36</v>
      </c>
      <c r="CG273" s="1870"/>
      <c r="CH273" s="1870"/>
      <c r="CI273" s="1870"/>
      <c r="CJ273" s="1870"/>
      <c r="CK273" s="1870"/>
      <c r="CL273" s="1870"/>
      <c r="CM273" s="1870"/>
      <c r="CN273" s="1870"/>
      <c r="CO273" s="1870"/>
      <c r="CP273" s="1870"/>
      <c r="CQ273" s="1870"/>
      <c r="CR273" s="1870"/>
      <c r="CS273" s="1870"/>
      <c r="CT273" s="1870"/>
      <c r="CU273" s="1870"/>
      <c r="CV273" s="1870"/>
      <c r="CW273" s="1870"/>
      <c r="CX273" s="1870"/>
      <c r="CY273" s="1870"/>
      <c r="CZ273" s="1870"/>
    </row>
    <row r="274" s="578" customFormat="true" ht="15" customHeight="true" x14ac:dyDescent="0.2">
      <c r="B274" s="583"/>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72" t="s">
        <v>77</v>
      </c>
      <c r="BB274" s="295" t="s">
        <v>50</v>
      </c>
      <c r="BC274" s="1212" t="s">
        <v>36</v>
      </c>
      <c r="BD274" s="1232" t="s">
        <v>36</v>
      </c>
      <c r="BE274" s="1232" t="s">
        <v>36</v>
      </c>
      <c r="BF274" s="1232" t="s">
        <v>36</v>
      </c>
      <c r="BG274" s="1253" t="s">
        <v>36</v>
      </c>
      <c r="BH274" s="1275" t="s">
        <v>36</v>
      </c>
      <c r="BI274" s="1232" t="s">
        <v>36</v>
      </c>
      <c r="BJ274" s="1232" t="s">
        <v>36</v>
      </c>
      <c r="BK274" s="1232" t="s">
        <v>36</v>
      </c>
      <c r="BL274" s="1253" t="s">
        <v>36</v>
      </c>
      <c r="BM274" s="1275" t="s">
        <v>36</v>
      </c>
      <c r="BN274" s="1232" t="s">
        <v>36</v>
      </c>
      <c r="BO274" s="1232" t="s">
        <v>36</v>
      </c>
      <c r="BP274" s="1232" t="s">
        <v>36</v>
      </c>
      <c r="BQ274" s="1253" t="s">
        <v>36</v>
      </c>
      <c r="BR274" s="1275" t="s">
        <v>36</v>
      </c>
      <c r="BS274" s="1232" t="s">
        <v>36</v>
      </c>
      <c r="BT274" s="1232" t="s">
        <v>36</v>
      </c>
      <c r="BU274" s="1232" t="s">
        <v>36</v>
      </c>
      <c r="BV274" s="1232" t="s">
        <v>36</v>
      </c>
      <c r="BW274" s="1232" t="s">
        <v>36</v>
      </c>
      <c r="BX274" s="1232" t="s">
        <v>36</v>
      </c>
      <c r="BY274" s="1296" t="s">
        <v>36</v>
      </c>
      <c r="BZ274" s="1296" t="s">
        <v>36</v>
      </c>
      <c r="CA274" s="1296" t="s">
        <v>36</v>
      </c>
      <c r="CB274" s="1296" t="s">
        <v>36</v>
      </c>
      <c r="CC274" s="1296" t="s">
        <v>36</v>
      </c>
      <c r="CD274" s="1296" t="s">
        <v>36</v>
      </c>
      <c r="CE274" s="1296" t="s">
        <v>36</v>
      </c>
      <c r="CF274" s="1296" t="s">
        <v>36</v>
      </c>
      <c r="CG274" s="1869"/>
      <c r="CH274" s="1869"/>
      <c r="CI274" s="1869"/>
      <c r="CJ274" s="1869"/>
      <c r="CK274" s="1869"/>
      <c r="CL274" s="1869"/>
      <c r="CM274" s="1869"/>
      <c r="CN274" s="1869"/>
      <c r="CO274" s="1869"/>
      <c r="CP274" s="1869"/>
      <c r="CQ274" s="1869"/>
      <c r="CR274" s="1869"/>
      <c r="CS274" s="1869"/>
      <c r="CT274" s="1869"/>
      <c r="CU274" s="1869"/>
      <c r="CV274" s="1869"/>
      <c r="CW274" s="1869"/>
      <c r="CX274" s="1869"/>
      <c r="CY274" s="1869"/>
      <c r="CZ274" s="1869"/>
    </row>
    <row r="275" s="578" customFormat="true" ht="15" customHeight="true" x14ac:dyDescent="0.2">
      <c r="B275" s="583"/>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72"/>
      <c r="BB275" s="295" t="s">
        <v>49</v>
      </c>
      <c r="BC275" s="1212" t="s">
        <v>36</v>
      </c>
      <c r="BD275" s="1232" t="s">
        <v>36</v>
      </c>
      <c r="BE275" s="1232" t="s">
        <v>36</v>
      </c>
      <c r="BF275" s="1232" t="s">
        <v>36</v>
      </c>
      <c r="BG275" s="1253" t="s">
        <v>36</v>
      </c>
      <c r="BH275" s="1275" t="s">
        <v>36</v>
      </c>
      <c r="BI275" s="1232" t="s">
        <v>36</v>
      </c>
      <c r="BJ275" s="1232" t="s">
        <v>36</v>
      </c>
      <c r="BK275" s="1232" t="s">
        <v>36</v>
      </c>
      <c r="BL275" s="1253" t="s">
        <v>36</v>
      </c>
      <c r="BM275" s="1275" t="s">
        <v>36</v>
      </c>
      <c r="BN275" s="1232" t="s">
        <v>36</v>
      </c>
      <c r="BO275" s="1232" t="s">
        <v>36</v>
      </c>
      <c r="BP275" s="1232" t="s">
        <v>36</v>
      </c>
      <c r="BQ275" s="1253" t="s">
        <v>36</v>
      </c>
      <c r="BR275" s="1275" t="s">
        <v>36</v>
      </c>
      <c r="BS275" s="1232" t="s">
        <v>36</v>
      </c>
      <c r="BT275" s="1232" t="s">
        <v>36</v>
      </c>
      <c r="BU275" s="1232" t="s">
        <v>36</v>
      </c>
      <c r="BV275" s="1232" t="s">
        <v>36</v>
      </c>
      <c r="BW275" s="1232" t="s">
        <v>36</v>
      </c>
      <c r="BX275" s="1232" t="s">
        <v>36</v>
      </c>
      <c r="BY275" s="1296" t="s">
        <v>36</v>
      </c>
      <c r="BZ275" s="1296" t="s">
        <v>36</v>
      </c>
      <c r="CA275" s="1296" t="s">
        <v>36</v>
      </c>
      <c r="CB275" s="1296" t="s">
        <v>36</v>
      </c>
      <c r="CC275" s="1296" t="s">
        <v>36</v>
      </c>
      <c r="CD275" s="1296" t="s">
        <v>36</v>
      </c>
      <c r="CE275" s="1296" t="s">
        <v>36</v>
      </c>
      <c r="CF275" s="1296" t="s">
        <v>36</v>
      </c>
      <c r="CG275" s="1869"/>
      <c r="CH275" s="1869"/>
      <c r="CI275" s="1869"/>
      <c r="CJ275" s="1869"/>
      <c r="CK275" s="1869"/>
      <c r="CL275" s="1869"/>
      <c r="CM275" s="1869"/>
      <c r="CN275" s="1869"/>
      <c r="CO275" s="1869"/>
      <c r="CP275" s="1869"/>
      <c r="CQ275" s="1869"/>
      <c r="CR275" s="1869"/>
      <c r="CS275" s="1869"/>
      <c r="CT275" s="1869"/>
      <c r="CU275" s="1869"/>
      <c r="CV275" s="1869"/>
      <c r="CW275" s="1869"/>
      <c r="CX275" s="1869"/>
      <c r="CY275" s="1869"/>
      <c r="CZ275" s="1869"/>
    </row>
    <row r="276" s="578" customFormat="true" ht="15" customHeight="true" x14ac:dyDescent="0.2">
      <c r="B276" s="583"/>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72"/>
      <c r="BB276" s="295" t="s">
        <v>114</v>
      </c>
      <c r="BC276" s="1212" t="s">
        <v>36</v>
      </c>
      <c r="BD276" s="1232" t="s">
        <v>36</v>
      </c>
      <c r="BE276" s="1232" t="s">
        <v>36</v>
      </c>
      <c r="BF276" s="1232" t="s">
        <v>36</v>
      </c>
      <c r="BG276" s="1253" t="s">
        <v>36</v>
      </c>
      <c r="BH276" s="1275" t="s">
        <v>36</v>
      </c>
      <c r="BI276" s="1232" t="s">
        <v>36</v>
      </c>
      <c r="BJ276" s="1232" t="s">
        <v>36</v>
      </c>
      <c r="BK276" s="1232" t="s">
        <v>36</v>
      </c>
      <c r="BL276" s="1253" t="s">
        <v>36</v>
      </c>
      <c r="BM276" s="1275" t="s">
        <v>36</v>
      </c>
      <c r="BN276" s="1232" t="s">
        <v>36</v>
      </c>
      <c r="BO276" s="1232" t="s">
        <v>36</v>
      </c>
      <c r="BP276" s="1232" t="s">
        <v>36</v>
      </c>
      <c r="BQ276" s="1253" t="s">
        <v>36</v>
      </c>
      <c r="BR276" s="1275" t="s">
        <v>36</v>
      </c>
      <c r="BS276" s="1232" t="s">
        <v>36</v>
      </c>
      <c r="BT276" s="1232" t="s">
        <v>36</v>
      </c>
      <c r="BU276" s="1232" t="s">
        <v>36</v>
      </c>
      <c r="BV276" s="1232" t="s">
        <v>36</v>
      </c>
      <c r="BW276" s="1232" t="s">
        <v>36</v>
      </c>
      <c r="BX276" s="1232" t="s">
        <v>36</v>
      </c>
      <c r="BY276" s="1296" t="s">
        <v>36</v>
      </c>
      <c r="BZ276" s="1296" t="s">
        <v>36</v>
      </c>
      <c r="CA276" s="1296" t="s">
        <v>36</v>
      </c>
      <c r="CB276" s="1296" t="s">
        <v>36</v>
      </c>
      <c r="CC276" s="1296" t="s">
        <v>36</v>
      </c>
      <c r="CD276" s="1296" t="s">
        <v>36</v>
      </c>
      <c r="CE276" s="1296" t="s">
        <v>36</v>
      </c>
      <c r="CF276" s="1296" t="s">
        <v>36</v>
      </c>
      <c r="CG276" s="1869"/>
      <c r="CH276" s="1869"/>
      <c r="CI276" s="1869"/>
      <c r="CJ276" s="1869"/>
      <c r="CK276" s="1869"/>
      <c r="CL276" s="1869"/>
      <c r="CM276" s="1869"/>
      <c r="CN276" s="1869"/>
      <c r="CO276" s="1869"/>
      <c r="CP276" s="1869"/>
      <c r="CQ276" s="1869"/>
      <c r="CR276" s="1869"/>
      <c r="CS276" s="1869"/>
      <c r="CT276" s="1869"/>
      <c r="CU276" s="1869"/>
      <c r="CV276" s="1869"/>
      <c r="CW276" s="1869"/>
      <c r="CX276" s="1869"/>
      <c r="CY276" s="1869"/>
      <c r="CZ276" s="1869"/>
    </row>
    <row r="277" s="578" customFormat="true" ht="15" customHeight="true" x14ac:dyDescent="0.2">
      <c r="B277" s="583"/>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72" t="s">
        <v>78</v>
      </c>
      <c r="BB277" s="295" t="s">
        <v>79</v>
      </c>
      <c r="BC277" s="1212" t="s">
        <v>36</v>
      </c>
      <c r="BD277" s="1232" t="s">
        <v>36</v>
      </c>
      <c r="BE277" s="1232" t="s">
        <v>36</v>
      </c>
      <c r="BF277" s="1232" t="s">
        <v>36</v>
      </c>
      <c r="BG277" s="1253" t="s">
        <v>36</v>
      </c>
      <c r="BH277" s="1275" t="s">
        <v>36</v>
      </c>
      <c r="BI277" s="1232" t="s">
        <v>36</v>
      </c>
      <c r="BJ277" s="1232" t="s">
        <v>36</v>
      </c>
      <c r="BK277" s="1232" t="s">
        <v>36</v>
      </c>
      <c r="BL277" s="1253" t="s">
        <v>36</v>
      </c>
      <c r="BM277" s="1275" t="s">
        <v>36</v>
      </c>
      <c r="BN277" s="1232" t="s">
        <v>36</v>
      </c>
      <c r="BO277" s="1232" t="s">
        <v>36</v>
      </c>
      <c r="BP277" s="1232" t="s">
        <v>36</v>
      </c>
      <c r="BQ277" s="1253" t="s">
        <v>36</v>
      </c>
      <c r="BR277" s="1275" t="s">
        <v>36</v>
      </c>
      <c r="BS277" s="1232" t="s">
        <v>36</v>
      </c>
      <c r="BT277" s="1232" t="s">
        <v>36</v>
      </c>
      <c r="BU277" s="1232" t="s">
        <v>36</v>
      </c>
      <c r="BV277" s="1232" t="s">
        <v>36</v>
      </c>
      <c r="BW277" s="1232" t="s">
        <v>36</v>
      </c>
      <c r="BX277" s="1232" t="s">
        <v>36</v>
      </c>
      <c r="BY277" s="1296" t="s">
        <v>36</v>
      </c>
      <c r="BZ277" s="1296" t="s">
        <v>36</v>
      </c>
      <c r="CA277" s="1296" t="s">
        <v>36</v>
      </c>
      <c r="CB277" s="1296" t="s">
        <v>36</v>
      </c>
      <c r="CC277" s="1296" t="s">
        <v>36</v>
      </c>
      <c r="CD277" s="1296" t="s">
        <v>36</v>
      </c>
      <c r="CE277" s="1296" t="s">
        <v>36</v>
      </c>
      <c r="CF277" s="1296" t="s">
        <v>36</v>
      </c>
      <c r="CG277" s="1869"/>
      <c r="CH277" s="1869"/>
      <c r="CI277" s="1869"/>
      <c r="CJ277" s="1869"/>
      <c r="CK277" s="1869"/>
      <c r="CL277" s="1869"/>
      <c r="CM277" s="1869"/>
      <c r="CN277" s="1869"/>
      <c r="CO277" s="1869"/>
      <c r="CP277" s="1869"/>
      <c r="CQ277" s="1869"/>
      <c r="CR277" s="1869"/>
      <c r="CS277" s="1869"/>
      <c r="CT277" s="1869"/>
      <c r="CU277" s="1869"/>
      <c r="CV277" s="1869"/>
      <c r="CW277" s="1869"/>
      <c r="CX277" s="1869"/>
      <c r="CY277" s="1869"/>
      <c r="CZ277" s="1869"/>
    </row>
    <row r="278" s="578" customFormat="true" ht="15" customHeight="true" x14ac:dyDescent="0.2">
      <c r="B278" s="583"/>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72"/>
      <c r="BB278" s="295" t="s">
        <v>80</v>
      </c>
      <c r="BC278" s="1212" t="s">
        <v>36</v>
      </c>
      <c r="BD278" s="1232" t="s">
        <v>36</v>
      </c>
      <c r="BE278" s="1232" t="s">
        <v>36</v>
      </c>
      <c r="BF278" s="1232" t="s">
        <v>36</v>
      </c>
      <c r="BG278" s="1253" t="s">
        <v>36</v>
      </c>
      <c r="BH278" s="1275" t="s">
        <v>36</v>
      </c>
      <c r="BI278" s="1232" t="s">
        <v>36</v>
      </c>
      <c r="BJ278" s="1232" t="s">
        <v>36</v>
      </c>
      <c r="BK278" s="1232" t="s">
        <v>36</v>
      </c>
      <c r="BL278" s="1253" t="s">
        <v>36</v>
      </c>
      <c r="BM278" s="1275" t="s">
        <v>36</v>
      </c>
      <c r="BN278" s="1232" t="s">
        <v>36</v>
      </c>
      <c r="BO278" s="1232" t="s">
        <v>36</v>
      </c>
      <c r="BP278" s="1232" t="s">
        <v>36</v>
      </c>
      <c r="BQ278" s="1253" t="s">
        <v>36</v>
      </c>
      <c r="BR278" s="1275" t="s">
        <v>36</v>
      </c>
      <c r="BS278" s="1232" t="s">
        <v>36</v>
      </c>
      <c r="BT278" s="1232" t="s">
        <v>36</v>
      </c>
      <c r="BU278" s="1232" t="s">
        <v>36</v>
      </c>
      <c r="BV278" s="1232" t="s">
        <v>36</v>
      </c>
      <c r="BW278" s="1232" t="s">
        <v>36</v>
      </c>
      <c r="BX278" s="1232" t="s">
        <v>36</v>
      </c>
      <c r="BY278" s="1296" t="s">
        <v>36</v>
      </c>
      <c r="BZ278" s="1296" t="s">
        <v>36</v>
      </c>
      <c r="CA278" s="1296" t="s">
        <v>36</v>
      </c>
      <c r="CB278" s="1296" t="s">
        <v>36</v>
      </c>
      <c r="CC278" s="1296" t="s">
        <v>36</v>
      </c>
      <c r="CD278" s="1296" t="s">
        <v>36</v>
      </c>
      <c r="CE278" s="1296" t="s">
        <v>36</v>
      </c>
      <c r="CF278" s="1296" t="s">
        <v>36</v>
      </c>
      <c r="CG278" s="1869"/>
      <c r="CH278" s="1869"/>
      <c r="CI278" s="1869"/>
      <c r="CJ278" s="1869"/>
      <c r="CK278" s="1869"/>
      <c r="CL278" s="1869"/>
      <c r="CM278" s="1869"/>
      <c r="CN278" s="1869"/>
      <c r="CO278" s="1869"/>
      <c r="CP278" s="1869"/>
      <c r="CQ278" s="1869"/>
      <c r="CR278" s="1869"/>
      <c r="CS278" s="1869"/>
      <c r="CT278" s="1869"/>
      <c r="CU278" s="1869"/>
      <c r="CV278" s="1869"/>
      <c r="CW278" s="1869"/>
      <c r="CX278" s="1869"/>
      <c r="CY278" s="1869"/>
      <c r="CZ278" s="1869"/>
    </row>
    <row r="279" s="578" customFormat="true" ht="15" customHeight="true" x14ac:dyDescent="0.2">
      <c r="B279" s="583"/>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72"/>
      <c r="BB279" s="295" t="s">
        <v>81</v>
      </c>
      <c r="BC279" s="1212" t="s">
        <v>36</v>
      </c>
      <c r="BD279" s="1233" t="s">
        <v>36</v>
      </c>
      <c r="BE279" s="1233" t="s">
        <v>36</v>
      </c>
      <c r="BF279" s="1233" t="s">
        <v>36</v>
      </c>
      <c r="BG279" s="1254" t="s">
        <v>36</v>
      </c>
      <c r="BH279" s="1212" t="s">
        <v>36</v>
      </c>
      <c r="BI279" s="1233" t="s">
        <v>36</v>
      </c>
      <c r="BJ279" s="1233" t="s">
        <v>36</v>
      </c>
      <c r="BK279" s="1233" t="s">
        <v>36</v>
      </c>
      <c r="BL279" s="1254" t="s">
        <v>36</v>
      </c>
      <c r="BM279" s="1212" t="s">
        <v>36</v>
      </c>
      <c r="BN279" s="1233" t="s">
        <v>36</v>
      </c>
      <c r="BO279" s="1233" t="s">
        <v>36</v>
      </c>
      <c r="BP279" s="1233" t="s">
        <v>36</v>
      </c>
      <c r="BQ279" s="1254" t="s">
        <v>36</v>
      </c>
      <c r="BR279" s="1212" t="s">
        <v>36</v>
      </c>
      <c r="BS279" s="1233" t="s">
        <v>36</v>
      </c>
      <c r="BT279" s="1233" t="s">
        <v>36</v>
      </c>
      <c r="BU279" s="1233" t="s">
        <v>36</v>
      </c>
      <c r="BV279" s="1233" t="s">
        <v>36</v>
      </c>
      <c r="BW279" s="1233" t="s">
        <v>36</v>
      </c>
      <c r="BX279" s="1233" t="s">
        <v>36</v>
      </c>
      <c r="BY279" s="1297" t="s">
        <v>36</v>
      </c>
      <c r="BZ279" s="1297" t="s">
        <v>36</v>
      </c>
      <c r="CA279" s="1297" t="s">
        <v>36</v>
      </c>
      <c r="CB279" s="1297" t="s">
        <v>36</v>
      </c>
      <c r="CC279" s="1297" t="s">
        <v>36</v>
      </c>
      <c r="CD279" s="1297" t="s">
        <v>36</v>
      </c>
      <c r="CE279" s="1297" t="s">
        <v>36</v>
      </c>
      <c r="CF279" s="1297" t="s">
        <v>36</v>
      </c>
      <c r="CG279" s="1870"/>
      <c r="CH279" s="1870"/>
      <c r="CI279" s="1870"/>
      <c r="CJ279" s="1870"/>
      <c r="CK279" s="1870"/>
      <c r="CL279" s="1870"/>
      <c r="CM279" s="1870"/>
      <c r="CN279" s="1870"/>
      <c r="CO279" s="1870"/>
      <c r="CP279" s="1870"/>
      <c r="CQ279" s="1870"/>
      <c r="CR279" s="1870"/>
      <c r="CS279" s="1870"/>
      <c r="CT279" s="1870"/>
      <c r="CU279" s="1870"/>
      <c r="CV279" s="1870"/>
      <c r="CW279" s="1870"/>
      <c r="CX279" s="1870"/>
      <c r="CY279" s="1870"/>
      <c r="CZ279" s="1870"/>
    </row>
    <row r="280" s="578" customFormat="true" ht="15" customHeight="true" x14ac:dyDescent="0.2">
      <c r="B280" s="583"/>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72"/>
      <c r="BB280" s="295" t="s">
        <v>82</v>
      </c>
      <c r="BC280" s="1212" t="s">
        <v>36</v>
      </c>
      <c r="BD280" s="1233" t="s">
        <v>36</v>
      </c>
      <c r="BE280" s="1233" t="s">
        <v>36</v>
      </c>
      <c r="BF280" s="1233" t="s">
        <v>36</v>
      </c>
      <c r="BG280" s="1254" t="s">
        <v>36</v>
      </c>
      <c r="BH280" s="1212" t="s">
        <v>36</v>
      </c>
      <c r="BI280" s="1233" t="s">
        <v>36</v>
      </c>
      <c r="BJ280" s="1233" t="s">
        <v>36</v>
      </c>
      <c r="BK280" s="1233" t="s">
        <v>36</v>
      </c>
      <c r="BL280" s="1254" t="s">
        <v>36</v>
      </c>
      <c r="BM280" s="1212" t="s">
        <v>36</v>
      </c>
      <c r="BN280" s="1233" t="s">
        <v>36</v>
      </c>
      <c r="BO280" s="1233" t="s">
        <v>36</v>
      </c>
      <c r="BP280" s="1233" t="s">
        <v>36</v>
      </c>
      <c r="BQ280" s="1254" t="s">
        <v>36</v>
      </c>
      <c r="BR280" s="1212" t="s">
        <v>36</v>
      </c>
      <c r="BS280" s="1233" t="s">
        <v>36</v>
      </c>
      <c r="BT280" s="1233" t="s">
        <v>36</v>
      </c>
      <c r="BU280" s="1233" t="s">
        <v>36</v>
      </c>
      <c r="BV280" s="1233" t="s">
        <v>36</v>
      </c>
      <c r="BW280" s="1233" t="s">
        <v>36</v>
      </c>
      <c r="BX280" s="1233" t="s">
        <v>36</v>
      </c>
      <c r="BY280" s="1297" t="s">
        <v>36</v>
      </c>
      <c r="BZ280" s="1297" t="s">
        <v>36</v>
      </c>
      <c r="CA280" s="1297" t="s">
        <v>36</v>
      </c>
      <c r="CB280" s="1297" t="s">
        <v>36</v>
      </c>
      <c r="CC280" s="1297" t="s">
        <v>36</v>
      </c>
      <c r="CD280" s="1297" t="s">
        <v>36</v>
      </c>
      <c r="CE280" s="1297" t="s">
        <v>36</v>
      </c>
      <c r="CF280" s="1297" t="s">
        <v>36</v>
      </c>
      <c r="CG280" s="1870"/>
      <c r="CH280" s="1870"/>
      <c r="CI280" s="1870"/>
      <c r="CJ280" s="1870"/>
      <c r="CK280" s="1870"/>
      <c r="CL280" s="1870"/>
      <c r="CM280" s="1870"/>
      <c r="CN280" s="1870"/>
      <c r="CO280" s="1870"/>
      <c r="CP280" s="1870"/>
      <c r="CQ280" s="1870"/>
      <c r="CR280" s="1870"/>
      <c r="CS280" s="1870"/>
      <c r="CT280" s="1870"/>
      <c r="CU280" s="1870"/>
      <c r="CV280" s="1870"/>
      <c r="CW280" s="1870"/>
      <c r="CX280" s="1870"/>
      <c r="CY280" s="1870"/>
      <c r="CZ280" s="1870"/>
    </row>
    <row r="281" s="578" customFormat="true" ht="15" customHeight="true" x14ac:dyDescent="0.2">
      <c r="B281" s="583"/>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72"/>
      <c r="BB281" s="295" t="s">
        <v>83</v>
      </c>
      <c r="BC281" s="1212" t="s">
        <v>36</v>
      </c>
      <c r="BD281" s="1233" t="s">
        <v>36</v>
      </c>
      <c r="BE281" s="1233" t="s">
        <v>36</v>
      </c>
      <c r="BF281" s="1233" t="s">
        <v>36</v>
      </c>
      <c r="BG281" s="1254" t="s">
        <v>36</v>
      </c>
      <c r="BH281" s="1212" t="s">
        <v>36</v>
      </c>
      <c r="BI281" s="1233" t="s">
        <v>36</v>
      </c>
      <c r="BJ281" s="1233" t="s">
        <v>36</v>
      </c>
      <c r="BK281" s="1233" t="s">
        <v>36</v>
      </c>
      <c r="BL281" s="1254" t="s">
        <v>36</v>
      </c>
      <c r="BM281" s="1212" t="s">
        <v>36</v>
      </c>
      <c r="BN281" s="1233" t="s">
        <v>36</v>
      </c>
      <c r="BO281" s="1233" t="s">
        <v>36</v>
      </c>
      <c r="BP281" s="1233" t="s">
        <v>36</v>
      </c>
      <c r="BQ281" s="1254" t="s">
        <v>36</v>
      </c>
      <c r="BR281" s="1212" t="s">
        <v>36</v>
      </c>
      <c r="BS281" s="1233" t="s">
        <v>36</v>
      </c>
      <c r="BT281" s="1233" t="s">
        <v>36</v>
      </c>
      <c r="BU281" s="1233" t="s">
        <v>36</v>
      </c>
      <c r="BV281" s="1233" t="s">
        <v>36</v>
      </c>
      <c r="BW281" s="1233" t="s">
        <v>36</v>
      </c>
      <c r="BX281" s="1233" t="s">
        <v>36</v>
      </c>
      <c r="BY281" s="1297" t="s">
        <v>36</v>
      </c>
      <c r="BZ281" s="1297" t="s">
        <v>36</v>
      </c>
      <c r="CA281" s="1297" t="s">
        <v>36</v>
      </c>
      <c r="CB281" s="1297" t="s">
        <v>36</v>
      </c>
      <c r="CC281" s="1297" t="s">
        <v>36</v>
      </c>
      <c r="CD281" s="1297" t="s">
        <v>36</v>
      </c>
      <c r="CE281" s="1297" t="s">
        <v>36</v>
      </c>
      <c r="CF281" s="1297" t="s">
        <v>36</v>
      </c>
      <c r="CG281" s="1870"/>
      <c r="CH281" s="1870"/>
      <c r="CI281" s="1870"/>
      <c r="CJ281" s="1870"/>
      <c r="CK281" s="1870"/>
      <c r="CL281" s="1870"/>
      <c r="CM281" s="1870"/>
      <c r="CN281" s="1870"/>
      <c r="CO281" s="1870"/>
      <c r="CP281" s="1870"/>
      <c r="CQ281" s="1870"/>
      <c r="CR281" s="1870"/>
      <c r="CS281" s="1870"/>
      <c r="CT281" s="1870"/>
      <c r="CU281" s="1870"/>
      <c r="CV281" s="1870"/>
      <c r="CW281" s="1870"/>
      <c r="CX281" s="1870"/>
      <c r="CY281" s="1870"/>
      <c r="CZ281" s="1870"/>
    </row>
    <row r="282" s="578" customFormat="true" ht="15" customHeight="true" x14ac:dyDescent="0.2">
      <c r="B282" s="583"/>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72"/>
      <c r="BB282" s="295" t="s">
        <v>84</v>
      </c>
      <c r="BC282" s="1212" t="s">
        <v>36</v>
      </c>
      <c r="BD282" s="1233" t="s">
        <v>36</v>
      </c>
      <c r="BE282" s="1233" t="s">
        <v>36</v>
      </c>
      <c r="BF282" s="1233" t="s">
        <v>36</v>
      </c>
      <c r="BG282" s="1254" t="s">
        <v>36</v>
      </c>
      <c r="BH282" s="1212" t="s">
        <v>36</v>
      </c>
      <c r="BI282" s="1233" t="s">
        <v>36</v>
      </c>
      <c r="BJ282" s="1233" t="s">
        <v>36</v>
      </c>
      <c r="BK282" s="1233" t="s">
        <v>36</v>
      </c>
      <c r="BL282" s="1254" t="s">
        <v>36</v>
      </c>
      <c r="BM282" s="1212" t="s">
        <v>36</v>
      </c>
      <c r="BN282" s="1233" t="s">
        <v>36</v>
      </c>
      <c r="BO282" s="1233" t="s">
        <v>36</v>
      </c>
      <c r="BP282" s="1233" t="s">
        <v>36</v>
      </c>
      <c r="BQ282" s="1254" t="s">
        <v>36</v>
      </c>
      <c r="BR282" s="1212" t="s">
        <v>36</v>
      </c>
      <c r="BS282" s="1233" t="s">
        <v>36</v>
      </c>
      <c r="BT282" s="1233" t="s">
        <v>36</v>
      </c>
      <c r="BU282" s="1233" t="s">
        <v>36</v>
      </c>
      <c r="BV282" s="1233" t="s">
        <v>36</v>
      </c>
      <c r="BW282" s="1233" t="s">
        <v>36</v>
      </c>
      <c r="BX282" s="1233" t="s">
        <v>36</v>
      </c>
      <c r="BY282" s="1297" t="s">
        <v>36</v>
      </c>
      <c r="BZ282" s="1297" t="s">
        <v>36</v>
      </c>
      <c r="CA282" s="1297" t="s">
        <v>36</v>
      </c>
      <c r="CB282" s="1297" t="s">
        <v>36</v>
      </c>
      <c r="CC282" s="1297" t="s">
        <v>36</v>
      </c>
      <c r="CD282" s="1297" t="s">
        <v>36</v>
      </c>
      <c r="CE282" s="1297" t="s">
        <v>36</v>
      </c>
      <c r="CF282" s="1297" t="s">
        <v>36</v>
      </c>
      <c r="CG282" s="1870"/>
      <c r="CH282" s="1870"/>
      <c r="CI282" s="1870"/>
      <c r="CJ282" s="1870"/>
      <c r="CK282" s="1870"/>
      <c r="CL282" s="1870"/>
      <c r="CM282" s="1870"/>
      <c r="CN282" s="1870"/>
      <c r="CO282" s="1870"/>
      <c r="CP282" s="1870"/>
      <c r="CQ282" s="1870"/>
      <c r="CR282" s="1870"/>
      <c r="CS282" s="1870"/>
      <c r="CT282" s="1870"/>
      <c r="CU282" s="1870"/>
      <c r="CV282" s="1870"/>
      <c r="CW282" s="1870"/>
      <c r="CX282" s="1870"/>
      <c r="CY282" s="1870"/>
      <c r="CZ282" s="1870"/>
    </row>
    <row r="283" s="578" customFormat="true" ht="15" customHeight="true" x14ac:dyDescent="0.2">
      <c r="B283" s="583"/>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72"/>
      <c r="BB283" s="295" t="s">
        <v>85</v>
      </c>
      <c r="BC283" s="1212" t="s">
        <v>36</v>
      </c>
      <c r="BD283" s="1233" t="s">
        <v>36</v>
      </c>
      <c r="BE283" s="1233" t="s">
        <v>36</v>
      </c>
      <c r="BF283" s="1233" t="s">
        <v>36</v>
      </c>
      <c r="BG283" s="1254" t="s">
        <v>36</v>
      </c>
      <c r="BH283" s="1212" t="s">
        <v>36</v>
      </c>
      <c r="BI283" s="1233" t="s">
        <v>36</v>
      </c>
      <c r="BJ283" s="1233" t="s">
        <v>36</v>
      </c>
      <c r="BK283" s="1233" t="s">
        <v>36</v>
      </c>
      <c r="BL283" s="1254" t="s">
        <v>36</v>
      </c>
      <c r="BM283" s="1212" t="s">
        <v>36</v>
      </c>
      <c r="BN283" s="1233" t="s">
        <v>36</v>
      </c>
      <c r="BO283" s="1233" t="s">
        <v>36</v>
      </c>
      <c r="BP283" s="1233" t="s">
        <v>36</v>
      </c>
      <c r="BQ283" s="1254" t="s">
        <v>36</v>
      </c>
      <c r="BR283" s="1212" t="s">
        <v>36</v>
      </c>
      <c r="BS283" s="1233" t="s">
        <v>36</v>
      </c>
      <c r="BT283" s="1233" t="s">
        <v>36</v>
      </c>
      <c r="BU283" s="1233" t="s">
        <v>36</v>
      </c>
      <c r="BV283" s="1233" t="s">
        <v>36</v>
      </c>
      <c r="BW283" s="1233" t="s">
        <v>36</v>
      </c>
      <c r="BX283" s="1233" t="s">
        <v>36</v>
      </c>
      <c r="BY283" s="1297" t="s">
        <v>36</v>
      </c>
      <c r="BZ283" s="1297" t="s">
        <v>36</v>
      </c>
      <c r="CA283" s="1297" t="s">
        <v>36</v>
      </c>
      <c r="CB283" s="1297" t="s">
        <v>36</v>
      </c>
      <c r="CC283" s="1297" t="s">
        <v>36</v>
      </c>
      <c r="CD283" s="1297" t="s">
        <v>36</v>
      </c>
      <c r="CE283" s="1297" t="s">
        <v>36</v>
      </c>
      <c r="CF283" s="1297" t="s">
        <v>36</v>
      </c>
      <c r="CG283" s="1870"/>
      <c r="CH283" s="1870"/>
      <c r="CI283" s="1870"/>
      <c r="CJ283" s="1870"/>
      <c r="CK283" s="1870"/>
      <c r="CL283" s="1870"/>
      <c r="CM283" s="1870"/>
      <c r="CN283" s="1870"/>
      <c r="CO283" s="1870"/>
      <c r="CP283" s="1870"/>
      <c r="CQ283" s="1870"/>
      <c r="CR283" s="1870"/>
      <c r="CS283" s="1870"/>
      <c r="CT283" s="1870"/>
      <c r="CU283" s="1870"/>
      <c r="CV283" s="1870"/>
      <c r="CW283" s="1870"/>
      <c r="CX283" s="1870"/>
      <c r="CY283" s="1870"/>
      <c r="CZ283" s="1870"/>
    </row>
    <row r="284" s="578" customFormat="true" ht="15" customHeight="true" x14ac:dyDescent="0.2">
      <c r="B284" s="583"/>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73"/>
      <c r="BB284" s="296" t="s">
        <v>114</v>
      </c>
      <c r="BC284" s="1213" t="s">
        <v>36</v>
      </c>
      <c r="BD284" s="1234" t="s">
        <v>36</v>
      </c>
      <c r="BE284" s="1234" t="s">
        <v>36</v>
      </c>
      <c r="BF284" s="1234" t="s">
        <v>36</v>
      </c>
      <c r="BG284" s="1255" t="s">
        <v>36</v>
      </c>
      <c r="BH284" s="1276" t="s">
        <v>36</v>
      </c>
      <c r="BI284" s="1234" t="s">
        <v>36</v>
      </c>
      <c r="BJ284" s="1234" t="s">
        <v>36</v>
      </c>
      <c r="BK284" s="1234" t="s">
        <v>36</v>
      </c>
      <c r="BL284" s="1255" t="s">
        <v>36</v>
      </c>
      <c r="BM284" s="1276" t="s">
        <v>36</v>
      </c>
      <c r="BN284" s="1234" t="s">
        <v>36</v>
      </c>
      <c r="BO284" s="1234" t="s">
        <v>36</v>
      </c>
      <c r="BP284" s="1234" t="s">
        <v>36</v>
      </c>
      <c r="BQ284" s="1255" t="s">
        <v>36</v>
      </c>
      <c r="BR284" s="1276" t="s">
        <v>36</v>
      </c>
      <c r="BS284" s="1234" t="s">
        <v>36</v>
      </c>
      <c r="BT284" s="1234" t="s">
        <v>36</v>
      </c>
      <c r="BU284" s="1234" t="s">
        <v>36</v>
      </c>
      <c r="BV284" s="1234" t="s">
        <v>36</v>
      </c>
      <c r="BW284" s="1234" t="s">
        <v>36</v>
      </c>
      <c r="BX284" s="1234" t="s">
        <v>36</v>
      </c>
      <c r="BY284" s="1298" t="s">
        <v>36</v>
      </c>
      <c r="BZ284" s="1298" t="s">
        <v>36</v>
      </c>
      <c r="CA284" s="1298" t="s">
        <v>36</v>
      </c>
      <c r="CB284" s="1298" t="s">
        <v>36</v>
      </c>
      <c r="CC284" s="1298" t="s">
        <v>36</v>
      </c>
      <c r="CD284" s="1298" t="s">
        <v>36</v>
      </c>
      <c r="CE284" s="1298" t="s">
        <v>36</v>
      </c>
      <c r="CF284" s="1298" t="s">
        <v>36</v>
      </c>
      <c r="CG284" s="1871"/>
      <c r="CH284" s="1871"/>
      <c r="CI284" s="1871"/>
      <c r="CJ284" s="1871"/>
      <c r="CK284" s="1871"/>
      <c r="CL284" s="1871"/>
      <c r="CM284" s="1871"/>
      <c r="CN284" s="1871"/>
      <c r="CO284" s="1871"/>
      <c r="CP284" s="1871"/>
      <c r="CQ284" s="1871"/>
      <c r="CR284" s="1871"/>
      <c r="CS284" s="1871"/>
      <c r="CT284" s="1871"/>
      <c r="CU284" s="1871"/>
      <c r="CV284" s="1871"/>
      <c r="CW284" s="1871"/>
      <c r="CX284" s="1871"/>
      <c r="CY284" s="1871"/>
      <c r="CZ284" s="1871"/>
    </row>
    <row r="285" s="578" customFormat="true" ht="15" customHeight="true" x14ac:dyDescent="0.2">
      <c r="B285" s="583"/>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78" customFormat="true" ht="15" customHeight="true" x14ac:dyDescent="0.2">
      <c r="B286" s="583"/>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78" customFormat="true" ht="15" customHeight="true" x14ac:dyDescent="0.2">
      <c r="B287" s="583"/>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78" customFormat="true" ht="15" customHeight="true" x14ac:dyDescent="0.2">
      <c r="B288" s="583"/>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78" customFormat="true" ht="15" customHeight="true" x14ac:dyDescent="0.2">
      <c r="A289" s="409"/>
      <c r="B289" s="410"/>
      <c r="C289" s="411"/>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78" customFormat="true" ht="15" customHeight="true" x14ac:dyDescent="0.2">
      <c r="A290" s="616"/>
      <c r="B290" s="617"/>
      <c r="C290" s="618"/>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78" customFormat="true" ht="15" customHeight="true" x14ac:dyDescent="0.2">
      <c r="A291" s="619"/>
      <c r="B291" s="620"/>
      <c r="C291" s="621"/>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78" customFormat="true" ht="15" customHeight="true" x14ac:dyDescent="0.2">
      <c r="A292" s="622"/>
      <c r="B292" s="623"/>
      <c r="C292" s="624"/>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78" customFormat="true" ht="15" customHeight="true" x14ac:dyDescent="0.2">
      <c r="A293" s="625"/>
      <c r="B293" s="626"/>
      <c r="C293" s="627"/>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78" customFormat="true" ht="15" customHeight="true" x14ac:dyDescent="0.2">
      <c r="A294" s="628"/>
      <c r="B294" s="629"/>
      <c r="C294" s="630"/>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78" customFormat="true" ht="15" customHeight="true" x14ac:dyDescent="0.2">
      <c r="A295" s="628"/>
      <c r="B295" s="629"/>
      <c r="C295" s="630"/>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78" customFormat="true" ht="15" customHeight="true" x14ac:dyDescent="0.2">
      <c r="A296" s="628"/>
      <c r="B296" s="631"/>
      <c r="C296" s="630"/>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78" customFormat="true" ht="15" customHeight="true" x14ac:dyDescent="0.2">
      <c r="A297" s="632"/>
      <c r="B297" s="633"/>
      <c r="C297" s="634"/>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78" customFormat="true" ht="15" customHeight="true" x14ac:dyDescent="0.2">
      <c r="B298" s="583"/>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78" customFormat="true" ht="15" customHeight="true" x14ac:dyDescent="0.2">
      <c r="A299" s="412"/>
      <c r="B299" s="413"/>
      <c r="C299" s="414"/>
      <c r="D299" s="415"/>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78" customFormat="true" ht="15" customHeight="true" x14ac:dyDescent="0.2">
      <c r="A300" s="635"/>
      <c r="B300" s="636"/>
      <c r="C300" s="637"/>
      <c r="D300" s="638"/>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78" customFormat="true" ht="15" customHeight="true" x14ac:dyDescent="0.2">
      <c r="A301" s="639"/>
      <c r="B301" s="640"/>
      <c r="C301" s="641"/>
      <c r="D301" s="642"/>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78" customFormat="true" ht="15" customHeight="true" x14ac:dyDescent="0.2">
      <c r="A302" s="643"/>
      <c r="B302" s="644"/>
      <c r="C302" s="645"/>
      <c r="D302" s="64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78" customFormat="true" ht="15" customHeight="true" x14ac:dyDescent="0.2">
      <c r="A303" s="647"/>
      <c r="B303" s="648"/>
      <c r="C303" s="649"/>
      <c r="D303" s="650"/>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78" customFormat="true" ht="15" customHeight="true" x14ac:dyDescent="0.2">
      <c r="A304" s="651"/>
      <c r="B304" s="652"/>
      <c r="C304" s="653"/>
      <c r="D304" s="654"/>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78" customFormat="true" ht="15" customHeight="true" x14ac:dyDescent="0.2">
      <c r="A305" s="655"/>
      <c r="B305" s="656"/>
      <c r="C305" s="657"/>
      <c r="D305" s="658"/>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78" customFormat="true" ht="15" customHeight="true" x14ac:dyDescent="0.2">
      <c r="B306" s="583"/>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78" customFormat="true" ht="15" customHeight="true" x14ac:dyDescent="0.2">
      <c r="B307" s="583"/>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78" customFormat="true" ht="15" customHeight="true" x14ac:dyDescent="0.2">
      <c r="B308" s="583"/>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78" customFormat="true" ht="15" customHeight="true" x14ac:dyDescent="0.2">
      <c r="B309" s="583"/>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78" customFormat="true" ht="15" customHeight="true" x14ac:dyDescent="0.2">
      <c r="B310" s="583"/>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78" customFormat="true" ht="15" customHeight="true" x14ac:dyDescent="0.2">
      <c r="B311" s="583"/>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78" customFormat="true" ht="15" customHeight="true" x14ac:dyDescent="0.2">
      <c r="B312" s="583"/>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78" customFormat="true" ht="15" customHeight="true" x14ac:dyDescent="0.2">
      <c r="B313" s="583"/>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78" customFormat="true" ht="15" customHeight="true" x14ac:dyDescent="0.2">
      <c r="B314" s="583"/>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78" customFormat="true" ht="15" customHeight="true" x14ac:dyDescent="0.2">
      <c r="B315" s="583"/>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78" customFormat="true" ht="15" customHeight="true" x14ac:dyDescent="0.2">
      <c r="B316" s="583"/>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78" customFormat="true" ht="15" customHeight="true" x14ac:dyDescent="0.2">
      <c r="B317" s="583"/>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78" customFormat="true" ht="15" customHeight="true" x14ac:dyDescent="0.2">
      <c r="B318" s="583"/>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78" customFormat="true" ht="15" customHeight="true" x14ac:dyDescent="0.2">
      <c r="B319" s="583"/>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78" customFormat="true" ht="15" customHeight="true" x14ac:dyDescent="0.2">
      <c r="B320" s="583"/>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78" customFormat="true" ht="15" customHeight="true" x14ac:dyDescent="0.2">
      <c r="B321" s="583"/>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78" customFormat="true" ht="15" customHeight="true" x14ac:dyDescent="0.2">
      <c r="B322" s="583"/>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78" customFormat="true" ht="15" customHeight="true" x14ac:dyDescent="0.2">
      <c r="B323" s="583"/>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78" customFormat="true" ht="15" customHeight="true" x14ac:dyDescent="0.2">
      <c r="B324" s="583"/>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78" customFormat="true" ht="15" customHeight="true" x14ac:dyDescent="0.2">
      <c r="B325" s="583"/>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78" customFormat="true" ht="15" customHeight="true" x14ac:dyDescent="0.2">
      <c r="B326" s="583"/>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78" customFormat="true" ht="15" customHeight="true" x14ac:dyDescent="0.2">
      <c r="B327" s="583"/>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78" customFormat="true" ht="15" customHeight="true" x14ac:dyDescent="0.2">
      <c r="B328" s="583"/>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78" customFormat="true" ht="250.15" customHeight="true" x14ac:dyDescent="0.2">
      <c r="B329" s="583"/>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5"/>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4"/>
      <c r="BD330" s="394"/>
      <c r="BE330" s="394"/>
      <c r="BF330" s="394"/>
      <c r="BG330" s="394"/>
      <c r="BH330" s="394"/>
      <c r="BI330" s="394"/>
      <c r="BJ330" s="394"/>
      <c r="BK330" s="394"/>
      <c r="BL330" s="394"/>
      <c r="BM330" s="394"/>
      <c r="BN330" s="394"/>
      <c r="BO330" s="394"/>
      <c r="BP330" s="394"/>
      <c r="BQ330" s="394"/>
      <c r="BR330" s="394"/>
      <c r="BS330" s="394"/>
      <c r="BT330" s="394"/>
      <c r="BU330" s="394"/>
      <c r="BV330" s="394"/>
      <c r="BW330" s="394"/>
      <c r="BX330" s="394"/>
      <c r="BY330" s="394"/>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5"/>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4"/>
      <c r="BD331" s="394"/>
      <c r="BE331" s="394"/>
      <c r="BF331" s="394"/>
      <c r="BG331" s="394"/>
      <c r="BH331" s="394"/>
      <c r="BI331" s="394"/>
      <c r="BJ331" s="394"/>
      <c r="BK331" s="394"/>
      <c r="BL331" s="394"/>
      <c r="BM331" s="394"/>
      <c r="BN331" s="394"/>
      <c r="BO331" s="394"/>
      <c r="BP331" s="394"/>
      <c r="BQ331" s="394"/>
      <c r="BR331" s="394"/>
      <c r="BS331" s="394"/>
      <c r="BT331" s="394"/>
      <c r="BU331" s="394"/>
      <c r="BV331" s="394"/>
      <c r="BW331" s="394"/>
      <c r="BX331" s="394"/>
      <c r="BY331" s="394"/>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5"/>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4"/>
      <c r="BD332" s="394"/>
      <c r="BE332" s="394"/>
      <c r="BF332" s="394"/>
      <c r="BG332" s="394"/>
      <c r="BH332" s="394"/>
      <c r="BI332" s="394"/>
      <c r="BJ332" s="394"/>
      <c r="BK332" s="394"/>
      <c r="BL332" s="394"/>
      <c r="BM332" s="394"/>
      <c r="BN332" s="394"/>
      <c r="BO332" s="394"/>
      <c r="BP332" s="394"/>
      <c r="BQ332" s="394"/>
      <c r="BR332" s="394"/>
      <c r="BS332" s="394"/>
      <c r="BT332" s="394"/>
      <c r="BU332" s="394"/>
      <c r="BV332" s="394"/>
      <c r="BW332" s="394"/>
      <c r="BX332" s="394"/>
      <c r="BY332" s="394"/>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5"/>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4"/>
      <c r="BD333" s="394"/>
      <c r="BE333" s="394"/>
      <c r="BF333" s="394"/>
      <c r="BG333" s="394"/>
      <c r="BH333" s="394"/>
      <c r="BI333" s="394"/>
      <c r="BJ333" s="394"/>
      <c r="BK333" s="394"/>
      <c r="BL333" s="394"/>
      <c r="BM333" s="394"/>
      <c r="BN333" s="394"/>
      <c r="BO333" s="394"/>
      <c r="BP333" s="394"/>
      <c r="BQ333" s="394"/>
      <c r="BR333" s="394"/>
      <c r="BS333" s="394"/>
      <c r="BT333" s="394"/>
      <c r="BU333" s="394"/>
      <c r="BV333" s="394"/>
      <c r="BW333" s="394"/>
      <c r="BX333" s="394"/>
      <c r="BY333" s="394"/>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5"/>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4"/>
      <c r="BD334" s="394"/>
      <c r="BE334" s="394"/>
      <c r="BF334" s="394"/>
      <c r="BG334" s="394"/>
      <c r="BH334" s="394"/>
      <c r="BI334" s="394"/>
      <c r="BJ334" s="394"/>
      <c r="BK334" s="394"/>
      <c r="BL334" s="394"/>
      <c r="BM334" s="394"/>
      <c r="BN334" s="394"/>
      <c r="BO334" s="394"/>
      <c r="BP334" s="394"/>
      <c r="BQ334" s="394"/>
      <c r="BR334" s="394"/>
      <c r="BS334" s="394"/>
      <c r="BT334" s="394"/>
      <c r="BU334" s="394"/>
      <c r="BV334" s="394"/>
      <c r="BW334" s="394"/>
      <c r="BX334" s="394"/>
      <c r="BY334" s="394"/>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5"/>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4"/>
      <c r="BD335" s="394"/>
      <c r="BE335" s="394"/>
      <c r="BF335" s="394"/>
      <c r="BG335" s="394"/>
      <c r="BH335" s="394"/>
      <c r="BI335" s="394"/>
      <c r="BJ335" s="394"/>
      <c r="BK335" s="394"/>
      <c r="BL335" s="394"/>
      <c r="BM335" s="394"/>
      <c r="BN335" s="394"/>
      <c r="BO335" s="394"/>
      <c r="BP335" s="394"/>
      <c r="BQ335" s="394"/>
      <c r="BR335" s="394"/>
      <c r="BS335" s="394"/>
      <c r="BT335" s="394"/>
      <c r="BU335" s="394"/>
      <c r="BV335" s="394"/>
      <c r="BW335" s="394"/>
      <c r="BX335" s="394"/>
      <c r="BY335" s="394"/>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5"/>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4"/>
      <c r="BD336" s="394"/>
      <c r="BE336" s="394"/>
      <c r="BF336" s="394"/>
      <c r="BG336" s="394"/>
      <c r="BH336" s="394"/>
      <c r="BI336" s="394"/>
      <c r="BJ336" s="394"/>
      <c r="BK336" s="394"/>
      <c r="BL336" s="394"/>
      <c r="BM336" s="394"/>
      <c r="BN336" s="394"/>
      <c r="BO336" s="394"/>
      <c r="BP336" s="394"/>
      <c r="BQ336" s="394"/>
      <c r="BR336" s="394"/>
      <c r="BS336" s="394"/>
      <c r="BT336" s="394"/>
      <c r="BU336" s="394"/>
      <c r="BV336" s="394"/>
      <c r="BW336" s="394"/>
      <c r="BX336" s="394"/>
      <c r="BY336" s="394"/>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5"/>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4"/>
      <c r="BD337" s="394"/>
      <c r="BE337" s="394"/>
      <c r="BF337" s="394"/>
      <c r="BG337" s="394"/>
      <c r="BH337" s="394"/>
      <c r="BI337" s="394"/>
      <c r="BJ337" s="394"/>
      <c r="BK337" s="394"/>
      <c r="BL337" s="394"/>
      <c r="BM337" s="394"/>
      <c r="BN337" s="394"/>
      <c r="BO337" s="394"/>
      <c r="BP337" s="394"/>
      <c r="BQ337" s="394"/>
      <c r="BR337" s="394"/>
      <c r="BS337" s="394"/>
      <c r="BT337" s="394"/>
      <c r="BU337" s="394"/>
      <c r="BV337" s="394"/>
      <c r="BW337" s="394"/>
      <c r="BX337" s="394"/>
      <c r="BY337" s="394"/>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5"/>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4"/>
      <c r="BD338" s="394"/>
      <c r="BE338" s="394"/>
      <c r="BF338" s="394"/>
      <c r="BG338" s="394"/>
      <c r="BH338" s="394"/>
      <c r="BI338" s="394"/>
      <c r="BJ338" s="394"/>
      <c r="BK338" s="394"/>
      <c r="BL338" s="394"/>
      <c r="BM338" s="394"/>
      <c r="BN338" s="394"/>
      <c r="BO338" s="394"/>
      <c r="BP338" s="394"/>
      <c r="BQ338" s="394"/>
      <c r="BR338" s="394"/>
      <c r="BS338" s="394"/>
      <c r="BT338" s="394"/>
      <c r="BU338" s="394"/>
      <c r="BV338" s="394"/>
      <c r="BW338" s="394"/>
      <c r="BX338" s="394"/>
      <c r="BY338" s="394"/>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78" customFormat="true" ht="15" customHeight="true" x14ac:dyDescent="0.2">
      <c r="B339" s="583"/>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74" t="s">
        <v>115</v>
      </c>
      <c r="BD339" s="2275"/>
      <c r="BE339" s="2275"/>
      <c r="BF339" s="2275"/>
      <c r="BG339" s="2276"/>
      <c r="BH339" s="2277" t="s">
        <v>39</v>
      </c>
      <c r="BI339" s="2275"/>
      <c r="BJ339" s="2275"/>
      <c r="BK339" s="2275"/>
      <c r="BL339" s="2276"/>
      <c r="BM339" s="2277" t="s">
        <v>38</v>
      </c>
      <c r="BN339" s="2275"/>
      <c r="BO339" s="2275"/>
      <c r="BP339" s="2275"/>
      <c r="BQ339" s="2278"/>
      <c r="BR339" s="1791" t="s">
        <v>139</v>
      </c>
      <c r="BS339" s="1792"/>
      <c r="BT339" s="1792"/>
      <c r="BU339" s="1792"/>
      <c r="BV339" s="1792"/>
      <c r="BW339" s="1792"/>
      <c r="BX339" s="1792"/>
      <c r="BY339" s="1793"/>
      <c r="BZ339" s="313"/>
      <c r="CA339" s="313"/>
      <c r="CB339" s="313"/>
      <c r="CC339" s="313"/>
      <c r="CD339" s="313"/>
      <c r="CE339" s="313"/>
      <c r="CF339" s="313"/>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578" customFormat="true" ht="24" x14ac:dyDescent="0.2">
      <c r="B340" s="583"/>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149</v>
      </c>
      <c r="BS340" s="180" t="s">
        <v>150</v>
      </c>
      <c r="BT340" s="180" t="s">
        <v>151</v>
      </c>
      <c r="BU340" s="180" t="s">
        <v>152</v>
      </c>
      <c r="BV340" s="180" t="s">
        <v>153</v>
      </c>
      <c r="BW340" s="180" t="s">
        <v>154</v>
      </c>
      <c r="BX340" s="180" t="s">
        <v>155</v>
      </c>
      <c r="BY340" s="181" t="s">
        <v>156</v>
      </c>
      <c r="BZ340" s="181" t="s">
        <v>157</v>
      </c>
      <c r="CA340" s="181" t="s">
        <v>158</v>
      </c>
      <c r="CB340" s="181" t="s">
        <v>159</v>
      </c>
      <c r="CC340" s="181" t="s">
        <v>160</v>
      </c>
      <c r="CD340" s="181" t="s">
        <v>161</v>
      </c>
      <c r="CE340" s="181" t="s">
        <v>162</v>
      </c>
      <c r="CF340" s="181" t="s">
        <v>163</v>
      </c>
      <c r="CG340" s="1872"/>
      <c r="CH340" s="1872"/>
      <c r="CI340" s="1872"/>
      <c r="CJ340" s="1872"/>
      <c r="CK340" s="1872"/>
      <c r="CL340" s="1872"/>
      <c r="CM340" s="1872"/>
      <c r="CN340" s="1872"/>
      <c r="CO340" s="1872"/>
      <c r="CP340" s="1872"/>
      <c r="CQ340" s="1872"/>
      <c r="CR340" s="1872"/>
      <c r="CS340" s="1872"/>
      <c r="CT340" s="1872"/>
      <c r="CU340" s="1872"/>
      <c r="CV340" s="1872"/>
      <c r="CW340" s="1872"/>
      <c r="CX340" s="1872"/>
      <c r="CY340" s="1872"/>
      <c r="CZ340" s="1872"/>
    </row>
    <row r="341" s="578" customFormat="true" ht="15" customHeight="true" x14ac:dyDescent="0.2">
      <c r="B341" s="583"/>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79" t="s">
        <v>146</v>
      </c>
      <c r="BB341" s="162" t="s">
        <v>50</v>
      </c>
      <c r="BC341" s="1214" t="s">
        <v>36</v>
      </c>
      <c r="BD341" s="1235" t="s">
        <v>36</v>
      </c>
      <c r="BE341" s="1235" t="s">
        <v>36</v>
      </c>
      <c r="BF341" s="1235" t="s">
        <v>36</v>
      </c>
      <c r="BG341" s="1256" t="s">
        <v>36</v>
      </c>
      <c r="BH341" s="1277" t="s">
        <v>36</v>
      </c>
      <c r="BI341" s="1235" t="s">
        <v>36</v>
      </c>
      <c r="BJ341" s="1235" t="s">
        <v>36</v>
      </c>
      <c r="BK341" s="1235" t="s">
        <v>36</v>
      </c>
      <c r="BL341" s="1256" t="s">
        <v>36</v>
      </c>
      <c r="BM341" s="1277" t="s">
        <v>36</v>
      </c>
      <c r="BN341" s="1235" t="s">
        <v>36</v>
      </c>
      <c r="BO341" s="1235" t="s">
        <v>36</v>
      </c>
      <c r="BP341" s="1235" t="s">
        <v>36</v>
      </c>
      <c r="BQ341" s="1256" t="s">
        <v>36</v>
      </c>
      <c r="BR341" s="1277" t="s">
        <v>36</v>
      </c>
      <c r="BS341" s="1235" t="s">
        <v>36</v>
      </c>
      <c r="BT341" s="1235" t="s">
        <v>36</v>
      </c>
      <c r="BU341" s="1235" t="s">
        <v>36</v>
      </c>
      <c r="BV341" s="1235" t="s">
        <v>36</v>
      </c>
      <c r="BW341" s="1235" t="s">
        <v>36</v>
      </c>
      <c r="BX341" s="1235" t="s">
        <v>36</v>
      </c>
      <c r="BY341" s="1299" t="s">
        <v>36</v>
      </c>
      <c r="BZ341" s="1299" t="s">
        <v>36</v>
      </c>
      <c r="CA341" s="1299" t="s">
        <v>36</v>
      </c>
      <c r="CB341" s="1299" t="s">
        <v>36</v>
      </c>
      <c r="CC341" s="1299" t="s">
        <v>36</v>
      </c>
      <c r="CD341" s="1299" t="s">
        <v>36</v>
      </c>
      <c r="CE341" s="1299" t="s">
        <v>36</v>
      </c>
      <c r="CF341" s="1299" t="s">
        <v>36</v>
      </c>
      <c r="CG341" s="1873"/>
      <c r="CH341" s="1873"/>
      <c r="CI341" s="1873"/>
      <c r="CJ341" s="1873"/>
      <c r="CK341" s="1873"/>
      <c r="CL341" s="1873"/>
      <c r="CM341" s="1873"/>
      <c r="CN341" s="1873"/>
      <c r="CO341" s="1873"/>
      <c r="CP341" s="1873"/>
      <c r="CQ341" s="1873"/>
      <c r="CR341" s="1873"/>
      <c r="CS341" s="1873"/>
      <c r="CT341" s="1873"/>
      <c r="CU341" s="1873"/>
      <c r="CV341" s="1873"/>
      <c r="CW341" s="1873"/>
      <c r="CX341" s="1873"/>
      <c r="CY341" s="1873"/>
      <c r="CZ341" s="1873"/>
    </row>
    <row r="342" s="578" customFormat="true" ht="15" customHeight="true" x14ac:dyDescent="0.2">
      <c r="B342" s="583"/>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67"/>
      <c r="BB342" s="163" t="s">
        <v>49</v>
      </c>
      <c r="BC342" s="1215" t="s">
        <v>36</v>
      </c>
      <c r="BD342" s="1236" t="s">
        <v>36</v>
      </c>
      <c r="BE342" s="1236" t="s">
        <v>36</v>
      </c>
      <c r="BF342" s="1236" t="s">
        <v>36</v>
      </c>
      <c r="BG342" s="1257" t="s">
        <v>36</v>
      </c>
      <c r="BH342" s="1278" t="s">
        <v>36</v>
      </c>
      <c r="BI342" s="1236" t="s">
        <v>36</v>
      </c>
      <c r="BJ342" s="1236" t="s">
        <v>36</v>
      </c>
      <c r="BK342" s="1236" t="s">
        <v>36</v>
      </c>
      <c r="BL342" s="1257" t="s">
        <v>36</v>
      </c>
      <c r="BM342" s="1278" t="s">
        <v>36</v>
      </c>
      <c r="BN342" s="1236" t="s">
        <v>36</v>
      </c>
      <c r="BO342" s="1236" t="s">
        <v>36</v>
      </c>
      <c r="BP342" s="1236" t="s">
        <v>36</v>
      </c>
      <c r="BQ342" s="1257" t="s">
        <v>36</v>
      </c>
      <c r="BR342" s="1278" t="s">
        <v>36</v>
      </c>
      <c r="BS342" s="1236" t="s">
        <v>36</v>
      </c>
      <c r="BT342" s="1236" t="s">
        <v>36</v>
      </c>
      <c r="BU342" s="1236" t="s">
        <v>36</v>
      </c>
      <c r="BV342" s="1236" t="s">
        <v>36</v>
      </c>
      <c r="BW342" s="1236" t="s">
        <v>36</v>
      </c>
      <c r="BX342" s="1236" t="s">
        <v>36</v>
      </c>
      <c r="BY342" s="1300" t="s">
        <v>36</v>
      </c>
      <c r="BZ342" s="1300" t="s">
        <v>36</v>
      </c>
      <c r="CA342" s="1300" t="s">
        <v>36</v>
      </c>
      <c r="CB342" s="1300" t="s">
        <v>36</v>
      </c>
      <c r="CC342" s="1300" t="s">
        <v>36</v>
      </c>
      <c r="CD342" s="1300" t="s">
        <v>36</v>
      </c>
      <c r="CE342" s="1300" t="s">
        <v>36</v>
      </c>
      <c r="CF342" s="1300" t="s">
        <v>36</v>
      </c>
      <c r="CG342" s="1874"/>
      <c r="CH342" s="1874"/>
      <c r="CI342" s="1874"/>
      <c r="CJ342" s="1874"/>
      <c r="CK342" s="1874"/>
      <c r="CL342" s="1874"/>
      <c r="CM342" s="1874"/>
      <c r="CN342" s="1874"/>
      <c r="CO342" s="1874"/>
      <c r="CP342" s="1874"/>
      <c r="CQ342" s="1874"/>
      <c r="CR342" s="1874"/>
      <c r="CS342" s="1874"/>
      <c r="CT342" s="1874"/>
      <c r="CU342" s="1874"/>
      <c r="CV342" s="1874"/>
      <c r="CW342" s="1874"/>
      <c r="CX342" s="1874"/>
      <c r="CY342" s="1874"/>
      <c r="CZ342" s="1874"/>
    </row>
    <row r="343" s="578" customFormat="true" ht="15" customHeight="true" x14ac:dyDescent="0.2">
      <c r="B343" s="583"/>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66" t="s">
        <v>141</v>
      </c>
      <c r="BB343" s="163" t="s">
        <v>50</v>
      </c>
      <c r="BC343" s="1215" t="s">
        <v>36</v>
      </c>
      <c r="BD343" s="1236" t="s">
        <v>36</v>
      </c>
      <c r="BE343" s="1236" t="s">
        <v>36</v>
      </c>
      <c r="BF343" s="1236" t="s">
        <v>36</v>
      </c>
      <c r="BG343" s="1257" t="s">
        <v>36</v>
      </c>
      <c r="BH343" s="1278" t="s">
        <v>36</v>
      </c>
      <c r="BI343" s="1236" t="s">
        <v>36</v>
      </c>
      <c r="BJ343" s="1236" t="s">
        <v>36</v>
      </c>
      <c r="BK343" s="1236" t="s">
        <v>36</v>
      </c>
      <c r="BL343" s="1257" t="s">
        <v>36</v>
      </c>
      <c r="BM343" s="1278" t="s">
        <v>36</v>
      </c>
      <c r="BN343" s="1236" t="s">
        <v>36</v>
      </c>
      <c r="BO343" s="1236" t="s">
        <v>36</v>
      </c>
      <c r="BP343" s="1236" t="s">
        <v>36</v>
      </c>
      <c r="BQ343" s="1257" t="s">
        <v>36</v>
      </c>
      <c r="BR343" s="1278" t="s">
        <v>36</v>
      </c>
      <c r="BS343" s="1236" t="s">
        <v>36</v>
      </c>
      <c r="BT343" s="1236" t="s">
        <v>36</v>
      </c>
      <c r="BU343" s="1236" t="s">
        <v>36</v>
      </c>
      <c r="BV343" s="1236" t="s">
        <v>36</v>
      </c>
      <c r="BW343" s="1236" t="s">
        <v>36</v>
      </c>
      <c r="BX343" s="1236" t="s">
        <v>36</v>
      </c>
      <c r="BY343" s="1300" t="s">
        <v>36</v>
      </c>
      <c r="BZ343" s="1300" t="s">
        <v>36</v>
      </c>
      <c r="CA343" s="1300" t="s">
        <v>36</v>
      </c>
      <c r="CB343" s="1300" t="s">
        <v>36</v>
      </c>
      <c r="CC343" s="1300" t="s">
        <v>36</v>
      </c>
      <c r="CD343" s="1300" t="s">
        <v>36</v>
      </c>
      <c r="CE343" s="1300" t="s">
        <v>36</v>
      </c>
      <c r="CF343" s="1300" t="s">
        <v>36</v>
      </c>
      <c r="CG343" s="1874"/>
      <c r="CH343" s="1874"/>
      <c r="CI343" s="1874"/>
      <c r="CJ343" s="1874"/>
      <c r="CK343" s="1874"/>
      <c r="CL343" s="1874"/>
      <c r="CM343" s="1874"/>
      <c r="CN343" s="1874"/>
      <c r="CO343" s="1874"/>
      <c r="CP343" s="1874"/>
      <c r="CQ343" s="1874"/>
      <c r="CR343" s="1874"/>
      <c r="CS343" s="1874"/>
      <c r="CT343" s="1874"/>
      <c r="CU343" s="1874"/>
      <c r="CV343" s="1874"/>
      <c r="CW343" s="1874"/>
      <c r="CX343" s="1874"/>
      <c r="CY343" s="1874"/>
      <c r="CZ343" s="1874"/>
    </row>
    <row r="344" s="578" customFormat="true" ht="15" customHeight="true" x14ac:dyDescent="0.2">
      <c r="B344" s="583"/>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67"/>
      <c r="BB344" s="163" t="s">
        <v>49</v>
      </c>
      <c r="BC344" s="1215" t="s">
        <v>36</v>
      </c>
      <c r="BD344" s="1236" t="s">
        <v>36</v>
      </c>
      <c r="BE344" s="1236" t="s">
        <v>36</v>
      </c>
      <c r="BF344" s="1236" t="s">
        <v>36</v>
      </c>
      <c r="BG344" s="1257" t="s">
        <v>36</v>
      </c>
      <c r="BH344" s="1278" t="s">
        <v>36</v>
      </c>
      <c r="BI344" s="1236" t="s">
        <v>36</v>
      </c>
      <c r="BJ344" s="1236" t="s">
        <v>36</v>
      </c>
      <c r="BK344" s="1236" t="s">
        <v>36</v>
      </c>
      <c r="BL344" s="1257" t="s">
        <v>36</v>
      </c>
      <c r="BM344" s="1278" t="s">
        <v>36</v>
      </c>
      <c r="BN344" s="1236" t="s">
        <v>36</v>
      </c>
      <c r="BO344" s="1236" t="s">
        <v>36</v>
      </c>
      <c r="BP344" s="1236" t="s">
        <v>36</v>
      </c>
      <c r="BQ344" s="1257" t="s">
        <v>36</v>
      </c>
      <c r="BR344" s="1278" t="s">
        <v>36</v>
      </c>
      <c r="BS344" s="1236" t="s">
        <v>36</v>
      </c>
      <c r="BT344" s="1236" t="s">
        <v>36</v>
      </c>
      <c r="BU344" s="1236" t="s">
        <v>36</v>
      </c>
      <c r="BV344" s="1236" t="s">
        <v>36</v>
      </c>
      <c r="BW344" s="1236" t="s">
        <v>36</v>
      </c>
      <c r="BX344" s="1236" t="s">
        <v>36</v>
      </c>
      <c r="BY344" s="1300" t="s">
        <v>36</v>
      </c>
      <c r="BZ344" s="1300" t="s">
        <v>36</v>
      </c>
      <c r="CA344" s="1300" t="s">
        <v>36</v>
      </c>
      <c r="CB344" s="1300" t="s">
        <v>36</v>
      </c>
      <c r="CC344" s="1300" t="s">
        <v>36</v>
      </c>
      <c r="CD344" s="1300" t="s">
        <v>36</v>
      </c>
      <c r="CE344" s="1300" t="s">
        <v>36</v>
      </c>
      <c r="CF344" s="1300" t="s">
        <v>36</v>
      </c>
      <c r="CG344" s="1874"/>
      <c r="CH344" s="1874"/>
      <c r="CI344" s="1874"/>
      <c r="CJ344" s="1874"/>
      <c r="CK344" s="1874"/>
      <c r="CL344" s="1874"/>
      <c r="CM344" s="1874"/>
      <c r="CN344" s="1874"/>
      <c r="CO344" s="1874"/>
      <c r="CP344" s="1874"/>
      <c r="CQ344" s="1874"/>
      <c r="CR344" s="1874"/>
      <c r="CS344" s="1874"/>
      <c r="CT344" s="1874"/>
      <c r="CU344" s="1874"/>
      <c r="CV344" s="1874"/>
      <c r="CW344" s="1874"/>
      <c r="CX344" s="1874"/>
      <c r="CY344" s="1874"/>
      <c r="CZ344" s="1874"/>
    </row>
    <row r="345" s="578" customFormat="true" ht="15" customHeight="true" x14ac:dyDescent="0.2">
      <c r="B345" s="583"/>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66" t="s">
        <v>142</v>
      </c>
      <c r="BB345" s="163" t="s">
        <v>50</v>
      </c>
      <c r="BC345" s="1215" t="s">
        <v>36</v>
      </c>
      <c r="BD345" s="1236" t="s">
        <v>36</v>
      </c>
      <c r="BE345" s="1236" t="s">
        <v>36</v>
      </c>
      <c r="BF345" s="1236" t="s">
        <v>36</v>
      </c>
      <c r="BG345" s="1257" t="s">
        <v>36</v>
      </c>
      <c r="BH345" s="1278" t="s">
        <v>36</v>
      </c>
      <c r="BI345" s="1236" t="s">
        <v>36</v>
      </c>
      <c r="BJ345" s="1236" t="s">
        <v>36</v>
      </c>
      <c r="BK345" s="1236" t="s">
        <v>36</v>
      </c>
      <c r="BL345" s="1257" t="s">
        <v>36</v>
      </c>
      <c r="BM345" s="1278" t="s">
        <v>36</v>
      </c>
      <c r="BN345" s="1236" t="s">
        <v>36</v>
      </c>
      <c r="BO345" s="1236" t="s">
        <v>36</v>
      </c>
      <c r="BP345" s="1236" t="s">
        <v>36</v>
      </c>
      <c r="BQ345" s="1257" t="s">
        <v>36</v>
      </c>
      <c r="BR345" s="1278" t="s">
        <v>36</v>
      </c>
      <c r="BS345" s="1236" t="s">
        <v>36</v>
      </c>
      <c r="BT345" s="1236" t="s">
        <v>36</v>
      </c>
      <c r="BU345" s="1236" t="s">
        <v>36</v>
      </c>
      <c r="BV345" s="1236" t="s">
        <v>36</v>
      </c>
      <c r="BW345" s="1236" t="s">
        <v>36</v>
      </c>
      <c r="BX345" s="1236" t="s">
        <v>36</v>
      </c>
      <c r="BY345" s="1300" t="s">
        <v>36</v>
      </c>
      <c r="BZ345" s="1300" t="s">
        <v>36</v>
      </c>
      <c r="CA345" s="1300" t="s">
        <v>36</v>
      </c>
      <c r="CB345" s="1300" t="s">
        <v>36</v>
      </c>
      <c r="CC345" s="1300" t="s">
        <v>36</v>
      </c>
      <c r="CD345" s="1300" t="s">
        <v>36</v>
      </c>
      <c r="CE345" s="1300" t="s">
        <v>36</v>
      </c>
      <c r="CF345" s="1300" t="s">
        <v>36</v>
      </c>
      <c r="CG345" s="1874"/>
      <c r="CH345" s="1874"/>
      <c r="CI345" s="1874"/>
      <c r="CJ345" s="1874"/>
      <c r="CK345" s="1874"/>
      <c r="CL345" s="1874"/>
      <c r="CM345" s="1874"/>
      <c r="CN345" s="1874"/>
      <c r="CO345" s="1874"/>
      <c r="CP345" s="1874"/>
      <c r="CQ345" s="1874"/>
      <c r="CR345" s="1874"/>
      <c r="CS345" s="1874"/>
      <c r="CT345" s="1874"/>
      <c r="CU345" s="1874"/>
      <c r="CV345" s="1874"/>
      <c r="CW345" s="1874"/>
      <c r="CX345" s="1874"/>
      <c r="CY345" s="1874"/>
      <c r="CZ345" s="1874"/>
    </row>
    <row r="346" s="578" customFormat="true" ht="15" customHeight="true" x14ac:dyDescent="0.2">
      <c r="B346" s="583"/>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67"/>
      <c r="BB346" s="163" t="s">
        <v>49</v>
      </c>
      <c r="BC346" s="1215" t="s">
        <v>36</v>
      </c>
      <c r="BD346" s="1236" t="s">
        <v>36</v>
      </c>
      <c r="BE346" s="1236" t="s">
        <v>36</v>
      </c>
      <c r="BF346" s="1236" t="s">
        <v>36</v>
      </c>
      <c r="BG346" s="1257" t="s">
        <v>36</v>
      </c>
      <c r="BH346" s="1278" t="s">
        <v>36</v>
      </c>
      <c r="BI346" s="1236" t="s">
        <v>36</v>
      </c>
      <c r="BJ346" s="1236" t="s">
        <v>36</v>
      </c>
      <c r="BK346" s="1236" t="s">
        <v>36</v>
      </c>
      <c r="BL346" s="1257" t="s">
        <v>36</v>
      </c>
      <c r="BM346" s="1278" t="s">
        <v>36</v>
      </c>
      <c r="BN346" s="1236" t="s">
        <v>36</v>
      </c>
      <c r="BO346" s="1236" t="s">
        <v>36</v>
      </c>
      <c r="BP346" s="1236" t="s">
        <v>36</v>
      </c>
      <c r="BQ346" s="1257" t="s">
        <v>36</v>
      </c>
      <c r="BR346" s="1278" t="s">
        <v>36</v>
      </c>
      <c r="BS346" s="1236" t="s">
        <v>36</v>
      </c>
      <c r="BT346" s="1236" t="s">
        <v>36</v>
      </c>
      <c r="BU346" s="1236" t="s">
        <v>36</v>
      </c>
      <c r="BV346" s="1236" t="s">
        <v>36</v>
      </c>
      <c r="BW346" s="1236" t="s">
        <v>36</v>
      </c>
      <c r="BX346" s="1236" t="s">
        <v>36</v>
      </c>
      <c r="BY346" s="1300" t="s">
        <v>36</v>
      </c>
      <c r="BZ346" s="1300" t="s">
        <v>36</v>
      </c>
      <c r="CA346" s="1300" t="s">
        <v>36</v>
      </c>
      <c r="CB346" s="1300" t="s">
        <v>36</v>
      </c>
      <c r="CC346" s="1300" t="s">
        <v>36</v>
      </c>
      <c r="CD346" s="1300" t="s">
        <v>36</v>
      </c>
      <c r="CE346" s="1300" t="s">
        <v>36</v>
      </c>
      <c r="CF346" s="1300" t="s">
        <v>36</v>
      </c>
      <c r="CG346" s="1874"/>
      <c r="CH346" s="1874"/>
      <c r="CI346" s="1874"/>
      <c r="CJ346" s="1874"/>
      <c r="CK346" s="1874"/>
      <c r="CL346" s="1874"/>
      <c r="CM346" s="1874"/>
      <c r="CN346" s="1874"/>
      <c r="CO346" s="1874"/>
      <c r="CP346" s="1874"/>
      <c r="CQ346" s="1874"/>
      <c r="CR346" s="1874"/>
      <c r="CS346" s="1874"/>
      <c r="CT346" s="1874"/>
      <c r="CU346" s="1874"/>
      <c r="CV346" s="1874"/>
      <c r="CW346" s="1874"/>
      <c r="CX346" s="1874"/>
      <c r="CY346" s="1874"/>
      <c r="CZ346" s="1874"/>
    </row>
    <row r="347" s="578" customFormat="true" ht="15" customHeight="true" x14ac:dyDescent="0.2">
      <c r="B347" s="583"/>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66" t="s">
        <v>143</v>
      </c>
      <c r="BB347" s="163" t="s">
        <v>50</v>
      </c>
      <c r="BC347" s="1215" t="s">
        <v>36</v>
      </c>
      <c r="BD347" s="1236" t="s">
        <v>36</v>
      </c>
      <c r="BE347" s="1236" t="s">
        <v>36</v>
      </c>
      <c r="BF347" s="1236" t="s">
        <v>36</v>
      </c>
      <c r="BG347" s="1257" t="s">
        <v>36</v>
      </c>
      <c r="BH347" s="1278" t="s">
        <v>36</v>
      </c>
      <c r="BI347" s="1236" t="s">
        <v>36</v>
      </c>
      <c r="BJ347" s="1236" t="s">
        <v>36</v>
      </c>
      <c r="BK347" s="1236" t="s">
        <v>36</v>
      </c>
      <c r="BL347" s="1257" t="s">
        <v>36</v>
      </c>
      <c r="BM347" s="1278" t="s">
        <v>36</v>
      </c>
      <c r="BN347" s="1236" t="s">
        <v>36</v>
      </c>
      <c r="BO347" s="1236" t="s">
        <v>36</v>
      </c>
      <c r="BP347" s="1236" t="s">
        <v>36</v>
      </c>
      <c r="BQ347" s="1257" t="s">
        <v>36</v>
      </c>
      <c r="BR347" s="1278" t="s">
        <v>36</v>
      </c>
      <c r="BS347" s="1236" t="s">
        <v>36</v>
      </c>
      <c r="BT347" s="1236" t="s">
        <v>36</v>
      </c>
      <c r="BU347" s="1236" t="s">
        <v>36</v>
      </c>
      <c r="BV347" s="1236" t="s">
        <v>36</v>
      </c>
      <c r="BW347" s="1236" t="s">
        <v>36</v>
      </c>
      <c r="BX347" s="1236" t="s">
        <v>36</v>
      </c>
      <c r="BY347" s="1300" t="s">
        <v>36</v>
      </c>
      <c r="BZ347" s="1300" t="s">
        <v>36</v>
      </c>
      <c r="CA347" s="1300" t="s">
        <v>36</v>
      </c>
      <c r="CB347" s="1300" t="s">
        <v>36</v>
      </c>
      <c r="CC347" s="1300" t="s">
        <v>36</v>
      </c>
      <c r="CD347" s="1300" t="s">
        <v>36</v>
      </c>
      <c r="CE347" s="1300" t="s">
        <v>36</v>
      </c>
      <c r="CF347" s="1300" t="s">
        <v>36</v>
      </c>
      <c r="CG347" s="1874"/>
      <c r="CH347" s="1874"/>
      <c r="CI347" s="1874"/>
      <c r="CJ347" s="1874"/>
      <c r="CK347" s="1874"/>
      <c r="CL347" s="1874"/>
      <c r="CM347" s="1874"/>
      <c r="CN347" s="1874"/>
      <c r="CO347" s="1874"/>
      <c r="CP347" s="1874"/>
      <c r="CQ347" s="1874"/>
      <c r="CR347" s="1874"/>
      <c r="CS347" s="1874"/>
      <c r="CT347" s="1874"/>
      <c r="CU347" s="1874"/>
      <c r="CV347" s="1874"/>
      <c r="CW347" s="1874"/>
      <c r="CX347" s="1874"/>
      <c r="CY347" s="1874"/>
      <c r="CZ347" s="1874"/>
    </row>
    <row r="348" s="578" customFormat="true" ht="15" customHeight="true" x14ac:dyDescent="0.2">
      <c r="B348" s="583"/>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67"/>
      <c r="BB348" s="163" t="s">
        <v>49</v>
      </c>
      <c r="BC348" s="1215" t="s">
        <v>36</v>
      </c>
      <c r="BD348" s="1236" t="s">
        <v>36</v>
      </c>
      <c r="BE348" s="1236" t="s">
        <v>36</v>
      </c>
      <c r="BF348" s="1236" t="s">
        <v>36</v>
      </c>
      <c r="BG348" s="1257" t="s">
        <v>36</v>
      </c>
      <c r="BH348" s="1278" t="s">
        <v>36</v>
      </c>
      <c r="BI348" s="1236" t="s">
        <v>36</v>
      </c>
      <c r="BJ348" s="1236" t="s">
        <v>36</v>
      </c>
      <c r="BK348" s="1236" t="s">
        <v>36</v>
      </c>
      <c r="BL348" s="1257" t="s">
        <v>36</v>
      </c>
      <c r="BM348" s="1278" t="s">
        <v>36</v>
      </c>
      <c r="BN348" s="1236" t="s">
        <v>36</v>
      </c>
      <c r="BO348" s="1236" t="s">
        <v>36</v>
      </c>
      <c r="BP348" s="1236" t="s">
        <v>36</v>
      </c>
      <c r="BQ348" s="1257" t="s">
        <v>36</v>
      </c>
      <c r="BR348" s="1278" t="s">
        <v>36</v>
      </c>
      <c r="BS348" s="1236" t="s">
        <v>36</v>
      </c>
      <c r="BT348" s="1236" t="s">
        <v>36</v>
      </c>
      <c r="BU348" s="1236" t="s">
        <v>36</v>
      </c>
      <c r="BV348" s="1236" t="s">
        <v>36</v>
      </c>
      <c r="BW348" s="1236" t="s">
        <v>36</v>
      </c>
      <c r="BX348" s="1236" t="s">
        <v>36</v>
      </c>
      <c r="BY348" s="1300" t="s">
        <v>36</v>
      </c>
      <c r="BZ348" s="1300" t="s">
        <v>36</v>
      </c>
      <c r="CA348" s="1300" t="s">
        <v>36</v>
      </c>
      <c r="CB348" s="1300" t="s">
        <v>36</v>
      </c>
      <c r="CC348" s="1300" t="s">
        <v>36</v>
      </c>
      <c r="CD348" s="1300" t="s">
        <v>36</v>
      </c>
      <c r="CE348" s="1300" t="s">
        <v>36</v>
      </c>
      <c r="CF348" s="1300" t="s">
        <v>36</v>
      </c>
      <c r="CG348" s="1874"/>
      <c r="CH348" s="1874"/>
      <c r="CI348" s="1874"/>
      <c r="CJ348" s="1874"/>
      <c r="CK348" s="1874"/>
      <c r="CL348" s="1874"/>
      <c r="CM348" s="1874"/>
      <c r="CN348" s="1874"/>
      <c r="CO348" s="1874"/>
      <c r="CP348" s="1874"/>
      <c r="CQ348" s="1874"/>
      <c r="CR348" s="1874"/>
      <c r="CS348" s="1874"/>
      <c r="CT348" s="1874"/>
      <c r="CU348" s="1874"/>
      <c r="CV348" s="1874"/>
      <c r="CW348" s="1874"/>
      <c r="CX348" s="1874"/>
      <c r="CY348" s="1874"/>
      <c r="CZ348" s="1874"/>
    </row>
    <row r="349" s="578" customFormat="true" ht="15" customHeight="true" x14ac:dyDescent="0.2">
      <c r="B349" s="583"/>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66" t="s">
        <v>144</v>
      </c>
      <c r="BB349" s="163" t="s">
        <v>50</v>
      </c>
      <c r="BC349" s="1215" t="s">
        <v>36</v>
      </c>
      <c r="BD349" s="1236" t="s">
        <v>36</v>
      </c>
      <c r="BE349" s="1236" t="s">
        <v>36</v>
      </c>
      <c r="BF349" s="1236" t="s">
        <v>36</v>
      </c>
      <c r="BG349" s="1257" t="s">
        <v>36</v>
      </c>
      <c r="BH349" s="1278" t="s">
        <v>36</v>
      </c>
      <c r="BI349" s="1236" t="s">
        <v>36</v>
      </c>
      <c r="BJ349" s="1236" t="s">
        <v>36</v>
      </c>
      <c r="BK349" s="1236" t="s">
        <v>36</v>
      </c>
      <c r="BL349" s="1257" t="s">
        <v>36</v>
      </c>
      <c r="BM349" s="1278" t="s">
        <v>36</v>
      </c>
      <c r="BN349" s="1236" t="s">
        <v>36</v>
      </c>
      <c r="BO349" s="1236" t="s">
        <v>36</v>
      </c>
      <c r="BP349" s="1236" t="s">
        <v>36</v>
      </c>
      <c r="BQ349" s="1257" t="s">
        <v>36</v>
      </c>
      <c r="BR349" s="1278" t="s">
        <v>36</v>
      </c>
      <c r="BS349" s="1236" t="s">
        <v>36</v>
      </c>
      <c r="BT349" s="1236" t="s">
        <v>36</v>
      </c>
      <c r="BU349" s="1236" t="s">
        <v>36</v>
      </c>
      <c r="BV349" s="1236" t="s">
        <v>36</v>
      </c>
      <c r="BW349" s="1236" t="s">
        <v>36</v>
      </c>
      <c r="BX349" s="1236" t="s">
        <v>36</v>
      </c>
      <c r="BY349" s="1300" t="s">
        <v>36</v>
      </c>
      <c r="BZ349" s="1300" t="s">
        <v>36</v>
      </c>
      <c r="CA349" s="1300" t="s">
        <v>36</v>
      </c>
      <c r="CB349" s="1300" t="s">
        <v>36</v>
      </c>
      <c r="CC349" s="1300" t="s">
        <v>36</v>
      </c>
      <c r="CD349" s="1300" t="s">
        <v>36</v>
      </c>
      <c r="CE349" s="1300" t="s">
        <v>36</v>
      </c>
      <c r="CF349" s="1300" t="s">
        <v>36</v>
      </c>
      <c r="CG349" s="1874"/>
      <c r="CH349" s="1874"/>
      <c r="CI349" s="1874"/>
      <c r="CJ349" s="1874"/>
      <c r="CK349" s="1874"/>
      <c r="CL349" s="1874"/>
      <c r="CM349" s="1874"/>
      <c r="CN349" s="1874"/>
      <c r="CO349" s="1874"/>
      <c r="CP349" s="1874"/>
      <c r="CQ349" s="1874"/>
      <c r="CR349" s="1874"/>
      <c r="CS349" s="1874"/>
      <c r="CT349" s="1874"/>
      <c r="CU349" s="1874"/>
      <c r="CV349" s="1874"/>
      <c r="CW349" s="1874"/>
      <c r="CX349" s="1874"/>
      <c r="CY349" s="1874"/>
      <c r="CZ349" s="1874"/>
    </row>
    <row r="350" s="578" customFormat="true" ht="15" customHeight="true" x14ac:dyDescent="0.2">
      <c r="B350" s="583"/>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67"/>
      <c r="BB350" s="163" t="s">
        <v>49</v>
      </c>
      <c r="BC350" s="1215" t="s">
        <v>36</v>
      </c>
      <c r="BD350" s="1236" t="s">
        <v>36</v>
      </c>
      <c r="BE350" s="1236" t="s">
        <v>36</v>
      </c>
      <c r="BF350" s="1236" t="s">
        <v>36</v>
      </c>
      <c r="BG350" s="1257" t="s">
        <v>36</v>
      </c>
      <c r="BH350" s="1278" t="s">
        <v>36</v>
      </c>
      <c r="BI350" s="1236" t="s">
        <v>36</v>
      </c>
      <c r="BJ350" s="1236" t="s">
        <v>36</v>
      </c>
      <c r="BK350" s="1236" t="s">
        <v>36</v>
      </c>
      <c r="BL350" s="1257" t="s">
        <v>36</v>
      </c>
      <c r="BM350" s="1278" t="s">
        <v>36</v>
      </c>
      <c r="BN350" s="1236" t="s">
        <v>36</v>
      </c>
      <c r="BO350" s="1236" t="s">
        <v>36</v>
      </c>
      <c r="BP350" s="1236" t="s">
        <v>36</v>
      </c>
      <c r="BQ350" s="1257" t="s">
        <v>36</v>
      </c>
      <c r="BR350" s="1278" t="s">
        <v>36</v>
      </c>
      <c r="BS350" s="1236" t="s">
        <v>36</v>
      </c>
      <c r="BT350" s="1236" t="s">
        <v>36</v>
      </c>
      <c r="BU350" s="1236" t="s">
        <v>36</v>
      </c>
      <c r="BV350" s="1236" t="s">
        <v>36</v>
      </c>
      <c r="BW350" s="1236" t="s">
        <v>36</v>
      </c>
      <c r="BX350" s="1236" t="s">
        <v>36</v>
      </c>
      <c r="BY350" s="1300" t="s">
        <v>36</v>
      </c>
      <c r="BZ350" s="1300" t="s">
        <v>36</v>
      </c>
      <c r="CA350" s="1300" t="s">
        <v>36</v>
      </c>
      <c r="CB350" s="1300" t="s">
        <v>36</v>
      </c>
      <c r="CC350" s="1300" t="s">
        <v>36</v>
      </c>
      <c r="CD350" s="1300" t="s">
        <v>36</v>
      </c>
      <c r="CE350" s="1300" t="s">
        <v>36</v>
      </c>
      <c r="CF350" s="1300" t="s">
        <v>36</v>
      </c>
      <c r="CG350" s="1874"/>
      <c r="CH350" s="1874"/>
      <c r="CI350" s="1874"/>
      <c r="CJ350" s="1874"/>
      <c r="CK350" s="1874"/>
      <c r="CL350" s="1874"/>
      <c r="CM350" s="1874"/>
      <c r="CN350" s="1874"/>
      <c r="CO350" s="1874"/>
      <c r="CP350" s="1874"/>
      <c r="CQ350" s="1874"/>
      <c r="CR350" s="1874"/>
      <c r="CS350" s="1874"/>
      <c r="CT350" s="1874"/>
      <c r="CU350" s="1874"/>
      <c r="CV350" s="1874"/>
      <c r="CW350" s="1874"/>
      <c r="CX350" s="1874"/>
      <c r="CY350" s="1874"/>
      <c r="CZ350" s="1874"/>
    </row>
    <row r="351" s="578" customFormat="true" ht="15" customHeight="true" x14ac:dyDescent="0.2">
      <c r="B351" s="583"/>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66" t="s">
        <v>145</v>
      </c>
      <c r="BB351" s="163" t="s">
        <v>50</v>
      </c>
      <c r="BC351" s="1215" t="s">
        <v>36</v>
      </c>
      <c r="BD351" s="1236" t="s">
        <v>36</v>
      </c>
      <c r="BE351" s="1236" t="s">
        <v>36</v>
      </c>
      <c r="BF351" s="1236" t="s">
        <v>36</v>
      </c>
      <c r="BG351" s="1257" t="s">
        <v>36</v>
      </c>
      <c r="BH351" s="1278" t="s">
        <v>36</v>
      </c>
      <c r="BI351" s="1236" t="s">
        <v>36</v>
      </c>
      <c r="BJ351" s="1236" t="s">
        <v>36</v>
      </c>
      <c r="BK351" s="1236" t="s">
        <v>36</v>
      </c>
      <c r="BL351" s="1257" t="s">
        <v>36</v>
      </c>
      <c r="BM351" s="1278" t="s">
        <v>36</v>
      </c>
      <c r="BN351" s="1236" t="s">
        <v>36</v>
      </c>
      <c r="BO351" s="1236" t="s">
        <v>36</v>
      </c>
      <c r="BP351" s="1236" t="s">
        <v>36</v>
      </c>
      <c r="BQ351" s="1257" t="s">
        <v>36</v>
      </c>
      <c r="BR351" s="1278" t="s">
        <v>36</v>
      </c>
      <c r="BS351" s="1236" t="s">
        <v>36</v>
      </c>
      <c r="BT351" s="1236" t="s">
        <v>36</v>
      </c>
      <c r="BU351" s="1236" t="s">
        <v>36</v>
      </c>
      <c r="BV351" s="1236" t="s">
        <v>36</v>
      </c>
      <c r="BW351" s="1236" t="s">
        <v>36</v>
      </c>
      <c r="BX351" s="1236" t="s">
        <v>36</v>
      </c>
      <c r="BY351" s="1300" t="s">
        <v>36</v>
      </c>
      <c r="BZ351" s="1300" t="s">
        <v>36</v>
      </c>
      <c r="CA351" s="1300" t="s">
        <v>36</v>
      </c>
      <c r="CB351" s="1300" t="s">
        <v>36</v>
      </c>
      <c r="CC351" s="1300" t="s">
        <v>36</v>
      </c>
      <c r="CD351" s="1300" t="s">
        <v>36</v>
      </c>
      <c r="CE351" s="1300" t="s">
        <v>36</v>
      </c>
      <c r="CF351" s="1300" t="s">
        <v>36</v>
      </c>
      <c r="CG351" s="1874"/>
      <c r="CH351" s="1874"/>
      <c r="CI351" s="1874"/>
      <c r="CJ351" s="1874"/>
      <c r="CK351" s="1874"/>
      <c r="CL351" s="1874"/>
      <c r="CM351" s="1874"/>
      <c r="CN351" s="1874"/>
      <c r="CO351" s="1874"/>
      <c r="CP351" s="1874"/>
      <c r="CQ351" s="1874"/>
      <c r="CR351" s="1874"/>
      <c r="CS351" s="1874"/>
      <c r="CT351" s="1874"/>
      <c r="CU351" s="1874"/>
      <c r="CV351" s="1874"/>
      <c r="CW351" s="1874"/>
      <c r="CX351" s="1874"/>
      <c r="CY351" s="1874"/>
      <c r="CZ351" s="1874"/>
    </row>
    <row r="352" s="578" customFormat="true" ht="15" customHeight="true" x14ac:dyDescent="0.2">
      <c r="B352" s="583"/>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67"/>
      <c r="BB352" s="163" t="s">
        <v>49</v>
      </c>
      <c r="BC352" s="1215" t="s">
        <v>36</v>
      </c>
      <c r="BD352" s="1236" t="s">
        <v>36</v>
      </c>
      <c r="BE352" s="1236" t="s">
        <v>36</v>
      </c>
      <c r="BF352" s="1236" t="s">
        <v>36</v>
      </c>
      <c r="BG352" s="1257" t="s">
        <v>36</v>
      </c>
      <c r="BH352" s="1278" t="s">
        <v>36</v>
      </c>
      <c r="BI352" s="1236" t="s">
        <v>36</v>
      </c>
      <c r="BJ352" s="1236" t="s">
        <v>36</v>
      </c>
      <c r="BK352" s="1236" t="s">
        <v>36</v>
      </c>
      <c r="BL352" s="1257" t="s">
        <v>36</v>
      </c>
      <c r="BM352" s="1278" t="s">
        <v>36</v>
      </c>
      <c r="BN352" s="1236" t="s">
        <v>36</v>
      </c>
      <c r="BO352" s="1236" t="s">
        <v>36</v>
      </c>
      <c r="BP352" s="1236" t="s">
        <v>36</v>
      </c>
      <c r="BQ352" s="1257" t="s">
        <v>36</v>
      </c>
      <c r="BR352" s="1278" t="s">
        <v>36</v>
      </c>
      <c r="BS352" s="1236" t="s">
        <v>36</v>
      </c>
      <c r="BT352" s="1236" t="s">
        <v>36</v>
      </c>
      <c r="BU352" s="1236" t="s">
        <v>36</v>
      </c>
      <c r="BV352" s="1236" t="s">
        <v>36</v>
      </c>
      <c r="BW352" s="1236" t="s">
        <v>36</v>
      </c>
      <c r="BX352" s="1236" t="s">
        <v>36</v>
      </c>
      <c r="BY352" s="1300" t="s">
        <v>36</v>
      </c>
      <c r="BZ352" s="1300" t="s">
        <v>36</v>
      </c>
      <c r="CA352" s="1300" t="s">
        <v>36</v>
      </c>
      <c r="CB352" s="1300" t="s">
        <v>36</v>
      </c>
      <c r="CC352" s="1300" t="s">
        <v>36</v>
      </c>
      <c r="CD352" s="1300" t="s">
        <v>36</v>
      </c>
      <c r="CE352" s="1300" t="s">
        <v>36</v>
      </c>
      <c r="CF352" s="1300" t="s">
        <v>36</v>
      </c>
      <c r="CG352" s="1874"/>
      <c r="CH352" s="1874"/>
      <c r="CI352" s="1874"/>
      <c r="CJ352" s="1874"/>
      <c r="CK352" s="1874"/>
      <c r="CL352" s="1874"/>
      <c r="CM352" s="1874"/>
      <c r="CN352" s="1874"/>
      <c r="CO352" s="1874"/>
      <c r="CP352" s="1874"/>
      <c r="CQ352" s="1874"/>
      <c r="CR352" s="1874"/>
      <c r="CS352" s="1874"/>
      <c r="CT352" s="1874"/>
      <c r="CU352" s="1874"/>
      <c r="CV352" s="1874"/>
      <c r="CW352" s="1874"/>
      <c r="CX352" s="1874"/>
      <c r="CY352" s="1874"/>
      <c r="CZ352" s="1874"/>
    </row>
    <row r="353" s="578" customFormat="true" ht="15" customHeight="true" x14ac:dyDescent="0.2">
      <c r="B353" s="583"/>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66" t="s">
        <v>140</v>
      </c>
      <c r="BB353" s="163" t="s">
        <v>50</v>
      </c>
      <c r="BC353" s="1215" t="s">
        <v>36</v>
      </c>
      <c r="BD353" s="1236" t="s">
        <v>36</v>
      </c>
      <c r="BE353" s="1236" t="s">
        <v>36</v>
      </c>
      <c r="BF353" s="1236" t="s">
        <v>36</v>
      </c>
      <c r="BG353" s="1257" t="s">
        <v>36</v>
      </c>
      <c r="BH353" s="1278" t="s">
        <v>36</v>
      </c>
      <c r="BI353" s="1236" t="s">
        <v>36</v>
      </c>
      <c r="BJ353" s="1236" t="s">
        <v>36</v>
      </c>
      <c r="BK353" s="1236" t="s">
        <v>36</v>
      </c>
      <c r="BL353" s="1257" t="s">
        <v>36</v>
      </c>
      <c r="BM353" s="1278" t="s">
        <v>36</v>
      </c>
      <c r="BN353" s="1236" t="s">
        <v>36</v>
      </c>
      <c r="BO353" s="1236" t="s">
        <v>36</v>
      </c>
      <c r="BP353" s="1236" t="s">
        <v>36</v>
      </c>
      <c r="BQ353" s="1257" t="s">
        <v>36</v>
      </c>
      <c r="BR353" s="1278" t="s">
        <v>36</v>
      </c>
      <c r="BS353" s="1236" t="s">
        <v>36</v>
      </c>
      <c r="BT353" s="1236" t="s">
        <v>36</v>
      </c>
      <c r="BU353" s="1236" t="s">
        <v>36</v>
      </c>
      <c r="BV353" s="1236" t="s">
        <v>36</v>
      </c>
      <c r="BW353" s="1236" t="s">
        <v>36</v>
      </c>
      <c r="BX353" s="1236" t="s">
        <v>36</v>
      </c>
      <c r="BY353" s="1300" t="s">
        <v>36</v>
      </c>
      <c r="BZ353" s="1300" t="s">
        <v>36</v>
      </c>
      <c r="CA353" s="1300" t="s">
        <v>36</v>
      </c>
      <c r="CB353" s="1300" t="s">
        <v>36</v>
      </c>
      <c r="CC353" s="1300" t="s">
        <v>36</v>
      </c>
      <c r="CD353" s="1300" t="s">
        <v>36</v>
      </c>
      <c r="CE353" s="1300" t="s">
        <v>36</v>
      </c>
      <c r="CF353" s="1300" t="s">
        <v>36</v>
      </c>
      <c r="CG353" s="1874"/>
      <c r="CH353" s="1874"/>
      <c r="CI353" s="1874"/>
      <c r="CJ353" s="1874"/>
      <c r="CK353" s="1874"/>
      <c r="CL353" s="1874"/>
      <c r="CM353" s="1874"/>
      <c r="CN353" s="1874"/>
      <c r="CO353" s="1874"/>
      <c r="CP353" s="1874"/>
      <c r="CQ353" s="1874"/>
      <c r="CR353" s="1874"/>
      <c r="CS353" s="1874"/>
      <c r="CT353" s="1874"/>
      <c r="CU353" s="1874"/>
      <c r="CV353" s="1874"/>
      <c r="CW353" s="1874"/>
      <c r="CX353" s="1874"/>
      <c r="CY353" s="1874"/>
      <c r="CZ353" s="1874"/>
    </row>
    <row r="354" s="578" customFormat="true" ht="15" customHeight="true" x14ac:dyDescent="0.2">
      <c r="B354" s="583"/>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68"/>
      <c r="BB354" s="164" t="s">
        <v>49</v>
      </c>
      <c r="BC354" s="1216" t="s">
        <v>36</v>
      </c>
      <c r="BD354" s="1237" t="s">
        <v>36</v>
      </c>
      <c r="BE354" s="1237" t="s">
        <v>36</v>
      </c>
      <c r="BF354" s="1237" t="s">
        <v>36</v>
      </c>
      <c r="BG354" s="1258" t="s">
        <v>36</v>
      </c>
      <c r="BH354" s="1279" t="s">
        <v>36</v>
      </c>
      <c r="BI354" s="1237" t="s">
        <v>36</v>
      </c>
      <c r="BJ354" s="1237" t="s">
        <v>36</v>
      </c>
      <c r="BK354" s="1237" t="s">
        <v>36</v>
      </c>
      <c r="BL354" s="1258" t="s">
        <v>36</v>
      </c>
      <c r="BM354" s="1279" t="s">
        <v>36</v>
      </c>
      <c r="BN354" s="1237" t="s">
        <v>36</v>
      </c>
      <c r="BO354" s="1237" t="s">
        <v>36</v>
      </c>
      <c r="BP354" s="1237" t="s">
        <v>36</v>
      </c>
      <c r="BQ354" s="1258" t="s">
        <v>36</v>
      </c>
      <c r="BR354" s="1279" t="s">
        <v>36</v>
      </c>
      <c r="BS354" s="1237" t="s">
        <v>36</v>
      </c>
      <c r="BT354" s="1237" t="s">
        <v>36</v>
      </c>
      <c r="BU354" s="1237" t="s">
        <v>36</v>
      </c>
      <c r="BV354" s="1237" t="s">
        <v>36</v>
      </c>
      <c r="BW354" s="1237" t="s">
        <v>36</v>
      </c>
      <c r="BX354" s="1237" t="s">
        <v>36</v>
      </c>
      <c r="BY354" s="1301" t="s">
        <v>36</v>
      </c>
      <c r="BZ354" s="1301" t="s">
        <v>36</v>
      </c>
      <c r="CA354" s="1301" t="s">
        <v>36</v>
      </c>
      <c r="CB354" s="1301" t="s">
        <v>36</v>
      </c>
      <c r="CC354" s="1301" t="s">
        <v>36</v>
      </c>
      <c r="CD354" s="1301" t="s">
        <v>36</v>
      </c>
      <c r="CE354" s="1301" t="s">
        <v>36</v>
      </c>
      <c r="CF354" s="1301" t="s">
        <v>36</v>
      </c>
      <c r="CG354" s="1875"/>
      <c r="CH354" s="1875"/>
      <c r="CI354" s="1875"/>
      <c r="CJ354" s="1875"/>
      <c r="CK354" s="1875"/>
      <c r="CL354" s="1875"/>
      <c r="CM354" s="1875"/>
      <c r="CN354" s="1875"/>
      <c r="CO354" s="1875"/>
      <c r="CP354" s="1875"/>
      <c r="CQ354" s="1875"/>
      <c r="CR354" s="1875"/>
      <c r="CS354" s="1875"/>
      <c r="CT354" s="1875"/>
      <c r="CU354" s="1875"/>
      <c r="CV354" s="1875"/>
      <c r="CW354" s="1875"/>
      <c r="CX354" s="1875"/>
      <c r="CY354" s="1875"/>
      <c r="CZ354" s="1875"/>
    </row>
    <row r="355" s="578" customFormat="true" ht="15" customHeight="true" x14ac:dyDescent="0.2">
      <c r="B355" s="583"/>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578" customFormat="true" ht="15" customHeight="true" x14ac:dyDescent="0.2">
      <c r="B356" s="583"/>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78" customFormat="true" ht="15" customHeight="true" x14ac:dyDescent="0.2">
      <c r="B390" s="583"/>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78" customFormat="true" ht="15" customHeight="true" x14ac:dyDescent="0.2">
      <c r="B391" s="583"/>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78" customFormat="true" ht="15" customHeight="true" x14ac:dyDescent="0.2">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78" customFormat="true" ht="15" customHeight="true" x14ac:dyDescent="0.2">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78" customFormat="true" ht="15" customHeight="true" x14ac:dyDescent="0.2">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78" customFormat="true" ht="15" customHeight="true" x14ac:dyDescent="0.2">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78" customFormat="true" ht="15" customHeight="true" x14ac:dyDescent="0.2">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78" customFormat="true" ht="15" customHeight="true" x14ac:dyDescent="0.2">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78" customFormat="true" ht="15" customHeight="true" x14ac:dyDescent="0.2">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172" t="s">
        <v>130</v>
      </c>
      <c r="D399" s="2173"/>
      <c r="E399" s="2173"/>
      <c r="F399" s="2173"/>
      <c r="G399" s="136"/>
      <c r="H399" s="2174" t="s">
        <v>131</v>
      </c>
      <c r="I399" s="2175"/>
      <c r="J399" s="2175"/>
      <c r="K399" s="2175"/>
      <c r="M399" s="2174" t="s">
        <v>132</v>
      </c>
      <c r="N399" s="2175"/>
      <c r="O399" s="2175"/>
      <c r="P399" s="21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79" t="s">
        <v>202</v>
      </c>
      <c r="D400" s="2180"/>
      <c r="E400" s="2180"/>
      <c r="F400" s="397"/>
      <c r="G400" s="397"/>
      <c r="H400" s="2179"/>
      <c r="I400" s="2180"/>
      <c r="M400" s="2179"/>
      <c r="N400" s="2180"/>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79"/>
      <c r="D401" s="2180"/>
      <c r="E401" s="417" t="s">
        <v>203</v>
      </c>
      <c r="F401" s="397"/>
      <c r="G401" s="397"/>
      <c r="H401" s="2179"/>
      <c r="I401" s="2180"/>
      <c r="M401" s="2179"/>
      <c r="N401" s="2180"/>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89" t="s">
        <v>137</v>
      </c>
      <c r="C402" s="2180"/>
      <c r="D402" s="2180"/>
      <c r="E402" s="418" t="s">
        <v>148</v>
      </c>
      <c r="F402" s="397"/>
      <c r="G402" s="397"/>
      <c r="H402" s="2179"/>
      <c r="I402" s="2180"/>
      <c r="M402" s="2179"/>
      <c r="N402" s="2180"/>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90"/>
      <c r="C403" s="2160" t="s">
        <v>204</v>
      </c>
      <c r="D403" s="2161"/>
      <c r="E403" s="460">
        <v>0.73458815707489644</v>
      </c>
      <c r="F403" s="461"/>
      <c r="G403" s="461"/>
      <c r="H403" s="2160"/>
      <c r="I403" s="2161"/>
      <c r="J403" s="453"/>
      <c r="K403" s="453"/>
      <c r="L403" s="453"/>
      <c r="M403" s="2160"/>
      <c r="N403" s="2161"/>
      <c r="O403" s="453"/>
      <c r="P403" s="453"/>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90"/>
      <c r="C404" s="2160" t="s">
        <v>205</v>
      </c>
      <c r="D404" s="2161"/>
      <c r="E404" s="462">
        <v>0.72813583210771626</v>
      </c>
      <c r="F404" s="461"/>
      <c r="G404" s="461"/>
      <c r="H404" s="2160"/>
      <c r="I404" s="2161"/>
      <c r="J404" s="453"/>
      <c r="K404" s="453"/>
      <c r="L404" s="453"/>
      <c r="M404" s="2160"/>
      <c r="N404" s="2161"/>
      <c r="O404" s="453"/>
      <c r="P404" s="453"/>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90"/>
      <c r="C405" s="2160" t="s">
        <v>206</v>
      </c>
      <c r="D405" s="2161"/>
      <c r="E405" s="462">
        <v>0.6780959874667738</v>
      </c>
      <c r="F405" s="461"/>
      <c r="G405" s="461"/>
      <c r="H405" s="2160"/>
      <c r="I405" s="2161"/>
      <c r="J405" s="453"/>
      <c r="K405" s="453"/>
      <c r="L405" s="453"/>
      <c r="M405" s="2160"/>
      <c r="N405" s="2161"/>
      <c r="O405" s="453"/>
      <c r="P405" s="453"/>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90"/>
      <c r="C406" s="2160" t="s">
        <v>207</v>
      </c>
      <c r="D406" s="2161"/>
      <c r="E406" s="462">
        <v>0.66041182649803643</v>
      </c>
      <c r="F406" s="461"/>
      <c r="G406" s="461"/>
      <c r="H406" s="2160"/>
      <c r="I406" s="2161"/>
      <c r="J406" s="453"/>
      <c r="K406" s="453"/>
      <c r="L406" s="453"/>
      <c r="M406" s="2160"/>
      <c r="N406" s="2161"/>
      <c r="O406" s="453"/>
      <c r="P406" s="453"/>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90"/>
      <c r="C407" s="2160" t="s">
        <v>208</v>
      </c>
      <c r="D407" s="2161"/>
      <c r="E407" s="462">
        <v>-0.65226770146581492</v>
      </c>
      <c r="F407" s="461"/>
      <c r="G407" s="461"/>
      <c r="H407" s="2160"/>
      <c r="I407" s="2161"/>
      <c r="J407" s="453"/>
      <c r="K407" s="453"/>
      <c r="L407" s="453"/>
      <c r="M407" s="2160"/>
      <c r="N407" s="2161"/>
      <c r="O407" s="453"/>
      <c r="P407" s="453"/>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90"/>
      <c r="C408" s="2160" t="s">
        <v>209</v>
      </c>
      <c r="D408" s="2161"/>
      <c r="E408" s="462">
        <v>0.63721667762274403</v>
      </c>
      <c r="F408" s="461"/>
      <c r="G408" s="461"/>
      <c r="H408" s="2160"/>
      <c r="I408" s="2161"/>
      <c r="J408" s="453"/>
      <c r="K408" s="453"/>
      <c r="L408" s="453"/>
      <c r="M408" s="2160"/>
      <c r="N408" s="2161"/>
      <c r="O408" s="453"/>
      <c r="P408" s="453"/>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90"/>
      <c r="C409" s="2160" t="s">
        <v>210</v>
      </c>
      <c r="D409" s="2161"/>
      <c r="E409" s="462">
        <v>0.61026236794965094</v>
      </c>
      <c r="F409" s="461"/>
      <c r="G409" s="461"/>
      <c r="H409" s="2160"/>
      <c r="I409" s="2161"/>
      <c r="J409" s="453"/>
      <c r="K409" s="453"/>
      <c r="L409" s="453"/>
      <c r="M409" s="2160"/>
      <c r="N409" s="2161"/>
      <c r="O409" s="453"/>
      <c r="P409" s="453"/>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90"/>
      <c r="C410" s="2160" t="s">
        <v>211</v>
      </c>
      <c r="D410" s="2161"/>
      <c r="E410" s="462">
        <v>0.58222467887341589</v>
      </c>
      <c r="F410" s="461"/>
      <c r="G410" s="461"/>
      <c r="H410" s="2160"/>
      <c r="I410" s="2161"/>
      <c r="J410" s="453"/>
      <c r="K410" s="453"/>
      <c r="L410" s="453"/>
      <c r="M410" s="2160"/>
      <c r="N410" s="2161"/>
      <c r="O410" s="453"/>
      <c r="P410" s="453"/>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90"/>
      <c r="C411" s="2160" t="s">
        <v>212</v>
      </c>
      <c r="D411" s="2161"/>
      <c r="E411" s="462">
        <v>0.53407719262897102</v>
      </c>
      <c r="F411" s="461"/>
      <c r="G411" s="461"/>
      <c r="H411" s="2160"/>
      <c r="I411" s="2161"/>
      <c r="J411" s="453"/>
      <c r="K411" s="453"/>
      <c r="L411" s="453"/>
      <c r="M411" s="2160"/>
      <c r="N411" s="2161"/>
      <c r="O411" s="453"/>
      <c r="P411" s="453"/>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90"/>
      <c r="C412" s="2160" t="s">
        <v>213</v>
      </c>
      <c r="D412" s="2161"/>
      <c r="E412" s="462">
        <v>0.51185958613967675</v>
      </c>
      <c r="F412" s="461"/>
      <c r="G412" s="461"/>
      <c r="H412" s="2160"/>
      <c r="I412" s="2161"/>
      <c r="J412" s="453"/>
      <c r="K412" s="453"/>
      <c r="L412" s="453"/>
      <c r="M412" s="2160"/>
      <c r="N412" s="2161"/>
      <c r="O412" s="453"/>
      <c r="P412" s="453"/>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90"/>
      <c r="C413" s="2160" t="s">
        <v>214</v>
      </c>
      <c r="D413" s="2161"/>
      <c r="E413" s="462">
        <v>0.44044883478868152</v>
      </c>
      <c r="F413" s="461"/>
      <c r="G413" s="461"/>
      <c r="H413" s="2160"/>
      <c r="I413" s="2161"/>
      <c r="J413" s="453"/>
      <c r="K413" s="453"/>
      <c r="L413" s="453"/>
      <c r="M413" s="2160"/>
      <c r="N413" s="2161"/>
      <c r="O413" s="453"/>
      <c r="P413" s="453"/>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90"/>
      <c r="C414" s="2160" t="s">
        <v>215</v>
      </c>
      <c r="D414" s="2161"/>
      <c r="E414" s="462">
        <v>0.4273550757009128</v>
      </c>
      <c r="F414" s="461"/>
      <c r="G414" s="461"/>
      <c r="H414" s="2160"/>
      <c r="I414" s="2161"/>
      <c r="J414" s="453"/>
      <c r="K414" s="453"/>
      <c r="L414" s="453"/>
      <c r="M414" s="2160"/>
      <c r="N414" s="2161"/>
      <c r="O414" s="453"/>
      <c r="P414" s="453"/>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90"/>
      <c r="C415" s="2160" t="s">
        <v>216</v>
      </c>
      <c r="D415" s="2161"/>
      <c r="E415" s="462">
        <v>-0.29084253509975549</v>
      </c>
      <c r="F415" s="461"/>
      <c r="G415" s="461"/>
      <c r="H415" s="2160"/>
      <c r="I415" s="2161"/>
      <c r="J415" s="453"/>
      <c r="K415" s="453"/>
      <c r="L415" s="453"/>
      <c r="M415" s="2160"/>
      <c r="N415" s="2161"/>
      <c r="O415" s="453"/>
      <c r="P415" s="453"/>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90"/>
      <c r="C416" s="2160" t="s">
        <v>217</v>
      </c>
      <c r="D416" s="2161"/>
      <c r="E416" s="462">
        <v>-0.19289156995314022</v>
      </c>
      <c r="F416" s="461"/>
      <c r="G416" s="461"/>
      <c r="H416" s="2160"/>
      <c r="I416" s="2161"/>
      <c r="J416" s="453"/>
      <c r="K416" s="453"/>
      <c r="L416" s="453"/>
      <c r="M416" s="2160"/>
      <c r="N416" s="2161"/>
      <c r="O416" s="453"/>
      <c r="P416" s="453"/>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90"/>
      <c r="C417" s="2160" t="s">
        <v>218</v>
      </c>
      <c r="D417" s="2161"/>
      <c r="E417" s="462">
        <v>-0.11788783736429341</v>
      </c>
      <c r="F417" s="461"/>
      <c r="G417" s="461"/>
      <c r="H417" s="2160"/>
      <c r="I417" s="2161"/>
      <c r="J417" s="453"/>
      <c r="K417" s="453"/>
      <c r="L417" s="453"/>
      <c r="M417" s="2160"/>
      <c r="N417" s="2161"/>
      <c r="O417" s="453"/>
      <c r="P417" s="453"/>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90"/>
      <c r="C418" s="2160" t="s">
        <v>219</v>
      </c>
      <c r="D418" s="2161"/>
      <c r="E418" s="462">
        <v>-9.9789426149367269E-2</v>
      </c>
      <c r="F418" s="461"/>
      <c r="G418" s="461"/>
      <c r="H418" s="2160"/>
      <c r="I418" s="2161"/>
      <c r="J418" s="453"/>
      <c r="K418" s="453"/>
      <c r="L418" s="453"/>
      <c r="M418" s="2160"/>
      <c r="N418" s="2161"/>
      <c r="O418" s="453"/>
      <c r="P418" s="453"/>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90"/>
      <c r="C419" s="2160" t="s">
        <v>220</v>
      </c>
      <c r="D419" s="2161"/>
      <c r="E419" s="462">
        <v>9.1927581445496717E-2</v>
      </c>
      <c r="F419" s="461"/>
      <c r="G419" s="461"/>
      <c r="H419" s="2160"/>
      <c r="I419" s="2161"/>
      <c r="J419" s="453"/>
      <c r="K419" s="453"/>
      <c r="L419" s="453"/>
      <c r="M419" s="2160"/>
      <c r="N419" s="2161"/>
      <c r="O419" s="453"/>
      <c r="P419" s="453"/>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90"/>
      <c r="C420" s="2160" t="s">
        <v>221</v>
      </c>
      <c r="D420" s="2161"/>
      <c r="E420" s="462">
        <v>-6.213030997564109E-2</v>
      </c>
      <c r="F420" s="461"/>
      <c r="G420" s="461"/>
      <c r="H420" s="2160"/>
      <c r="I420" s="2161"/>
      <c r="J420" s="453"/>
      <c r="K420" s="453"/>
      <c r="L420" s="453"/>
      <c r="M420" s="2160"/>
      <c r="N420" s="2161"/>
      <c r="O420" s="453"/>
      <c r="P420" s="453"/>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90"/>
      <c r="C421" s="2160" t="s">
        <v>222</v>
      </c>
      <c r="D421" s="2161"/>
      <c r="E421" s="462">
        <v>-5.3500540907278286E-2</v>
      </c>
      <c r="F421" s="461"/>
      <c r="G421" s="461"/>
      <c r="H421" s="2160"/>
      <c r="I421" s="2161"/>
      <c r="J421" s="453"/>
      <c r="K421" s="453"/>
      <c r="L421" s="453"/>
      <c r="M421" s="2160"/>
      <c r="N421" s="2161"/>
      <c r="O421" s="453"/>
      <c r="P421" s="453"/>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90"/>
      <c r="C422" s="2160" t="s">
        <v>223</v>
      </c>
      <c r="D422" s="2161"/>
      <c r="E422" s="462">
        <v>-4.2940013817005497E-2</v>
      </c>
      <c r="F422" s="461"/>
      <c r="G422" s="461"/>
      <c r="H422" s="2160"/>
      <c r="I422" s="2161"/>
      <c r="J422" s="453"/>
      <c r="K422" s="453"/>
      <c r="L422" s="453"/>
      <c r="M422" s="2160"/>
      <c r="N422" s="2161"/>
      <c r="O422" s="453"/>
      <c r="P422" s="453"/>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90"/>
      <c r="C423" s="2160" t="s">
        <v>224</v>
      </c>
      <c r="D423" s="2161"/>
      <c r="E423" s="462">
        <v>-2.8417099319557257E-2</v>
      </c>
      <c r="F423" s="461"/>
      <c r="G423" s="461"/>
      <c r="H423" s="2160"/>
      <c r="I423" s="2161"/>
      <c r="J423" s="453"/>
      <c r="K423" s="453"/>
      <c r="L423" s="453"/>
      <c r="M423" s="2160"/>
      <c r="N423" s="2161"/>
      <c r="O423" s="453"/>
      <c r="P423" s="453"/>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90"/>
      <c r="C424" s="2160" t="s">
        <v>225</v>
      </c>
      <c r="D424" s="2161"/>
      <c r="E424" s="463">
        <v>1.5296618328001737E-2</v>
      </c>
      <c r="F424" s="461"/>
      <c r="G424" s="461"/>
      <c r="H424" s="2160"/>
      <c r="I424" s="2161"/>
      <c r="J424" s="453"/>
      <c r="K424" s="453"/>
      <c r="L424" s="453"/>
      <c r="M424" s="2160"/>
      <c r="N424" s="2161"/>
      <c r="O424" s="453"/>
      <c r="P424" s="453"/>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90"/>
      <c r="C425" s="2160"/>
      <c r="D425" s="2161"/>
      <c r="E425" s="461"/>
      <c r="F425" s="461"/>
      <c r="G425" s="461"/>
      <c r="H425" s="2160"/>
      <c r="I425" s="2161"/>
      <c r="J425" s="453"/>
      <c r="K425" s="453"/>
      <c r="L425" s="453"/>
      <c r="M425" s="2160"/>
      <c r="N425" s="2161"/>
      <c r="O425" s="453"/>
      <c r="P425" s="453"/>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90"/>
      <c r="C426" s="2160"/>
      <c r="D426" s="2161"/>
      <c r="E426" s="461"/>
      <c r="F426" s="461"/>
      <c r="G426" s="461"/>
      <c r="H426" s="2160"/>
      <c r="I426" s="2161"/>
      <c r="J426" s="453"/>
      <c r="K426" s="453"/>
      <c r="L426" s="453"/>
      <c r="M426" s="2160"/>
      <c r="N426" s="2161"/>
      <c r="O426" s="453"/>
      <c r="P426" s="453"/>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90"/>
      <c r="C427" s="2160"/>
      <c r="D427" s="2161"/>
      <c r="E427" s="461"/>
      <c r="F427" s="461"/>
      <c r="G427" s="461"/>
      <c r="H427" s="2160"/>
      <c r="I427" s="2161"/>
      <c r="J427" s="453"/>
      <c r="K427" s="453"/>
      <c r="L427" s="453"/>
      <c r="M427" s="2160"/>
      <c r="N427" s="2161"/>
      <c r="O427" s="453"/>
      <c r="P427" s="453"/>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90"/>
      <c r="C428" s="2160" t="s">
        <v>226</v>
      </c>
      <c r="D428" s="2161"/>
      <c r="E428" s="2161"/>
      <c r="F428" s="461"/>
      <c r="G428" s="461"/>
      <c r="H428" s="2160"/>
      <c r="I428" s="2161"/>
      <c r="J428" s="453"/>
      <c r="K428" s="453"/>
      <c r="L428" s="453"/>
      <c r="M428" s="2160"/>
      <c r="N428" s="2161"/>
      <c r="O428" s="453"/>
      <c r="P428" s="453"/>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90"/>
      <c r="C429" s="2160"/>
      <c r="D429" s="2161"/>
      <c r="E429" s="454" t="s">
        <v>227</v>
      </c>
      <c r="F429" s="461"/>
      <c r="G429" s="461"/>
      <c r="H429" s="2160"/>
      <c r="I429" s="2161"/>
      <c r="J429" s="453"/>
      <c r="K429" s="453"/>
      <c r="L429" s="453"/>
      <c r="M429" s="2160"/>
      <c r="N429" s="2161"/>
      <c r="O429" s="453"/>
      <c r="P429" s="453"/>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90"/>
      <c r="C430" s="2160" t="s">
        <v>216</v>
      </c>
      <c r="D430" s="2161"/>
      <c r="E430" s="460">
        <v>8.4589380223252505E-2</v>
      </c>
      <c r="F430" s="461"/>
      <c r="G430" s="461"/>
      <c r="H430" s="2160"/>
      <c r="I430" s="2161"/>
      <c r="J430" s="453"/>
      <c r="K430" s="453"/>
      <c r="L430" s="453"/>
      <c r="M430" s="2160"/>
      <c r="N430" s="2161"/>
      <c r="O430" s="453"/>
      <c r="P430" s="453"/>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90"/>
      <c r="C431" s="2160" t="s">
        <v>204</v>
      </c>
      <c r="D431" s="2161"/>
      <c r="E431" s="462">
        <v>0.53961976051469274</v>
      </c>
      <c r="F431" s="461"/>
      <c r="G431" s="461"/>
      <c r="H431" s="2160"/>
      <c r="I431" s="2161"/>
      <c r="J431" s="453"/>
      <c r="K431" s="453"/>
      <c r="L431" s="453"/>
      <c r="M431" s="2160"/>
      <c r="N431" s="2161"/>
      <c r="O431" s="453"/>
      <c r="P431" s="453"/>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90"/>
      <c r="C432" s="2160" t="s">
        <v>217</v>
      </c>
      <c r="D432" s="2161"/>
      <c r="E432" s="462">
        <v>3.7207157758987183E-2</v>
      </c>
      <c r="F432" s="461"/>
      <c r="G432" s="461"/>
      <c r="H432" s="2160"/>
      <c r="I432" s="2161"/>
      <c r="J432" s="453"/>
      <c r="K432" s="453"/>
      <c r="L432" s="453"/>
      <c r="M432" s="2160"/>
      <c r="N432" s="2161"/>
      <c r="O432" s="453"/>
      <c r="P432" s="453"/>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90"/>
      <c r="C433" s="2160" t="s">
        <v>222</v>
      </c>
      <c r="D433" s="2161"/>
      <c r="E433" s="462">
        <v>2.8623078773713571E-3</v>
      </c>
      <c r="F433" s="461"/>
      <c r="G433" s="461"/>
      <c r="H433" s="2160"/>
      <c r="I433" s="2161"/>
      <c r="J433" s="453"/>
      <c r="K433" s="453"/>
      <c r="L433" s="453"/>
      <c r="M433" s="2160"/>
      <c r="N433" s="2161"/>
      <c r="O433" s="453"/>
      <c r="P433" s="453"/>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90"/>
      <c r="C434" s="2160" t="s">
        <v>208</v>
      </c>
      <c r="D434" s="2161"/>
      <c r="E434" s="462">
        <v>0.42545315437549747</v>
      </c>
      <c r="F434" s="461"/>
      <c r="G434" s="461"/>
      <c r="H434" s="2160"/>
      <c r="I434" s="2161"/>
      <c r="J434" s="453"/>
      <c r="K434" s="453"/>
      <c r="L434" s="453"/>
      <c r="M434" s="2160"/>
      <c r="N434" s="2161"/>
      <c r="O434" s="453"/>
      <c r="P434" s="453"/>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90"/>
      <c r="C435" s="2160" t="s">
        <v>221</v>
      </c>
      <c r="D435" s="2161"/>
      <c r="E435" s="462">
        <v>3.8601754176692468E-3</v>
      </c>
      <c r="F435" s="461"/>
      <c r="G435" s="461"/>
      <c r="H435" s="2160"/>
      <c r="I435" s="2161"/>
      <c r="J435" s="453"/>
      <c r="K435" s="453"/>
      <c r="L435" s="453"/>
      <c r="M435" s="2160"/>
      <c r="N435" s="2161"/>
      <c r="O435" s="453"/>
      <c r="P435" s="453"/>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90"/>
      <c r="C436" s="2160" t="s">
        <v>218</v>
      </c>
      <c r="D436" s="2161"/>
      <c r="E436" s="462">
        <v>1.3897542198430094E-2</v>
      </c>
      <c r="F436" s="461"/>
      <c r="G436" s="461"/>
      <c r="H436" s="2160"/>
      <c r="I436" s="2161"/>
      <c r="J436" s="453"/>
      <c r="K436" s="453"/>
      <c r="L436" s="453"/>
      <c r="M436" s="2160"/>
      <c r="N436" s="2161"/>
      <c r="O436" s="453"/>
      <c r="P436" s="453"/>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90"/>
      <c r="C437" s="2160" t="s">
        <v>220</v>
      </c>
      <c r="D437" s="2161"/>
      <c r="E437" s="462">
        <v>8.4506802304184329E-3</v>
      </c>
      <c r="F437" s="461"/>
      <c r="G437" s="461"/>
      <c r="H437" s="2160"/>
      <c r="I437" s="2161"/>
      <c r="J437" s="453"/>
      <c r="K437" s="453"/>
      <c r="L437" s="453"/>
      <c r="M437" s="2160"/>
      <c r="N437" s="2161"/>
      <c r="O437" s="453"/>
      <c r="P437" s="453"/>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90"/>
      <c r="C438" s="2160" t="s">
        <v>225</v>
      </c>
      <c r="D438" s="2161"/>
      <c r="E438" s="462">
        <v>2.3398653227255865E-4</v>
      </c>
      <c r="F438" s="461"/>
      <c r="G438" s="461"/>
      <c r="H438" s="2160"/>
      <c r="I438" s="2161"/>
      <c r="J438" s="453"/>
      <c r="K438" s="453"/>
      <c r="L438" s="453"/>
      <c r="M438" s="2160"/>
      <c r="N438" s="2161"/>
      <c r="O438" s="453"/>
      <c r="P438" s="453"/>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90"/>
      <c r="C439" s="2160" t="s">
        <v>224</v>
      </c>
      <c r="D439" s="2161"/>
      <c r="E439" s="462">
        <v>8.0753153373758148E-4</v>
      </c>
      <c r="F439" s="461"/>
      <c r="G439" s="461"/>
      <c r="H439" s="2160"/>
      <c r="I439" s="2161"/>
      <c r="J439" s="453"/>
      <c r="K439" s="453"/>
      <c r="L439" s="453"/>
      <c r="M439" s="2160"/>
      <c r="N439" s="2161"/>
      <c r="O439" s="453"/>
      <c r="P439" s="453"/>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90"/>
      <c r="C440" s="2160" t="s">
        <v>223</v>
      </c>
      <c r="D440" s="2161"/>
      <c r="E440" s="462">
        <v>1.8438447866046231E-3</v>
      </c>
      <c r="F440" s="461"/>
      <c r="G440" s="461"/>
      <c r="H440" s="2160"/>
      <c r="I440" s="2161"/>
      <c r="J440" s="453"/>
      <c r="K440" s="453"/>
      <c r="L440" s="453"/>
      <c r="M440" s="2160"/>
      <c r="N440" s="2161"/>
      <c r="O440" s="453"/>
      <c r="P440" s="453"/>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90"/>
      <c r="C441" s="2160" t="s">
        <v>219</v>
      </c>
      <c r="D441" s="2161"/>
      <c r="E441" s="462">
        <v>9.9579295712200235E-3</v>
      </c>
      <c r="F441" s="461"/>
      <c r="G441" s="461"/>
      <c r="H441" s="2160"/>
      <c r="I441" s="2161"/>
      <c r="J441" s="453"/>
      <c r="K441" s="453"/>
      <c r="L441" s="453"/>
      <c r="M441" s="2160"/>
      <c r="N441" s="2161"/>
      <c r="O441" s="453"/>
      <c r="P441" s="453"/>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90"/>
      <c r="C442" s="2160" t="s">
        <v>213</v>
      </c>
      <c r="D442" s="2161"/>
      <c r="E442" s="462">
        <v>0.26200023592308114</v>
      </c>
      <c r="F442" s="461"/>
      <c r="G442" s="461"/>
      <c r="H442" s="2160"/>
      <c r="I442" s="2161"/>
      <c r="J442" s="453"/>
      <c r="K442" s="453"/>
      <c r="L442" s="453"/>
      <c r="M442" s="2160"/>
      <c r="N442" s="2161"/>
      <c r="O442" s="453"/>
      <c r="P442" s="453"/>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90"/>
      <c r="C443" s="2160" t="s">
        <v>212</v>
      </c>
      <c r="D443" s="2161"/>
      <c r="E443" s="462">
        <v>0.28523844768644302</v>
      </c>
      <c r="F443" s="461"/>
      <c r="G443" s="461"/>
      <c r="H443" s="2160"/>
      <c r="I443" s="2161"/>
      <c r="J443" s="453"/>
      <c r="K443" s="453"/>
      <c r="L443" s="453"/>
      <c r="M443" s="2160"/>
      <c r="N443" s="2161"/>
      <c r="O443" s="453"/>
      <c r="P443" s="453"/>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90"/>
      <c r="C444" s="2160" t="s">
        <v>206</v>
      </c>
      <c r="D444" s="2161"/>
      <c r="E444" s="462">
        <v>0.45981416821853904</v>
      </c>
      <c r="F444" s="461"/>
      <c r="G444" s="461"/>
      <c r="H444" s="2160"/>
      <c r="I444" s="2161"/>
      <c r="J444" s="453"/>
      <c r="K444" s="453"/>
      <c r="L444" s="453"/>
      <c r="M444" s="2160"/>
      <c r="N444" s="2161"/>
      <c r="O444" s="453"/>
      <c r="P444" s="453"/>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90"/>
      <c r="C445" s="2160" t="s">
        <v>209</v>
      </c>
      <c r="D445" s="2161"/>
      <c r="E445" s="462">
        <v>0.40604509424056812</v>
      </c>
      <c r="F445" s="461"/>
      <c r="G445" s="461"/>
      <c r="H445" s="2160"/>
      <c r="I445" s="2161"/>
      <c r="J445" s="453"/>
      <c r="K445" s="453"/>
      <c r="L445" s="453"/>
      <c r="M445" s="2160"/>
      <c r="N445" s="2161"/>
      <c r="O445" s="453"/>
      <c r="P445" s="453"/>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60" t="s">
        <v>214</v>
      </c>
      <c r="D446" s="2161"/>
      <c r="E446" s="462">
        <v>0.19399517606670727</v>
      </c>
      <c r="F446" s="461"/>
      <c r="G446" s="461"/>
      <c r="H446" s="2160"/>
      <c r="I446" s="2161"/>
      <c r="J446" s="453"/>
      <c r="K446" s="453"/>
      <c r="L446" s="453"/>
      <c r="M446" s="2160"/>
      <c r="N446" s="2161"/>
      <c r="O446" s="453"/>
      <c r="P446" s="453"/>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60" t="s">
        <v>210</v>
      </c>
      <c r="D447" s="2161"/>
      <c r="E447" s="462">
        <v>0.37242015773551518</v>
      </c>
      <c r="F447" s="461"/>
      <c r="G447" s="461"/>
      <c r="H447" s="2160"/>
      <c r="I447" s="2161"/>
      <c r="J447" s="453"/>
      <c r="K447" s="453"/>
      <c r="L447" s="453"/>
      <c r="M447" s="2160"/>
      <c r="N447" s="2161"/>
      <c r="O447" s="453"/>
      <c r="P447" s="453"/>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60" t="s">
        <v>207</v>
      </c>
      <c r="D448" s="2161"/>
      <c r="E448" s="462">
        <v>0.43614378057847258</v>
      </c>
      <c r="F448" s="461"/>
      <c r="G448" s="461"/>
      <c r="H448" s="2160"/>
      <c r="I448" s="2161"/>
      <c r="J448" s="453"/>
      <c r="K448" s="453"/>
      <c r="L448" s="453"/>
      <c r="M448" s="2160"/>
      <c r="N448" s="2161"/>
      <c r="O448" s="453"/>
      <c r="P448" s="453"/>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60" t="s">
        <v>215</v>
      </c>
      <c r="D449" s="2161"/>
      <c r="E449" s="462">
        <v>0.18263236072733291</v>
      </c>
      <c r="F449" s="461"/>
      <c r="G449" s="461"/>
      <c r="H449" s="2160"/>
      <c r="I449" s="2161"/>
      <c r="J449" s="453"/>
      <c r="K449" s="453"/>
      <c r="L449" s="453"/>
      <c r="M449" s="2160"/>
      <c r="N449" s="2161"/>
      <c r="O449" s="453"/>
      <c r="P449" s="453"/>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60" t="s">
        <v>211</v>
      </c>
      <c r="D450" s="2161"/>
      <c r="E450" s="462">
        <v>0.33898557668925228</v>
      </c>
      <c r="F450" s="461"/>
      <c r="G450" s="461"/>
      <c r="H450" s="2160"/>
      <c r="I450" s="2161"/>
      <c r="J450" s="453"/>
      <c r="K450" s="453"/>
      <c r="L450" s="453"/>
      <c r="M450" s="2160"/>
      <c r="N450" s="2161"/>
      <c r="O450" s="453"/>
      <c r="P450" s="453"/>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60" t="s">
        <v>205</v>
      </c>
      <c r="D451" s="2161"/>
      <c r="E451" s="463">
        <v>0.53018178999919641</v>
      </c>
      <c r="F451" s="461"/>
      <c r="G451" s="461"/>
      <c r="H451" s="2160"/>
      <c r="I451" s="2161"/>
      <c r="J451" s="453"/>
      <c r="K451" s="453"/>
      <c r="L451" s="453"/>
      <c r="M451" s="2160"/>
      <c r="N451" s="2161"/>
      <c r="O451" s="453"/>
      <c r="P451" s="453"/>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60"/>
      <c r="D452" s="2161"/>
      <c r="E452" s="461"/>
      <c r="F452" s="461"/>
      <c r="G452" s="461"/>
      <c r="H452" s="2160"/>
      <c r="I452" s="2161"/>
      <c r="J452" s="453"/>
      <c r="K452" s="453"/>
      <c r="L452" s="453"/>
      <c r="M452" s="2160"/>
      <c r="N452" s="2161"/>
      <c r="O452" s="453"/>
      <c r="P452" s="453"/>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160"/>
      <c r="D453" s="2161"/>
      <c r="E453" s="461"/>
      <c r="F453" s="461"/>
      <c r="G453" s="461"/>
      <c r="H453" s="2160"/>
      <c r="I453" s="2161"/>
      <c r="J453" s="453"/>
      <c r="K453" s="453"/>
      <c r="L453" s="453"/>
      <c r="M453" s="2160"/>
      <c r="N453" s="2161"/>
      <c r="O453" s="453"/>
      <c r="P453" s="453"/>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160" t="s">
        <v>228</v>
      </c>
      <c r="D454" s="2161"/>
      <c r="E454" s="2161"/>
      <c r="F454" s="2161"/>
      <c r="G454" s="2161"/>
      <c r="H454" s="2160"/>
      <c r="I454" s="2161"/>
      <c r="J454" s="453"/>
      <c r="K454" s="453"/>
      <c r="L454" s="453"/>
      <c r="M454" s="2160"/>
      <c r="N454" s="2161"/>
      <c r="O454" s="453"/>
      <c r="P454" s="453"/>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160" t="s">
        <v>203</v>
      </c>
      <c r="D455" s="2161"/>
      <c r="E455" s="2162" t="s">
        <v>229</v>
      </c>
      <c r="F455" s="2163"/>
      <c r="G455" s="2164"/>
      <c r="H455" s="2160"/>
      <c r="I455" s="2161"/>
      <c r="J455" s="453"/>
      <c r="K455" s="453"/>
      <c r="L455" s="453"/>
      <c r="M455" s="2160"/>
      <c r="N455" s="2161"/>
      <c r="O455" s="453"/>
      <c r="P455" s="453"/>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61"/>
      <c r="D456" s="2161"/>
      <c r="E456" s="455" t="s">
        <v>187</v>
      </c>
      <c r="F456" s="456" t="s">
        <v>230</v>
      </c>
      <c r="G456" s="457" t="s">
        <v>231</v>
      </c>
      <c r="H456" s="2160"/>
      <c r="I456" s="2161"/>
      <c r="J456" s="453"/>
      <c r="K456" s="453"/>
      <c r="L456" s="453"/>
      <c r="M456" s="2160"/>
      <c r="N456" s="2161"/>
      <c r="O456" s="453"/>
      <c r="P456" s="453"/>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160" t="s">
        <v>148</v>
      </c>
      <c r="D457" s="2161"/>
      <c r="E457" s="464">
        <v>4.5962402388852617</v>
      </c>
      <c r="F457" s="465">
        <v>20.8920010858421</v>
      </c>
      <c r="G457" s="466">
        <v>20.8920010858421</v>
      </c>
      <c r="H457" s="2160"/>
      <c r="I457" s="2161"/>
      <c r="J457" s="453"/>
      <c r="K457" s="453"/>
      <c r="L457" s="453"/>
      <c r="M457" s="2160"/>
      <c r="N457" s="2161"/>
      <c r="O457" s="453"/>
      <c r="P457" s="453"/>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60"/>
      <c r="D458" s="2161"/>
      <c r="E458" s="461"/>
      <c r="F458" s="461"/>
      <c r="G458" s="461"/>
      <c r="H458" s="2160"/>
      <c r="I458" s="2161"/>
      <c r="J458" s="453"/>
      <c r="K458" s="453"/>
      <c r="L458" s="453"/>
      <c r="M458" s="2160"/>
      <c r="N458" s="2161"/>
      <c r="O458" s="453"/>
      <c r="P458" s="453"/>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60"/>
      <c r="D459" s="2161"/>
      <c r="E459" s="461"/>
      <c r="F459" s="461"/>
      <c r="G459" s="461"/>
      <c r="H459" s="2160"/>
      <c r="I459" s="2161"/>
      <c r="J459" s="453"/>
      <c r="K459" s="453"/>
      <c r="L459" s="453"/>
      <c r="M459" s="2160"/>
      <c r="N459" s="2161"/>
      <c r="O459" s="453"/>
      <c r="P459" s="453"/>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60" t="s">
        <v>232</v>
      </c>
      <c r="D460" s="2161"/>
      <c r="E460" s="2161"/>
      <c r="F460" s="461"/>
      <c r="G460" s="461"/>
      <c r="H460" s="2160"/>
      <c r="I460" s="2161"/>
      <c r="J460" s="453"/>
      <c r="K460" s="453"/>
      <c r="L460" s="453"/>
      <c r="M460" s="2160"/>
      <c r="N460" s="2161"/>
      <c r="O460" s="453"/>
      <c r="P460" s="453"/>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60"/>
      <c r="D461" s="2161"/>
      <c r="E461" s="458" t="s">
        <v>203</v>
      </c>
      <c r="F461" s="461"/>
      <c r="G461" s="461"/>
      <c r="H461" s="2160"/>
      <c r="I461" s="2161"/>
      <c r="J461" s="453"/>
      <c r="K461" s="453"/>
      <c r="L461" s="453"/>
      <c r="M461" s="2160"/>
      <c r="N461" s="2161"/>
      <c r="O461" s="453"/>
      <c r="P461" s="453"/>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61"/>
      <c r="D462" s="2161"/>
      <c r="E462" s="467" t="s">
        <v>148</v>
      </c>
      <c r="F462" s="461"/>
      <c r="G462" s="461"/>
      <c r="H462" s="2160"/>
      <c r="I462" s="2161"/>
      <c r="J462" s="453"/>
      <c r="K462" s="453"/>
      <c r="L462" s="453"/>
      <c r="M462" s="2160"/>
      <c r="N462" s="2161"/>
      <c r="O462" s="453"/>
      <c r="P462" s="453"/>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60" t="s">
        <v>216</v>
      </c>
      <c r="D463" s="2161"/>
      <c r="E463" s="460">
        <v>-6.3278357958567955E-2</v>
      </c>
      <c r="F463" s="461"/>
      <c r="G463" s="461"/>
      <c r="H463" s="2160"/>
      <c r="I463" s="2161"/>
      <c r="J463" s="453"/>
      <c r="K463" s="453"/>
      <c r="L463" s="453"/>
      <c r="M463" s="2160"/>
      <c r="N463" s="2161"/>
      <c r="O463" s="453"/>
      <c r="P463" s="453"/>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60" t="s">
        <v>204</v>
      </c>
      <c r="D464" s="2161"/>
      <c r="E464" s="462">
        <v>0.15982370783409225</v>
      </c>
      <c r="F464" s="461"/>
      <c r="G464" s="461"/>
      <c r="H464" s="2160"/>
      <c r="I464" s="2161"/>
      <c r="J464" s="453"/>
      <c r="K464" s="453"/>
      <c r="L464" s="453"/>
      <c r="M464" s="2160"/>
      <c r="N464" s="2161"/>
      <c r="O464" s="453"/>
      <c r="P464" s="453"/>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60" t="s">
        <v>217</v>
      </c>
      <c r="D465" s="2161"/>
      <c r="E465" s="462">
        <v>-4.1967251476811997E-2</v>
      </c>
      <c r="F465" s="461"/>
      <c r="G465" s="461"/>
      <c r="H465" s="2160"/>
      <c r="I465" s="2161"/>
      <c r="J465" s="453"/>
      <c r="K465" s="453"/>
      <c r="L465" s="453"/>
      <c r="M465" s="2160"/>
      <c r="N465" s="2161"/>
      <c r="O465" s="453"/>
      <c r="P465" s="453"/>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60" t="s">
        <v>222</v>
      </c>
      <c r="D466" s="2161"/>
      <c r="E466" s="462">
        <v>-1.1640066255599798E-2</v>
      </c>
      <c r="F466" s="461"/>
      <c r="G466" s="461"/>
      <c r="H466" s="2160"/>
      <c r="I466" s="2161"/>
      <c r="J466" s="453"/>
      <c r="K466" s="453"/>
      <c r="L466" s="453"/>
      <c r="M466" s="2160"/>
      <c r="N466" s="2161"/>
      <c r="O466" s="453"/>
      <c r="P466" s="453"/>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60" t="s">
        <v>208</v>
      </c>
      <c r="D467" s="2161"/>
      <c r="E467" s="462">
        <v>-0.14191331774772745</v>
      </c>
      <c r="F467" s="461"/>
      <c r="G467" s="461"/>
      <c r="H467" s="2160"/>
      <c r="I467" s="2161"/>
      <c r="J467" s="453"/>
      <c r="K467" s="453"/>
      <c r="L467" s="453"/>
      <c r="M467" s="2160"/>
      <c r="N467" s="2161"/>
      <c r="O467" s="453"/>
      <c r="P467" s="453"/>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60" t="s">
        <v>221</v>
      </c>
      <c r="D468" s="2161"/>
      <c r="E468" s="462">
        <v>-1.3517637622595139E-2</v>
      </c>
      <c r="F468" s="461"/>
      <c r="G468" s="461"/>
      <c r="H468" s="2160"/>
      <c r="I468" s="2161"/>
      <c r="J468" s="453"/>
      <c r="K468" s="453"/>
      <c r="L468" s="453"/>
      <c r="M468" s="2160"/>
      <c r="N468" s="2161"/>
      <c r="O468" s="453"/>
      <c r="P468" s="453"/>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60" t="s">
        <v>218</v>
      </c>
      <c r="D469" s="2161"/>
      <c r="E469" s="462">
        <v>-2.5648754468257529E-2</v>
      </c>
      <c r="F469" s="461"/>
      <c r="G469" s="461"/>
      <c r="H469" s="2160"/>
      <c r="I469" s="2161"/>
      <c r="J469" s="453"/>
      <c r="K469" s="453"/>
      <c r="L469" s="453"/>
      <c r="M469" s="2160"/>
      <c r="N469" s="2161"/>
      <c r="O469" s="453"/>
      <c r="P469" s="453"/>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60" t="s">
        <v>220</v>
      </c>
      <c r="D470" s="2161"/>
      <c r="E470" s="462">
        <v>2.0000604117201705E-2</v>
      </c>
      <c r="F470" s="461"/>
      <c r="G470" s="461"/>
      <c r="H470" s="2160"/>
      <c r="I470" s="2161"/>
      <c r="J470" s="453"/>
      <c r="K470" s="453"/>
      <c r="L470" s="453"/>
      <c r="M470" s="2160"/>
      <c r="N470" s="2161"/>
      <c r="O470" s="453"/>
      <c r="P470" s="453"/>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60" t="s">
        <v>225</v>
      </c>
      <c r="D471" s="2161"/>
      <c r="E471" s="462">
        <v>3.3280719746954885E-3</v>
      </c>
      <c r="F471" s="461"/>
      <c r="G471" s="461"/>
      <c r="H471" s="2160"/>
      <c r="I471" s="2161"/>
      <c r="J471" s="453"/>
      <c r="K471" s="453"/>
      <c r="L471" s="453"/>
      <c r="M471" s="2160"/>
      <c r="N471" s="2161"/>
      <c r="O471" s="453"/>
      <c r="P471" s="453"/>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60" t="s">
        <v>224</v>
      </c>
      <c r="D472" s="2161"/>
      <c r="E472" s="462">
        <v>-6.1826836376266811E-3</v>
      </c>
      <c r="F472" s="461"/>
      <c r="G472" s="461"/>
      <c r="H472" s="2160"/>
      <c r="I472" s="2161"/>
      <c r="J472" s="453"/>
      <c r="K472" s="453"/>
      <c r="L472" s="453"/>
      <c r="M472" s="2160"/>
      <c r="N472" s="2161"/>
      <c r="O472" s="453"/>
      <c r="P472" s="453"/>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60" t="s">
        <v>223</v>
      </c>
      <c r="D473" s="2161"/>
      <c r="E473" s="462">
        <v>-9.3424215413552558E-3</v>
      </c>
      <c r="F473" s="461"/>
      <c r="G473" s="461"/>
      <c r="H473" s="2160"/>
      <c r="I473" s="2161"/>
      <c r="J473" s="453"/>
      <c r="K473" s="453"/>
      <c r="L473" s="453"/>
      <c r="M473" s="2160"/>
      <c r="N473" s="2161"/>
      <c r="O473" s="453"/>
      <c r="P473" s="453"/>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60" t="s">
        <v>219</v>
      </c>
      <c r="D474" s="2161"/>
      <c r="E474" s="462">
        <v>-2.171109884664546E-2</v>
      </c>
      <c r="F474" s="461"/>
      <c r="G474" s="461"/>
      <c r="H474" s="2160"/>
      <c r="I474" s="2161"/>
      <c r="J474" s="453"/>
      <c r="K474" s="453"/>
      <c r="L474" s="453"/>
      <c r="M474" s="2160"/>
      <c r="N474" s="2161"/>
      <c r="O474" s="453"/>
      <c r="P474" s="453"/>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60" t="s">
        <v>213</v>
      </c>
      <c r="D475" s="2161"/>
      <c r="E475" s="462">
        <v>0.11136484594717777</v>
      </c>
      <c r="F475" s="461"/>
      <c r="G475" s="461"/>
      <c r="H475" s="2160"/>
      <c r="I475" s="2161"/>
      <c r="J475" s="453"/>
      <c r="K475" s="453"/>
      <c r="L475" s="453"/>
      <c r="M475" s="2160"/>
      <c r="N475" s="2161"/>
      <c r="O475" s="453"/>
      <c r="P475" s="453"/>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60" t="s">
        <v>212</v>
      </c>
      <c r="D476" s="2161"/>
      <c r="E476" s="462">
        <v>0.11619871130985576</v>
      </c>
      <c r="F476" s="461"/>
      <c r="G476" s="461"/>
      <c r="H476" s="2160"/>
      <c r="I476" s="2161"/>
      <c r="J476" s="453"/>
      <c r="K476" s="453"/>
      <c r="L476" s="453"/>
      <c r="M476" s="2160"/>
      <c r="N476" s="2161"/>
      <c r="O476" s="453"/>
      <c r="P476" s="453"/>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60" t="s">
        <v>206</v>
      </c>
      <c r="D477" s="2161"/>
      <c r="E477" s="462">
        <v>0.14753275551828732</v>
      </c>
      <c r="F477" s="461"/>
      <c r="G477" s="461"/>
      <c r="H477" s="2160"/>
      <c r="I477" s="2161"/>
      <c r="J477" s="453"/>
      <c r="K477" s="453"/>
      <c r="L477" s="453"/>
      <c r="M477" s="2160"/>
      <c r="N477" s="2161"/>
      <c r="O477" s="453"/>
      <c r="P477" s="453"/>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60" t="s">
        <v>209</v>
      </c>
      <c r="D478" s="2161"/>
      <c r="E478" s="462">
        <v>0.13863867955198309</v>
      </c>
      <c r="F478" s="461"/>
      <c r="G478" s="461"/>
      <c r="H478" s="2160"/>
      <c r="I478" s="2161"/>
      <c r="J478" s="453"/>
      <c r="K478" s="453"/>
      <c r="L478" s="453"/>
      <c r="M478" s="2160"/>
      <c r="N478" s="2161"/>
      <c r="O478" s="453"/>
      <c r="P478" s="453"/>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60" t="s">
        <v>214</v>
      </c>
      <c r="D479" s="2161"/>
      <c r="E479" s="462">
        <v>9.5828070748430833E-2</v>
      </c>
      <c r="F479" s="461"/>
      <c r="G479" s="461"/>
      <c r="H479" s="2160"/>
      <c r="I479" s="2161"/>
      <c r="J479" s="453"/>
      <c r="K479" s="453"/>
      <c r="L479" s="453"/>
      <c r="M479" s="2160"/>
      <c r="N479" s="2161"/>
      <c r="O479" s="453"/>
      <c r="P479" s="453"/>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60" t="s">
        <v>210</v>
      </c>
      <c r="D480" s="2161"/>
      <c r="E480" s="462">
        <v>0.13277425378827881</v>
      </c>
      <c r="F480" s="461"/>
      <c r="G480" s="461"/>
      <c r="H480" s="2160"/>
      <c r="I480" s="2161"/>
      <c r="J480" s="453"/>
      <c r="K480" s="453"/>
      <c r="L480" s="453"/>
      <c r="M480" s="2160"/>
      <c r="N480" s="2161"/>
      <c r="O480" s="453"/>
      <c r="P480" s="453"/>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60" t="s">
        <v>207</v>
      </c>
      <c r="D481" s="2161"/>
      <c r="E481" s="462">
        <v>0.14368522796323802</v>
      </c>
      <c r="F481" s="461"/>
      <c r="G481" s="461"/>
      <c r="H481" s="2160"/>
      <c r="I481" s="2161"/>
      <c r="J481" s="453"/>
      <c r="K481" s="453"/>
      <c r="L481" s="453"/>
      <c r="M481" s="2160"/>
      <c r="N481" s="2161"/>
      <c r="O481" s="453"/>
      <c r="P481" s="453"/>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60" t="s">
        <v>215</v>
      </c>
      <c r="D482" s="2161"/>
      <c r="E482" s="462">
        <v>9.2979272946916353E-2</v>
      </c>
      <c r="F482" s="461"/>
      <c r="G482" s="461"/>
      <c r="H482" s="2160"/>
      <c r="I482" s="2161"/>
      <c r="J482" s="453"/>
      <c r="K482" s="453"/>
      <c r="L482" s="453"/>
      <c r="M482" s="2160"/>
      <c r="N482" s="2161"/>
      <c r="O482" s="453"/>
      <c r="P482" s="453"/>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60" t="s">
        <v>211</v>
      </c>
      <c r="D483" s="2161"/>
      <c r="E483" s="462">
        <v>0.12667411810802656</v>
      </c>
      <c r="F483" s="461"/>
      <c r="G483" s="461"/>
      <c r="H483" s="2160"/>
      <c r="I483" s="2161"/>
      <c r="J483" s="453"/>
      <c r="K483" s="453"/>
      <c r="L483" s="453"/>
      <c r="M483" s="2160"/>
      <c r="N483" s="2161"/>
      <c r="O483" s="453"/>
      <c r="P483" s="453"/>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60" t="s">
        <v>205</v>
      </c>
      <c r="D484" s="2161"/>
      <c r="E484" s="463">
        <v>0.15841988109053085</v>
      </c>
      <c r="F484" s="461"/>
      <c r="G484" s="461"/>
      <c r="H484" s="2160"/>
      <c r="I484" s="2161"/>
      <c r="J484" s="453"/>
      <c r="K484" s="453"/>
      <c r="L484" s="453"/>
      <c r="M484" s="2160"/>
      <c r="N484" s="2161"/>
      <c r="O484" s="453"/>
      <c r="P484" s="453"/>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60"/>
      <c r="D485" s="2161"/>
      <c r="E485" s="461"/>
      <c r="F485" s="461"/>
      <c r="G485" s="461"/>
      <c r="H485" s="2160"/>
      <c r="I485" s="2161"/>
      <c r="J485" s="453"/>
      <c r="K485" s="453"/>
      <c r="L485" s="453"/>
      <c r="M485" s="2160"/>
      <c r="N485" s="2161"/>
      <c r="O485" s="453"/>
      <c r="P485" s="453"/>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60"/>
      <c r="D486" s="2161"/>
      <c r="E486" s="461"/>
      <c r="F486" s="461"/>
      <c r="G486" s="461"/>
      <c r="H486" s="2160"/>
      <c r="I486" s="2161"/>
      <c r="J486" s="453"/>
      <c r="K486" s="453"/>
      <c r="L486" s="453"/>
      <c r="M486" s="2160"/>
      <c r="N486" s="2161"/>
      <c r="O486" s="453"/>
      <c r="P486" s="453"/>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60" t="s">
        <v>233</v>
      </c>
      <c r="D487" s="2161"/>
      <c r="E487" s="2161"/>
      <c r="F487" s="461"/>
      <c r="G487" s="461"/>
      <c r="H487" s="2160"/>
      <c r="I487" s="2161"/>
      <c r="J487" s="453"/>
      <c r="K487" s="453"/>
      <c r="L487" s="453"/>
      <c r="M487" s="2160"/>
      <c r="N487" s="2161"/>
      <c r="O487" s="453"/>
      <c r="P487" s="453"/>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60" t="s">
        <v>203</v>
      </c>
      <c r="D488" s="2161"/>
      <c r="E488" s="468" t="s">
        <v>148</v>
      </c>
      <c r="F488" s="461"/>
      <c r="G488" s="461"/>
      <c r="H488" s="2160"/>
      <c r="I488" s="2161"/>
      <c r="J488" s="453"/>
      <c r="K488" s="453"/>
      <c r="L488" s="453"/>
      <c r="M488" s="2160"/>
      <c r="N488" s="2161"/>
      <c r="O488" s="453"/>
      <c r="P488" s="453"/>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60" t="s">
        <v>148</v>
      </c>
      <c r="D489" s="2161"/>
      <c r="E489" s="469">
        <v>0.99999999999999989</v>
      </c>
      <c r="F489" s="461"/>
      <c r="G489" s="461"/>
      <c r="H489" s="2160"/>
      <c r="I489" s="2161"/>
      <c r="J489" s="453"/>
      <c r="K489" s="453"/>
      <c r="L489" s="453"/>
      <c r="M489" s="2160"/>
      <c r="N489" s="2161"/>
      <c r="O489" s="453"/>
      <c r="P489" s="453"/>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60"/>
      <c r="D490" s="2161"/>
      <c r="E490" s="461"/>
      <c r="F490" s="461"/>
      <c r="G490" s="461"/>
      <c r="H490" s="2160"/>
      <c r="I490" s="2161"/>
      <c r="J490" s="453"/>
      <c r="K490" s="453"/>
      <c r="L490" s="453"/>
      <c r="M490" s="2160"/>
      <c r="N490" s="2161"/>
      <c r="O490" s="453"/>
      <c r="P490" s="453"/>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60"/>
      <c r="D491" s="2161"/>
      <c r="E491" s="453"/>
      <c r="F491" s="453"/>
      <c r="G491" s="453"/>
      <c r="H491" s="2160"/>
      <c r="I491" s="2161"/>
      <c r="J491" s="453"/>
      <c r="K491" s="453"/>
      <c r="L491" s="453"/>
      <c r="M491" s="2160"/>
      <c r="N491" s="2161"/>
      <c r="O491" s="453"/>
      <c r="P491" s="453"/>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60"/>
      <c r="D492" s="2161"/>
      <c r="E492" s="453"/>
      <c r="F492" s="453"/>
      <c r="G492" s="453"/>
      <c r="H492" s="2160"/>
      <c r="I492" s="2161"/>
      <c r="J492" s="453"/>
      <c r="K492" s="453"/>
      <c r="L492" s="453"/>
      <c r="M492" s="2160"/>
      <c r="N492" s="2161"/>
      <c r="O492" s="453"/>
      <c r="P492" s="453"/>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60"/>
      <c r="D493" s="2161"/>
      <c r="E493" s="453"/>
      <c r="F493" s="453"/>
      <c r="G493" s="453"/>
      <c r="H493" s="2160"/>
      <c r="I493" s="2161"/>
      <c r="J493" s="453"/>
      <c r="K493" s="453"/>
      <c r="L493" s="453"/>
      <c r="M493" s="2160"/>
      <c r="N493" s="2161"/>
      <c r="O493" s="453"/>
      <c r="P493" s="453"/>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60"/>
      <c r="D494" s="2161"/>
      <c r="E494" s="453"/>
      <c r="F494" s="453"/>
      <c r="G494" s="453"/>
      <c r="H494" s="2160"/>
      <c r="I494" s="2161"/>
      <c r="J494" s="453"/>
      <c r="K494" s="453"/>
      <c r="L494" s="453"/>
      <c r="M494" s="2160"/>
      <c r="N494" s="2161"/>
      <c r="O494" s="453"/>
      <c r="P494" s="453"/>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60"/>
      <c r="D495" s="2161"/>
      <c r="E495" s="453"/>
      <c r="F495" s="453"/>
      <c r="G495" s="453"/>
      <c r="H495" s="2160"/>
      <c r="I495" s="2161"/>
      <c r="J495" s="453"/>
      <c r="K495" s="453"/>
      <c r="L495" s="453"/>
      <c r="M495" s="2160"/>
      <c r="N495" s="2161"/>
      <c r="O495" s="453"/>
      <c r="P495" s="453"/>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60"/>
      <c r="D496" s="2161"/>
      <c r="E496" s="453"/>
      <c r="F496" s="453"/>
      <c r="G496" s="453"/>
      <c r="H496" s="2160"/>
      <c r="I496" s="2161"/>
      <c r="J496" s="453"/>
      <c r="K496" s="453"/>
      <c r="L496" s="453"/>
      <c r="M496" s="2160"/>
      <c r="N496" s="2161"/>
      <c r="O496" s="453"/>
      <c r="P496" s="453"/>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60"/>
      <c r="D497" s="2161"/>
      <c r="E497" s="453"/>
      <c r="F497" s="453"/>
      <c r="G497" s="453"/>
      <c r="H497" s="2160"/>
      <c r="I497" s="2161"/>
      <c r="J497" s="453"/>
      <c r="K497" s="453"/>
      <c r="L497" s="453"/>
      <c r="M497" s="2160"/>
      <c r="N497" s="2161"/>
      <c r="O497" s="453"/>
      <c r="P497" s="453"/>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60"/>
      <c r="D498" s="2161"/>
      <c r="E498" s="453"/>
      <c r="F498" s="453"/>
      <c r="G498" s="453"/>
      <c r="H498" s="2160"/>
      <c r="I498" s="2161"/>
      <c r="J498" s="453"/>
      <c r="K498" s="453"/>
      <c r="L498" s="453"/>
      <c r="M498" s="2160"/>
      <c r="N498" s="2161"/>
      <c r="O498" s="453"/>
      <c r="P498" s="453"/>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60"/>
      <c r="D499" s="2161"/>
      <c r="E499" s="453"/>
      <c r="F499" s="453"/>
      <c r="G499" s="453"/>
      <c r="H499" s="2160"/>
      <c r="I499" s="2161"/>
      <c r="J499" s="453"/>
      <c r="K499" s="453"/>
      <c r="L499" s="453"/>
      <c r="M499" s="2160"/>
      <c r="N499" s="2161"/>
      <c r="O499" s="453"/>
      <c r="P499" s="453"/>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60"/>
      <c r="D500" s="2161"/>
      <c r="E500" s="453"/>
      <c r="F500" s="453"/>
      <c r="G500" s="453"/>
      <c r="H500" s="2160"/>
      <c r="I500" s="2161"/>
      <c r="J500" s="453"/>
      <c r="K500" s="453"/>
      <c r="L500" s="453"/>
      <c r="M500" s="2160"/>
      <c r="N500" s="2161"/>
      <c r="O500" s="453"/>
      <c r="P500" s="453"/>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60"/>
      <c r="D501" s="2161"/>
      <c r="E501" s="453"/>
      <c r="F501" s="453"/>
      <c r="G501" s="453"/>
      <c r="H501" s="2160"/>
      <c r="I501" s="2161"/>
      <c r="J501" s="453"/>
      <c r="K501" s="453"/>
      <c r="L501" s="453"/>
      <c r="M501" s="2160"/>
      <c r="N501" s="2161"/>
      <c r="O501" s="453"/>
      <c r="P501" s="453"/>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60"/>
      <c r="D502" s="2161"/>
      <c r="E502" s="453"/>
      <c r="F502" s="453"/>
      <c r="G502" s="453"/>
      <c r="H502" s="2160"/>
      <c r="I502" s="2161"/>
      <c r="J502" s="453"/>
      <c r="K502" s="453"/>
      <c r="L502" s="453"/>
      <c r="M502" s="2160"/>
      <c r="N502" s="2161"/>
      <c r="O502" s="453"/>
      <c r="P502" s="453"/>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60"/>
      <c r="D503" s="2161"/>
      <c r="E503" s="453"/>
      <c r="F503" s="453"/>
      <c r="G503" s="453"/>
      <c r="H503" s="2160"/>
      <c r="I503" s="2161"/>
      <c r="J503" s="453"/>
      <c r="K503" s="453"/>
      <c r="L503" s="453"/>
      <c r="M503" s="2160"/>
      <c r="N503" s="2161"/>
      <c r="O503" s="453"/>
      <c r="P503" s="453"/>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60"/>
      <c r="D504" s="2161"/>
      <c r="E504" s="453"/>
      <c r="F504" s="453"/>
      <c r="G504" s="453"/>
      <c r="H504" s="2160"/>
      <c r="I504" s="2161"/>
      <c r="J504" s="453"/>
      <c r="K504" s="453"/>
      <c r="L504" s="453"/>
      <c r="M504" s="2160"/>
      <c r="N504" s="2161"/>
      <c r="O504" s="453"/>
      <c r="P504" s="453"/>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60"/>
      <c r="D505" s="2161"/>
      <c r="E505" s="453"/>
      <c r="F505" s="453"/>
      <c r="G505" s="453"/>
      <c r="H505" s="2160"/>
      <c r="I505" s="2161"/>
      <c r="J505" s="453"/>
      <c r="K505" s="453"/>
      <c r="L505" s="453"/>
      <c r="M505" s="2160"/>
      <c r="N505" s="2161"/>
      <c r="O505" s="453"/>
      <c r="P505" s="453"/>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60"/>
      <c r="D506" s="2161"/>
      <c r="E506" s="453"/>
      <c r="F506" s="453"/>
      <c r="G506" s="453"/>
      <c r="H506" s="2160"/>
      <c r="I506" s="2161"/>
      <c r="J506" s="453"/>
      <c r="K506" s="453"/>
      <c r="L506" s="453"/>
      <c r="M506" s="2160"/>
      <c r="N506" s="2161"/>
      <c r="O506" s="453"/>
      <c r="P506" s="453"/>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60"/>
      <c r="D507" s="2161"/>
      <c r="E507" s="453"/>
      <c r="F507" s="453"/>
      <c r="G507" s="453"/>
      <c r="H507" s="2160"/>
      <c r="I507" s="2161"/>
      <c r="J507" s="453"/>
      <c r="K507" s="453"/>
      <c r="L507" s="453"/>
      <c r="M507" s="2160"/>
      <c r="N507" s="2161"/>
      <c r="O507" s="453"/>
      <c r="P507" s="453"/>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160"/>
      <c r="D508" s="2161"/>
      <c r="E508" s="453"/>
      <c r="F508" s="453"/>
      <c r="G508" s="453"/>
      <c r="H508" s="2160"/>
      <c r="I508" s="2161"/>
      <c r="J508" s="453"/>
      <c r="K508" s="453"/>
      <c r="L508" s="453"/>
      <c r="M508" s="2160"/>
      <c r="N508" s="2161"/>
      <c r="O508" s="453"/>
      <c r="P508" s="453"/>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160"/>
      <c r="D509" s="2161"/>
      <c r="E509" s="453"/>
      <c r="F509" s="453"/>
      <c r="G509" s="453"/>
      <c r="H509" s="2160"/>
      <c r="I509" s="2161"/>
      <c r="J509" s="453"/>
      <c r="K509" s="453"/>
      <c r="L509" s="453"/>
      <c r="M509" s="2160"/>
      <c r="N509" s="2161"/>
      <c r="O509" s="453"/>
      <c r="P509" s="453"/>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60"/>
      <c r="D510" s="2161"/>
      <c r="E510" s="453"/>
      <c r="F510" s="453"/>
      <c r="G510" s="453"/>
      <c r="H510" s="2160"/>
      <c r="I510" s="2161"/>
      <c r="J510" s="453"/>
      <c r="K510" s="453"/>
      <c r="L510" s="453"/>
      <c r="M510" s="2160"/>
      <c r="N510" s="2161"/>
      <c r="O510" s="453"/>
      <c r="P510" s="453"/>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60"/>
      <c r="D511" s="2161"/>
      <c r="E511" s="453"/>
      <c r="F511" s="453"/>
      <c r="G511" s="453"/>
      <c r="H511" s="2160"/>
      <c r="I511" s="2161"/>
      <c r="J511" s="453"/>
      <c r="K511" s="453"/>
      <c r="L511" s="453"/>
      <c r="M511" s="2160"/>
      <c r="N511" s="2161"/>
      <c r="O511" s="453"/>
      <c r="P511" s="453"/>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160"/>
      <c r="D512" s="2161"/>
      <c r="E512" s="453"/>
      <c r="F512" s="453"/>
      <c r="G512" s="453"/>
      <c r="H512" s="2160"/>
      <c r="I512" s="2161"/>
      <c r="J512" s="453"/>
      <c r="K512" s="453"/>
      <c r="L512" s="453"/>
      <c r="M512" s="2160"/>
      <c r="N512" s="2161"/>
      <c r="O512" s="453"/>
      <c r="P512" s="453"/>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60"/>
      <c r="D513" s="2161"/>
      <c r="E513" s="453"/>
      <c r="F513" s="453"/>
      <c r="G513" s="453"/>
      <c r="H513" s="2160"/>
      <c r="I513" s="2161"/>
      <c r="J513" s="453"/>
      <c r="K513" s="453"/>
      <c r="L513" s="453"/>
      <c r="M513" s="2160"/>
      <c r="N513" s="2161"/>
      <c r="O513" s="453"/>
      <c r="P513" s="453"/>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160"/>
      <c r="D514" s="2161"/>
      <c r="E514" s="453"/>
      <c r="F514" s="453"/>
      <c r="G514" s="453"/>
      <c r="H514" s="2160"/>
      <c r="I514" s="2161"/>
      <c r="J514" s="453"/>
      <c r="K514" s="453"/>
      <c r="L514" s="453"/>
      <c r="M514" s="2160"/>
      <c r="N514" s="2161"/>
      <c r="O514" s="453"/>
      <c r="P514" s="453"/>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160"/>
      <c r="D515" s="2161"/>
      <c r="E515" s="453"/>
      <c r="F515" s="453"/>
      <c r="G515" s="453"/>
      <c r="H515" s="2160"/>
      <c r="I515" s="2161"/>
      <c r="J515" s="453"/>
      <c r="K515" s="453"/>
      <c r="L515" s="453"/>
      <c r="M515" s="2160"/>
      <c r="N515" s="2161"/>
      <c r="O515" s="453"/>
      <c r="P515" s="453"/>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60"/>
      <c r="D516" s="2161"/>
      <c r="E516" s="453"/>
      <c r="F516" s="453"/>
      <c r="G516" s="453"/>
      <c r="H516" s="2160"/>
      <c r="I516" s="2161"/>
      <c r="J516" s="453"/>
      <c r="K516" s="453"/>
      <c r="L516" s="453"/>
      <c r="M516" s="2160"/>
      <c r="N516" s="2161"/>
      <c r="O516" s="453"/>
      <c r="P516" s="453"/>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160"/>
      <c r="D517" s="2161"/>
      <c r="E517" s="453"/>
      <c r="F517" s="453"/>
      <c r="G517" s="453"/>
      <c r="H517" s="2160"/>
      <c r="I517" s="2161"/>
      <c r="J517" s="453"/>
      <c r="K517" s="453"/>
      <c r="L517" s="453"/>
      <c r="M517" s="2160"/>
      <c r="N517" s="2161"/>
      <c r="O517" s="453"/>
      <c r="P517" s="453"/>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160"/>
      <c r="D518" s="2161"/>
      <c r="E518" s="453"/>
      <c r="F518" s="453"/>
      <c r="G518" s="453"/>
      <c r="H518" s="2160"/>
      <c r="I518" s="2161"/>
      <c r="J518" s="453"/>
      <c r="K518" s="453"/>
      <c r="L518" s="453"/>
      <c r="M518" s="2160"/>
      <c r="N518" s="2161"/>
      <c r="O518" s="453"/>
      <c r="P518" s="453"/>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60"/>
      <c r="D519" s="2161"/>
      <c r="E519" s="453"/>
      <c r="F519" s="453"/>
      <c r="G519" s="453"/>
      <c r="H519" s="2160"/>
      <c r="I519" s="2161"/>
      <c r="J519" s="453"/>
      <c r="K519" s="453"/>
      <c r="L519" s="453"/>
      <c r="M519" s="2160"/>
      <c r="N519" s="2161"/>
      <c r="O519" s="453"/>
      <c r="P519" s="453"/>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60"/>
      <c r="D520" s="2161"/>
      <c r="E520" s="453"/>
      <c r="F520" s="453"/>
      <c r="G520" s="453"/>
      <c r="H520" s="2160"/>
      <c r="I520" s="2161"/>
      <c r="J520" s="453"/>
      <c r="K520" s="453"/>
      <c r="L520" s="453"/>
      <c r="M520" s="2160"/>
      <c r="N520" s="2161"/>
      <c r="O520" s="453"/>
      <c r="P520" s="453"/>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60"/>
      <c r="D521" s="2161"/>
      <c r="E521" s="453"/>
      <c r="F521" s="453"/>
      <c r="G521" s="453"/>
      <c r="H521" s="2160"/>
      <c r="I521" s="2161"/>
      <c r="J521" s="453"/>
      <c r="K521" s="453"/>
      <c r="L521" s="453"/>
      <c r="M521" s="2160"/>
      <c r="N521" s="2161"/>
      <c r="O521" s="453"/>
      <c r="P521" s="453"/>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60"/>
      <c r="D522" s="2161"/>
      <c r="E522" s="453"/>
      <c r="F522" s="453"/>
      <c r="G522" s="453"/>
      <c r="H522" s="2160"/>
      <c r="I522" s="2161"/>
      <c r="J522" s="453"/>
      <c r="K522" s="453"/>
      <c r="L522" s="453"/>
      <c r="M522" s="2160"/>
      <c r="N522" s="2161"/>
      <c r="O522" s="453"/>
      <c r="P522" s="453"/>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60"/>
      <c r="D523" s="2161"/>
      <c r="E523" s="453"/>
      <c r="F523" s="453"/>
      <c r="G523" s="453"/>
      <c r="H523" s="2160"/>
      <c r="I523" s="2161"/>
      <c r="J523" s="453"/>
      <c r="K523" s="453"/>
      <c r="L523" s="453"/>
      <c r="M523" s="2160"/>
      <c r="N523" s="2161"/>
      <c r="O523" s="453"/>
      <c r="P523" s="453"/>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60"/>
      <c r="D524" s="2161"/>
      <c r="E524" s="453"/>
      <c r="F524" s="453"/>
      <c r="G524" s="453"/>
      <c r="H524" s="2160"/>
      <c r="I524" s="2161"/>
      <c r="J524" s="453"/>
      <c r="K524" s="453"/>
      <c r="L524" s="453"/>
      <c r="M524" s="2160"/>
      <c r="N524" s="2161"/>
      <c r="O524" s="453"/>
      <c r="P524" s="453"/>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60"/>
      <c r="D525" s="2161"/>
      <c r="E525" s="453"/>
      <c r="F525" s="453"/>
      <c r="G525" s="453"/>
      <c r="H525" s="2160"/>
      <c r="I525" s="2161"/>
      <c r="J525" s="453"/>
      <c r="K525" s="453"/>
      <c r="L525" s="453"/>
      <c r="M525" s="2160"/>
      <c r="N525" s="2161"/>
      <c r="O525" s="453"/>
      <c r="P525" s="453"/>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60"/>
      <c r="D526" s="2161"/>
      <c r="E526" s="453"/>
      <c r="F526" s="453"/>
      <c r="G526" s="453"/>
      <c r="H526" s="2160"/>
      <c r="I526" s="2161"/>
      <c r="J526" s="453"/>
      <c r="K526" s="453"/>
      <c r="L526" s="453"/>
      <c r="M526" s="2160"/>
      <c r="N526" s="2161"/>
      <c r="O526" s="453"/>
      <c r="P526" s="453"/>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60"/>
      <c r="D527" s="2161"/>
      <c r="E527" s="453"/>
      <c r="F527" s="453"/>
      <c r="G527" s="453"/>
      <c r="H527" s="2160"/>
      <c r="I527" s="2161"/>
      <c r="J527" s="453"/>
      <c r="K527" s="453"/>
      <c r="L527" s="453"/>
      <c r="M527" s="2160"/>
      <c r="N527" s="2161"/>
      <c r="O527" s="453"/>
      <c r="P527" s="453"/>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60"/>
      <c r="D528" s="2161"/>
      <c r="E528" s="453"/>
      <c r="F528" s="453"/>
      <c r="G528" s="453"/>
      <c r="H528" s="2160"/>
      <c r="I528" s="2161"/>
      <c r="J528" s="453"/>
      <c r="K528" s="453"/>
      <c r="L528" s="453"/>
      <c r="M528" s="2160"/>
      <c r="N528" s="2161"/>
      <c r="O528" s="453"/>
      <c r="P528" s="453"/>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60"/>
      <c r="D529" s="2161"/>
      <c r="E529" s="453"/>
      <c r="F529" s="453"/>
      <c r="G529" s="453"/>
      <c r="H529" s="2160"/>
      <c r="I529" s="2161"/>
      <c r="J529" s="453"/>
      <c r="K529" s="453"/>
      <c r="L529" s="453"/>
      <c r="M529" s="2160"/>
      <c r="N529" s="2161"/>
      <c r="O529" s="453"/>
      <c r="P529" s="453"/>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60"/>
      <c r="D530" s="2161"/>
      <c r="E530" s="453"/>
      <c r="F530" s="453"/>
      <c r="G530" s="453"/>
      <c r="H530" s="2160"/>
      <c r="I530" s="2161"/>
      <c r="J530" s="453"/>
      <c r="K530" s="453"/>
      <c r="L530" s="453"/>
      <c r="M530" s="2160"/>
      <c r="N530" s="2161"/>
      <c r="O530" s="453"/>
      <c r="P530" s="453"/>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60"/>
      <c r="D531" s="2161"/>
      <c r="E531" s="453"/>
      <c r="F531" s="453"/>
      <c r="G531" s="453"/>
      <c r="H531" s="2160"/>
      <c r="I531" s="2161"/>
      <c r="J531" s="453"/>
      <c r="K531" s="453"/>
      <c r="L531" s="453"/>
      <c r="M531" s="2160"/>
      <c r="N531" s="2161"/>
      <c r="O531" s="453"/>
      <c r="P531" s="453"/>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60"/>
      <c r="D532" s="2161"/>
      <c r="E532" s="453"/>
      <c r="F532" s="453"/>
      <c r="G532" s="453"/>
      <c r="H532" s="2160"/>
      <c r="I532" s="2161"/>
      <c r="J532" s="453"/>
      <c r="K532" s="453"/>
      <c r="L532" s="453"/>
      <c r="M532" s="2160"/>
      <c r="N532" s="2161"/>
      <c r="O532" s="453"/>
      <c r="P532" s="453"/>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60"/>
      <c r="D533" s="2161"/>
      <c r="E533" s="453"/>
      <c r="F533" s="453"/>
      <c r="G533" s="453"/>
      <c r="H533" s="2160"/>
      <c r="I533" s="2161"/>
      <c r="J533" s="453"/>
      <c r="K533" s="453"/>
      <c r="L533" s="453"/>
      <c r="M533" s="2160"/>
      <c r="N533" s="2161"/>
      <c r="O533" s="453"/>
      <c r="P533" s="453"/>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60"/>
      <c r="D534" s="2161"/>
      <c r="E534" s="453"/>
      <c r="F534" s="453"/>
      <c r="G534" s="453"/>
      <c r="H534" s="2160"/>
      <c r="I534" s="2161"/>
      <c r="J534" s="453"/>
      <c r="K534" s="453"/>
      <c r="L534" s="453"/>
      <c r="M534" s="2160"/>
      <c r="N534" s="2161"/>
      <c r="O534" s="453"/>
      <c r="P534" s="453"/>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60"/>
      <c r="D535" s="2161"/>
      <c r="E535" s="453"/>
      <c r="F535" s="453"/>
      <c r="G535" s="453"/>
      <c r="H535" s="2160"/>
      <c r="I535" s="2161"/>
      <c r="J535" s="453"/>
      <c r="K535" s="453"/>
      <c r="L535" s="453"/>
      <c r="M535" s="2160"/>
      <c r="N535" s="2161"/>
      <c r="O535" s="453"/>
      <c r="P535" s="453"/>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60"/>
      <c r="D536" s="2161"/>
      <c r="E536" s="453"/>
      <c r="F536" s="453"/>
      <c r="G536" s="453"/>
      <c r="H536" s="2160"/>
      <c r="I536" s="2161"/>
      <c r="J536" s="453"/>
      <c r="K536" s="453"/>
      <c r="L536" s="453"/>
      <c r="M536" s="2160"/>
      <c r="N536" s="2161"/>
      <c r="O536" s="453"/>
      <c r="P536" s="453"/>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60"/>
      <c r="D537" s="2161"/>
      <c r="E537" s="453"/>
      <c r="F537" s="453"/>
      <c r="G537" s="453"/>
      <c r="H537" s="2160"/>
      <c r="I537" s="2161"/>
      <c r="J537" s="453"/>
      <c r="K537" s="453"/>
      <c r="L537" s="453"/>
      <c r="M537" s="2160"/>
      <c r="N537" s="2161"/>
      <c r="O537" s="453"/>
      <c r="P537" s="453"/>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60"/>
      <c r="D538" s="2161"/>
      <c r="E538" s="453"/>
      <c r="F538" s="453"/>
      <c r="G538" s="453"/>
      <c r="H538" s="2160"/>
      <c r="I538" s="2161"/>
      <c r="J538" s="453"/>
      <c r="K538" s="453"/>
      <c r="L538" s="453"/>
      <c r="M538" s="2160"/>
      <c r="N538" s="2161"/>
      <c r="O538" s="453"/>
      <c r="P538" s="453"/>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60"/>
      <c r="D539" s="2161"/>
      <c r="E539" s="453"/>
      <c r="F539" s="453"/>
      <c r="G539" s="453"/>
      <c r="H539" s="2160"/>
      <c r="I539" s="2161"/>
      <c r="J539" s="453"/>
      <c r="K539" s="453"/>
      <c r="L539" s="453"/>
      <c r="M539" s="2160"/>
      <c r="N539" s="2161"/>
      <c r="O539" s="453"/>
      <c r="P539" s="453"/>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60"/>
      <c r="D540" s="2161"/>
      <c r="E540" s="453"/>
      <c r="F540" s="453"/>
      <c r="G540" s="453"/>
      <c r="H540" s="2160"/>
      <c r="I540" s="2161"/>
      <c r="J540" s="453"/>
      <c r="K540" s="453"/>
      <c r="L540" s="453"/>
      <c r="M540" s="2160"/>
      <c r="N540" s="2161"/>
      <c r="O540" s="453"/>
      <c r="P540" s="453"/>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60"/>
      <c r="D541" s="2161"/>
      <c r="E541" s="453"/>
      <c r="F541" s="453"/>
      <c r="G541" s="453"/>
      <c r="H541" s="2160"/>
      <c r="I541" s="2161"/>
      <c r="J541" s="453"/>
      <c r="K541" s="453"/>
      <c r="L541" s="453"/>
      <c r="M541" s="2160"/>
      <c r="N541" s="2161"/>
      <c r="O541" s="453"/>
      <c r="P541" s="453"/>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60"/>
      <c r="D542" s="2161"/>
      <c r="E542" s="453"/>
      <c r="F542" s="453"/>
      <c r="G542" s="453"/>
      <c r="H542" s="2160"/>
      <c r="I542" s="2161"/>
      <c r="J542" s="453"/>
      <c r="K542" s="453"/>
      <c r="L542" s="453"/>
      <c r="M542" s="2160"/>
      <c r="N542" s="2161"/>
      <c r="O542" s="453"/>
      <c r="P542" s="453"/>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60"/>
      <c r="D543" s="2161"/>
      <c r="E543" s="453"/>
      <c r="F543" s="453"/>
      <c r="G543" s="453"/>
      <c r="H543" s="2160"/>
      <c r="I543" s="2161"/>
      <c r="J543" s="453"/>
      <c r="K543" s="453"/>
      <c r="L543" s="453"/>
      <c r="M543" s="2160"/>
      <c r="N543" s="2161"/>
      <c r="O543" s="453"/>
      <c r="P543" s="453"/>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60"/>
      <c r="D544" s="2161"/>
      <c r="E544" s="453"/>
      <c r="F544" s="453"/>
      <c r="G544" s="453"/>
      <c r="H544" s="2160"/>
      <c r="I544" s="2161"/>
      <c r="J544" s="453"/>
      <c r="K544" s="453"/>
      <c r="L544" s="453"/>
      <c r="M544" s="2160"/>
      <c r="N544" s="2161"/>
      <c r="O544" s="453"/>
      <c r="P544" s="453"/>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60"/>
      <c r="D545" s="2161"/>
      <c r="E545" s="453"/>
      <c r="F545" s="453"/>
      <c r="G545" s="453"/>
      <c r="H545" s="2160"/>
      <c r="I545" s="2161"/>
      <c r="J545" s="453"/>
      <c r="K545" s="453"/>
      <c r="L545" s="453"/>
      <c r="M545" s="2160"/>
      <c r="N545" s="2161"/>
      <c r="O545" s="453"/>
      <c r="P545" s="453"/>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60"/>
      <c r="D546" s="2161"/>
      <c r="E546" s="453"/>
      <c r="F546" s="453"/>
      <c r="G546" s="453"/>
      <c r="H546" s="2160"/>
      <c r="I546" s="2161"/>
      <c r="J546" s="453"/>
      <c r="K546" s="453"/>
      <c r="L546" s="453"/>
      <c r="M546" s="2160"/>
      <c r="N546" s="2161"/>
      <c r="O546" s="453"/>
      <c r="P546" s="453"/>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60"/>
      <c r="D547" s="2161"/>
      <c r="E547" s="453"/>
      <c r="F547" s="453"/>
      <c r="G547" s="453"/>
      <c r="H547" s="2160"/>
      <c r="I547" s="2161"/>
      <c r="J547" s="453"/>
      <c r="K547" s="453"/>
      <c r="L547" s="453"/>
      <c r="M547" s="2160"/>
      <c r="N547" s="2161"/>
      <c r="O547" s="453"/>
      <c r="P547" s="453"/>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60"/>
      <c r="D548" s="2161"/>
      <c r="E548" s="453"/>
      <c r="F548" s="453"/>
      <c r="G548" s="453"/>
      <c r="H548" s="2160"/>
      <c r="I548" s="2161"/>
      <c r="J548" s="453"/>
      <c r="K548" s="453"/>
      <c r="L548" s="453"/>
      <c r="M548" s="2160"/>
      <c r="N548" s="2161"/>
      <c r="O548" s="453"/>
      <c r="P548" s="453"/>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60"/>
      <c r="D549" s="2161"/>
      <c r="E549" s="453"/>
      <c r="F549" s="453"/>
      <c r="G549" s="453"/>
      <c r="H549" s="2160"/>
      <c r="I549" s="2161"/>
      <c r="J549" s="453"/>
      <c r="K549" s="453"/>
      <c r="L549" s="453"/>
      <c r="M549" s="2160"/>
      <c r="N549" s="2161"/>
      <c r="O549" s="453"/>
      <c r="P549" s="453"/>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60"/>
      <c r="D550" s="2161"/>
      <c r="E550" s="453"/>
      <c r="F550" s="453"/>
      <c r="G550" s="453"/>
      <c r="H550" s="2160"/>
      <c r="I550" s="2161"/>
      <c r="J550" s="453"/>
      <c r="K550" s="453"/>
      <c r="L550" s="453"/>
      <c r="M550" s="2160"/>
      <c r="N550" s="2161"/>
      <c r="O550" s="453"/>
      <c r="P550" s="453"/>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60"/>
      <c r="D551" s="2161"/>
      <c r="E551" s="453"/>
      <c r="F551" s="453"/>
      <c r="G551" s="453"/>
      <c r="H551" s="2160"/>
      <c r="I551" s="2161"/>
      <c r="J551" s="453"/>
      <c r="K551" s="453"/>
      <c r="L551" s="453"/>
      <c r="M551" s="2160"/>
      <c r="N551" s="2161"/>
      <c r="O551" s="453"/>
      <c r="P551" s="453"/>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60"/>
      <c r="D552" s="2161"/>
      <c r="E552" s="453"/>
      <c r="F552" s="453"/>
      <c r="G552" s="453"/>
      <c r="H552" s="2160"/>
      <c r="I552" s="2161"/>
      <c r="J552" s="453"/>
      <c r="K552" s="453"/>
      <c r="L552" s="453"/>
      <c r="M552" s="2160"/>
      <c r="N552" s="2161"/>
      <c r="O552" s="453"/>
      <c r="P552" s="453"/>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60"/>
      <c r="D553" s="2161"/>
      <c r="E553" s="453"/>
      <c r="F553" s="453"/>
      <c r="G553" s="453"/>
      <c r="H553" s="2160"/>
      <c r="I553" s="2161"/>
      <c r="J553" s="453"/>
      <c r="K553" s="453"/>
      <c r="L553" s="453"/>
      <c r="M553" s="2160"/>
      <c r="N553" s="2161"/>
      <c r="O553" s="453"/>
      <c r="P553" s="453"/>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60"/>
      <c r="D554" s="2161"/>
      <c r="E554" s="453"/>
      <c r="F554" s="453"/>
      <c r="G554" s="453"/>
      <c r="H554" s="2160"/>
      <c r="I554" s="2161"/>
      <c r="J554" s="453"/>
      <c r="K554" s="453"/>
      <c r="L554" s="453"/>
      <c r="M554" s="2160"/>
      <c r="N554" s="2161"/>
      <c r="O554" s="453"/>
      <c r="P554" s="453"/>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60"/>
      <c r="D555" s="2161"/>
      <c r="E555" s="453"/>
      <c r="F555" s="453"/>
      <c r="G555" s="453"/>
      <c r="H555" s="2160"/>
      <c r="I555" s="2161"/>
      <c r="J555" s="453"/>
      <c r="K555" s="453"/>
      <c r="L555" s="453"/>
      <c r="M555" s="2160"/>
      <c r="N555" s="2161"/>
      <c r="O555" s="453"/>
      <c r="P555" s="453"/>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60"/>
      <c r="D556" s="2161"/>
      <c r="E556" s="453"/>
      <c r="F556" s="453"/>
      <c r="G556" s="453"/>
      <c r="H556" s="2160"/>
      <c r="I556" s="2161"/>
      <c r="J556" s="453"/>
      <c r="K556" s="453"/>
      <c r="L556" s="453"/>
      <c r="M556" s="2160"/>
      <c r="N556" s="2161"/>
      <c r="O556" s="453"/>
      <c r="P556" s="453"/>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60"/>
      <c r="D557" s="2161"/>
      <c r="E557" s="453"/>
      <c r="F557" s="453"/>
      <c r="G557" s="453"/>
      <c r="H557" s="2160"/>
      <c r="I557" s="2161"/>
      <c r="J557" s="453"/>
      <c r="K557" s="453"/>
      <c r="L557" s="453"/>
      <c r="M557" s="2160"/>
      <c r="N557" s="2161"/>
      <c r="O557" s="453"/>
      <c r="P557" s="453"/>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60"/>
      <c r="D558" s="2161"/>
      <c r="E558" s="453"/>
      <c r="F558" s="453"/>
      <c r="G558" s="453"/>
      <c r="H558" s="2160"/>
      <c r="I558" s="2161"/>
      <c r="J558" s="453"/>
      <c r="K558" s="453"/>
      <c r="L558" s="453"/>
      <c r="M558" s="2160"/>
      <c r="N558" s="2161"/>
      <c r="O558" s="453"/>
      <c r="P558" s="453"/>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60"/>
      <c r="D559" s="2161"/>
      <c r="E559" s="453"/>
      <c r="F559" s="453"/>
      <c r="G559" s="453"/>
      <c r="H559" s="2160"/>
      <c r="I559" s="2161"/>
      <c r="J559" s="453"/>
      <c r="K559" s="453"/>
      <c r="L559" s="453"/>
      <c r="M559" s="2160"/>
      <c r="N559" s="2161"/>
      <c r="O559" s="453"/>
      <c r="P559" s="453"/>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60"/>
      <c r="D560" s="2161"/>
      <c r="E560" s="453"/>
      <c r="F560" s="453"/>
      <c r="G560" s="453"/>
      <c r="H560" s="2160"/>
      <c r="I560" s="2161"/>
      <c r="J560" s="453"/>
      <c r="K560" s="453"/>
      <c r="L560" s="453"/>
      <c r="M560" s="2160"/>
      <c r="N560" s="2161"/>
      <c r="O560" s="453"/>
      <c r="P560" s="453"/>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60"/>
      <c r="D561" s="2161"/>
      <c r="E561" s="453"/>
      <c r="F561" s="453"/>
      <c r="G561" s="453"/>
      <c r="H561" s="2160"/>
      <c r="I561" s="2161"/>
      <c r="J561" s="453"/>
      <c r="K561" s="453"/>
      <c r="L561" s="453"/>
      <c r="M561" s="2160"/>
      <c r="N561" s="2161"/>
      <c r="O561" s="453"/>
      <c r="P561" s="453"/>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60"/>
      <c r="D562" s="2161"/>
      <c r="E562" s="453"/>
      <c r="F562" s="453"/>
      <c r="G562" s="453"/>
      <c r="H562" s="2160"/>
      <c r="I562" s="2161"/>
      <c r="J562" s="453"/>
      <c r="K562" s="453"/>
      <c r="L562" s="453"/>
      <c r="M562" s="2160"/>
      <c r="N562" s="2161"/>
      <c r="O562" s="453"/>
      <c r="P562" s="453"/>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60"/>
      <c r="D563" s="2161"/>
      <c r="E563" s="453"/>
      <c r="F563" s="453"/>
      <c r="G563" s="453"/>
      <c r="H563" s="2160"/>
      <c r="I563" s="2161"/>
      <c r="J563" s="453"/>
      <c r="K563" s="453"/>
      <c r="L563" s="453"/>
      <c r="M563" s="2160"/>
      <c r="N563" s="2161"/>
      <c r="O563" s="453"/>
      <c r="P563" s="453"/>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60"/>
      <c r="D564" s="2161"/>
      <c r="E564" s="453"/>
      <c r="F564" s="453"/>
      <c r="G564" s="453"/>
      <c r="H564" s="2160"/>
      <c r="I564" s="2161"/>
      <c r="J564" s="453"/>
      <c r="K564" s="453"/>
      <c r="L564" s="453"/>
      <c r="M564" s="2160"/>
      <c r="N564" s="2161"/>
      <c r="O564" s="453"/>
      <c r="P564" s="453"/>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60"/>
      <c r="D565" s="2161"/>
      <c r="E565" s="453"/>
      <c r="F565" s="453"/>
      <c r="G565" s="453"/>
      <c r="H565" s="2160"/>
      <c r="I565" s="2161"/>
      <c r="J565" s="453"/>
      <c r="K565" s="453"/>
      <c r="L565" s="453"/>
      <c r="M565" s="2160"/>
      <c r="N565" s="2161"/>
      <c r="O565" s="453"/>
      <c r="P565" s="453"/>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60"/>
      <c r="D566" s="2161"/>
      <c r="E566" s="453"/>
      <c r="F566" s="453"/>
      <c r="G566" s="453"/>
      <c r="H566" s="2160"/>
      <c r="I566" s="2161"/>
      <c r="J566" s="453"/>
      <c r="K566" s="453"/>
      <c r="L566" s="453"/>
      <c r="M566" s="2160"/>
      <c r="N566" s="2161"/>
      <c r="O566" s="453"/>
      <c r="P566" s="453"/>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60"/>
      <c r="D567" s="2161"/>
      <c r="E567" s="453"/>
      <c r="F567" s="453"/>
      <c r="G567" s="453"/>
      <c r="H567" s="2160"/>
      <c r="I567" s="2161"/>
      <c r="J567" s="453"/>
      <c r="K567" s="453"/>
      <c r="L567" s="453"/>
      <c r="M567" s="2160"/>
      <c r="N567" s="2161"/>
      <c r="O567" s="453"/>
      <c r="P567" s="453"/>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60"/>
      <c r="D568" s="2161"/>
      <c r="E568" s="453"/>
      <c r="F568" s="453"/>
      <c r="G568" s="453"/>
      <c r="H568" s="2160"/>
      <c r="I568" s="2161"/>
      <c r="J568" s="453"/>
      <c r="K568" s="453"/>
      <c r="L568" s="453"/>
      <c r="M568" s="2160"/>
      <c r="N568" s="2161"/>
      <c r="O568" s="453"/>
      <c r="P568" s="453"/>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160"/>
      <c r="D569" s="2161"/>
      <c r="E569" s="453"/>
      <c r="F569" s="453"/>
      <c r="G569" s="453"/>
      <c r="H569" s="2160"/>
      <c r="I569" s="2161"/>
      <c r="J569" s="453"/>
      <c r="K569" s="453"/>
      <c r="L569" s="453"/>
      <c r="M569" s="2160"/>
      <c r="N569" s="2161"/>
      <c r="O569" s="453"/>
      <c r="P569" s="453"/>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160"/>
      <c r="D570" s="2161"/>
      <c r="E570" s="453"/>
      <c r="F570" s="453"/>
      <c r="G570" s="453"/>
      <c r="H570" s="2160"/>
      <c r="I570" s="2161"/>
      <c r="J570" s="453"/>
      <c r="K570" s="453"/>
      <c r="L570" s="453"/>
      <c r="M570" s="2160"/>
      <c r="N570" s="2161"/>
      <c r="O570" s="453"/>
      <c r="P570" s="453"/>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60"/>
      <c r="D571" s="2161"/>
      <c r="E571" s="453"/>
      <c r="F571" s="453"/>
      <c r="G571" s="453"/>
      <c r="H571" s="2160"/>
      <c r="I571" s="2161"/>
      <c r="J571" s="453"/>
      <c r="K571" s="453"/>
      <c r="L571" s="453"/>
      <c r="M571" s="2160"/>
      <c r="N571" s="2161"/>
      <c r="O571" s="453"/>
      <c r="P571" s="453"/>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60"/>
      <c r="D572" s="2161"/>
      <c r="E572" s="453"/>
      <c r="F572" s="453"/>
      <c r="G572" s="453"/>
      <c r="H572" s="2160"/>
      <c r="I572" s="2161"/>
      <c r="J572" s="453"/>
      <c r="K572" s="453"/>
      <c r="L572" s="453"/>
      <c r="M572" s="2160"/>
      <c r="N572" s="2161"/>
      <c r="O572" s="453"/>
      <c r="P572" s="453"/>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60"/>
      <c r="D573" s="2161"/>
      <c r="E573" s="453"/>
      <c r="F573" s="453"/>
      <c r="G573" s="453"/>
      <c r="H573" s="2160"/>
      <c r="I573" s="2161"/>
      <c r="J573" s="453"/>
      <c r="K573" s="453"/>
      <c r="L573" s="453"/>
      <c r="M573" s="2160"/>
      <c r="N573" s="2161"/>
      <c r="O573" s="453"/>
      <c r="P573" s="453"/>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160"/>
      <c r="D574" s="2161"/>
      <c r="E574" s="453"/>
      <c r="F574" s="453"/>
      <c r="G574" s="453"/>
      <c r="H574" s="2160"/>
      <c r="I574" s="2161"/>
      <c r="J574" s="453"/>
      <c r="K574" s="453"/>
      <c r="L574" s="453"/>
      <c r="M574" s="2160"/>
      <c r="N574" s="2161"/>
      <c r="O574" s="453"/>
      <c r="P574" s="453"/>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160"/>
      <c r="D575" s="2161"/>
      <c r="E575" s="453"/>
      <c r="F575" s="453"/>
      <c r="G575" s="453"/>
      <c r="H575" s="2160"/>
      <c r="I575" s="2161"/>
      <c r="J575" s="453"/>
      <c r="K575" s="453"/>
      <c r="L575" s="453"/>
      <c r="M575" s="2160"/>
      <c r="N575" s="2161"/>
      <c r="O575" s="453"/>
      <c r="P575" s="453"/>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160"/>
      <c r="D576" s="2161"/>
      <c r="E576" s="453"/>
      <c r="F576" s="453"/>
      <c r="G576" s="453"/>
      <c r="H576" s="2160"/>
      <c r="I576" s="2161"/>
      <c r="J576" s="453"/>
      <c r="K576" s="453"/>
      <c r="L576" s="453"/>
      <c r="M576" s="2160"/>
      <c r="N576" s="2161"/>
      <c r="O576" s="453"/>
      <c r="P576" s="453"/>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160"/>
      <c r="D577" s="2161"/>
      <c r="E577" s="453"/>
      <c r="F577" s="453"/>
      <c r="G577" s="453"/>
      <c r="H577" s="2160"/>
      <c r="I577" s="2161"/>
      <c r="J577" s="453"/>
      <c r="K577" s="453"/>
      <c r="L577" s="453"/>
      <c r="M577" s="2160"/>
      <c r="N577" s="2161"/>
      <c r="O577" s="453"/>
      <c r="P577" s="453"/>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160"/>
      <c r="D578" s="2161"/>
      <c r="E578" s="453"/>
      <c r="F578" s="453"/>
      <c r="G578" s="453"/>
      <c r="H578" s="2160"/>
      <c r="I578" s="2161"/>
      <c r="J578" s="453"/>
      <c r="K578" s="453"/>
      <c r="L578" s="453"/>
      <c r="M578" s="2160"/>
      <c r="N578" s="2161"/>
      <c r="O578" s="453"/>
      <c r="P578" s="453"/>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160"/>
      <c r="D579" s="2161"/>
      <c r="E579" s="453"/>
      <c r="F579" s="453"/>
      <c r="G579" s="453"/>
      <c r="H579" s="2160"/>
      <c r="I579" s="2161"/>
      <c r="J579" s="453"/>
      <c r="K579" s="453"/>
      <c r="L579" s="453"/>
      <c r="M579" s="2160"/>
      <c r="N579" s="2161"/>
      <c r="O579" s="453"/>
      <c r="P579" s="453"/>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160"/>
      <c r="D580" s="2161"/>
      <c r="E580" s="453"/>
      <c r="F580" s="453"/>
      <c r="G580" s="453"/>
      <c r="H580" s="2160"/>
      <c r="I580" s="2161"/>
      <c r="J580" s="453"/>
      <c r="K580" s="453"/>
      <c r="L580" s="453"/>
      <c r="M580" s="2160"/>
      <c r="N580" s="2161"/>
      <c r="O580" s="453"/>
      <c r="P580" s="453"/>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160"/>
      <c r="D581" s="2161"/>
      <c r="E581" s="453"/>
      <c r="F581" s="453"/>
      <c r="G581" s="453"/>
      <c r="H581" s="2160"/>
      <c r="I581" s="2161"/>
      <c r="J581" s="453"/>
      <c r="K581" s="453"/>
      <c r="L581" s="453"/>
      <c r="M581" s="2160"/>
      <c r="N581" s="2161"/>
      <c r="O581" s="453"/>
      <c r="P581" s="453"/>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160"/>
      <c r="D582" s="2161"/>
      <c r="E582" s="453"/>
      <c r="F582" s="453"/>
      <c r="G582" s="453"/>
      <c r="H582" s="2160"/>
      <c r="I582" s="2161"/>
      <c r="J582" s="453"/>
      <c r="K582" s="453"/>
      <c r="L582" s="453"/>
      <c r="M582" s="2160"/>
      <c r="N582" s="2161"/>
      <c r="O582" s="453"/>
      <c r="P582" s="453"/>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160"/>
      <c r="D583" s="2161"/>
      <c r="E583" s="453"/>
      <c r="F583" s="453"/>
      <c r="G583" s="453"/>
      <c r="H583" s="2160"/>
      <c r="I583" s="2161"/>
      <c r="J583" s="453"/>
      <c r="K583" s="453"/>
      <c r="L583" s="453"/>
      <c r="M583" s="2160"/>
      <c r="N583" s="2161"/>
      <c r="O583" s="453"/>
      <c r="P583" s="453"/>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160"/>
      <c r="D584" s="2161"/>
      <c r="E584" s="453"/>
      <c r="F584" s="453"/>
      <c r="G584" s="453"/>
      <c r="H584" s="2160"/>
      <c r="I584" s="2161"/>
      <c r="J584" s="453"/>
      <c r="K584" s="453"/>
      <c r="L584" s="453"/>
      <c r="M584" s="2160"/>
      <c r="N584" s="2161"/>
      <c r="O584" s="453"/>
      <c r="P584" s="453"/>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160"/>
      <c r="D585" s="2161"/>
      <c r="E585" s="453"/>
      <c r="F585" s="453"/>
      <c r="G585" s="453"/>
      <c r="H585" s="2160"/>
      <c r="I585" s="2161"/>
      <c r="J585" s="453"/>
      <c r="K585" s="453"/>
      <c r="L585" s="453"/>
      <c r="M585" s="2160"/>
      <c r="N585" s="2161"/>
      <c r="O585" s="453"/>
      <c r="P585" s="453"/>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160"/>
      <c r="D586" s="2161"/>
      <c r="E586" s="453"/>
      <c r="F586" s="453"/>
      <c r="G586" s="453"/>
      <c r="H586" s="2160"/>
      <c r="I586" s="2161"/>
      <c r="J586" s="453"/>
      <c r="K586" s="453"/>
      <c r="L586" s="453"/>
      <c r="M586" s="2160"/>
      <c r="N586" s="2161"/>
      <c r="O586" s="453"/>
      <c r="P586" s="453"/>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160"/>
      <c r="D587" s="2161"/>
      <c r="E587" s="453"/>
      <c r="F587" s="453"/>
      <c r="G587" s="453"/>
      <c r="H587" s="2160"/>
      <c r="I587" s="2161"/>
      <c r="J587" s="453"/>
      <c r="K587" s="453"/>
      <c r="L587" s="453"/>
      <c r="M587" s="2160"/>
      <c r="N587" s="2161"/>
      <c r="O587" s="453"/>
      <c r="P587" s="453"/>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160"/>
      <c r="D588" s="2161"/>
      <c r="E588" s="453"/>
      <c r="F588" s="453"/>
      <c r="G588" s="453"/>
      <c r="H588" s="2160"/>
      <c r="I588" s="2161"/>
      <c r="J588" s="453"/>
      <c r="K588" s="453"/>
      <c r="L588" s="453"/>
      <c r="M588" s="2160"/>
      <c r="N588" s="2161"/>
      <c r="O588" s="453"/>
      <c r="P588" s="453"/>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160"/>
      <c r="D589" s="2161"/>
      <c r="E589" s="453"/>
      <c r="F589" s="453"/>
      <c r="G589" s="453"/>
      <c r="H589" s="2160"/>
      <c r="I589" s="2161"/>
      <c r="J589" s="453"/>
      <c r="K589" s="453"/>
      <c r="L589" s="453"/>
      <c r="M589" s="2160"/>
      <c r="N589" s="2161"/>
      <c r="O589" s="453"/>
      <c r="P589" s="453"/>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160"/>
      <c r="D590" s="2161"/>
      <c r="E590" s="453"/>
      <c r="F590" s="453"/>
      <c r="G590" s="453"/>
      <c r="H590" s="2160"/>
      <c r="I590" s="2161"/>
      <c r="J590" s="453"/>
      <c r="K590" s="453"/>
      <c r="L590" s="453"/>
      <c r="M590" s="2160"/>
      <c r="N590" s="2161"/>
      <c r="O590" s="453"/>
      <c r="P590" s="453"/>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160"/>
      <c r="D591" s="2161"/>
      <c r="E591" s="453"/>
      <c r="F591" s="453"/>
      <c r="G591" s="453"/>
      <c r="H591" s="2160"/>
      <c r="I591" s="2161"/>
      <c r="J591" s="453"/>
      <c r="K591" s="453"/>
      <c r="L591" s="453"/>
      <c r="M591" s="2160"/>
      <c r="N591" s="2161"/>
      <c r="O591" s="453"/>
      <c r="P591" s="453"/>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160"/>
      <c r="D592" s="2161"/>
      <c r="E592" s="453"/>
      <c r="F592" s="453"/>
      <c r="G592" s="453"/>
      <c r="H592" s="2160"/>
      <c r="I592" s="2161"/>
      <c r="J592" s="453"/>
      <c r="K592" s="453"/>
      <c r="L592" s="453"/>
      <c r="M592" s="2160"/>
      <c r="N592" s="2161"/>
      <c r="O592" s="453"/>
      <c r="P592" s="453"/>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160"/>
      <c r="D593" s="2161"/>
      <c r="E593" s="453"/>
      <c r="F593" s="453"/>
      <c r="G593" s="453"/>
      <c r="H593" s="2160"/>
      <c r="I593" s="2161"/>
      <c r="J593" s="453"/>
      <c r="K593" s="453"/>
      <c r="L593" s="453"/>
      <c r="M593" s="2160"/>
      <c r="N593" s="2161"/>
      <c r="O593" s="453"/>
      <c r="P593" s="453"/>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160"/>
      <c r="D594" s="2161"/>
      <c r="E594" s="453"/>
      <c r="F594" s="453"/>
      <c r="G594" s="453"/>
      <c r="H594" s="2160"/>
      <c r="I594" s="2161"/>
      <c r="J594" s="453"/>
      <c r="K594" s="453"/>
      <c r="L594" s="453"/>
      <c r="M594" s="2160"/>
      <c r="N594" s="2161"/>
      <c r="O594" s="453"/>
      <c r="P594" s="453"/>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160"/>
      <c r="D595" s="2161"/>
      <c r="E595" s="453"/>
      <c r="F595" s="453"/>
      <c r="G595" s="453"/>
      <c r="H595" s="2160"/>
      <c r="I595" s="2161"/>
      <c r="J595" s="453"/>
      <c r="K595" s="453"/>
      <c r="L595" s="453"/>
      <c r="M595" s="2160"/>
      <c r="N595" s="2161"/>
      <c r="O595" s="453"/>
      <c r="P595" s="453"/>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160"/>
      <c r="D596" s="2161"/>
      <c r="E596" s="453"/>
      <c r="F596" s="453"/>
      <c r="G596" s="453"/>
      <c r="H596" s="2160"/>
      <c r="I596" s="2161"/>
      <c r="J596" s="453"/>
      <c r="K596" s="453"/>
      <c r="L596" s="453"/>
      <c r="M596" s="2160"/>
      <c r="N596" s="2161"/>
      <c r="O596" s="453"/>
      <c r="P596" s="453"/>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160"/>
      <c r="D597" s="2161"/>
      <c r="E597" s="453"/>
      <c r="F597" s="453"/>
      <c r="G597" s="453"/>
      <c r="H597" s="2160"/>
      <c r="I597" s="2161"/>
      <c r="J597" s="453"/>
      <c r="K597" s="453"/>
      <c r="L597" s="453"/>
      <c r="M597" s="2160"/>
      <c r="N597" s="2161"/>
      <c r="O597" s="453"/>
      <c r="P597" s="453"/>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160"/>
      <c r="D598" s="2161"/>
      <c r="E598" s="453"/>
      <c r="F598" s="453"/>
      <c r="G598" s="453"/>
      <c r="H598" s="2160"/>
      <c r="I598" s="2161"/>
      <c r="J598" s="453"/>
      <c r="K598" s="453"/>
      <c r="L598" s="453"/>
      <c r="M598" s="2160"/>
      <c r="N598" s="2161"/>
      <c r="O598" s="453"/>
      <c r="P598" s="453"/>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160"/>
      <c r="D599" s="2161"/>
      <c r="E599" s="453"/>
      <c r="F599" s="453"/>
      <c r="G599" s="453"/>
      <c r="H599" s="2160"/>
      <c r="I599" s="2161"/>
      <c r="J599" s="453"/>
      <c r="K599" s="453"/>
      <c r="L599" s="453"/>
      <c r="M599" s="2160"/>
      <c r="N599" s="2161"/>
      <c r="O599" s="453"/>
      <c r="P599" s="453"/>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160"/>
      <c r="D600" s="2161"/>
      <c r="E600" s="453"/>
      <c r="F600" s="453"/>
      <c r="G600" s="453"/>
      <c r="H600" s="2160"/>
      <c r="I600" s="2161"/>
      <c r="J600" s="453"/>
      <c r="K600" s="453"/>
      <c r="L600" s="453"/>
      <c r="M600" s="2160"/>
      <c r="N600" s="2161"/>
      <c r="O600" s="453"/>
      <c r="P600" s="453"/>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160"/>
      <c r="D601" s="2161"/>
      <c r="E601" s="453"/>
      <c r="F601" s="453"/>
      <c r="G601" s="453"/>
      <c r="H601" s="2160"/>
      <c r="I601" s="2161"/>
      <c r="J601" s="453"/>
      <c r="K601" s="453"/>
      <c r="L601" s="453"/>
      <c r="M601" s="2160"/>
      <c r="N601" s="2161"/>
      <c r="O601" s="453"/>
      <c r="P601" s="453"/>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160"/>
      <c r="D602" s="2161"/>
      <c r="E602" s="453"/>
      <c r="F602" s="453"/>
      <c r="G602" s="453"/>
      <c r="H602" s="2160"/>
      <c r="I602" s="2161"/>
      <c r="J602" s="453"/>
      <c r="K602" s="453"/>
      <c r="L602" s="453"/>
      <c r="M602" s="2160"/>
      <c r="N602" s="2161"/>
      <c r="O602" s="453"/>
      <c r="P602" s="453"/>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160"/>
      <c r="D603" s="2161"/>
      <c r="E603" s="453"/>
      <c r="F603" s="453"/>
      <c r="G603" s="453"/>
      <c r="H603" s="2160"/>
      <c r="I603" s="2161"/>
      <c r="J603" s="453"/>
      <c r="K603" s="453"/>
      <c r="L603" s="453"/>
      <c r="M603" s="2160"/>
      <c r="N603" s="2161"/>
      <c r="O603" s="453"/>
      <c r="P603" s="453"/>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160"/>
      <c r="D604" s="2161"/>
      <c r="E604" s="453"/>
      <c r="F604" s="453"/>
      <c r="G604" s="453"/>
      <c r="H604" s="2160"/>
      <c r="I604" s="2161"/>
      <c r="J604" s="453"/>
      <c r="K604" s="453"/>
      <c r="L604" s="453"/>
      <c r="M604" s="2160"/>
      <c r="N604" s="2161"/>
      <c r="O604" s="453"/>
      <c r="P604" s="453"/>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160"/>
      <c r="D605" s="2161"/>
      <c r="E605" s="453"/>
      <c r="F605" s="453"/>
      <c r="G605" s="453"/>
      <c r="H605" s="2160"/>
      <c r="I605" s="2161"/>
      <c r="J605" s="453"/>
      <c r="K605" s="453"/>
      <c r="L605" s="453"/>
      <c r="M605" s="2160"/>
      <c r="N605" s="2161"/>
      <c r="O605" s="453"/>
      <c r="P605" s="453"/>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160"/>
      <c r="D606" s="2161"/>
      <c r="E606" s="453"/>
      <c r="F606" s="453"/>
      <c r="G606" s="453"/>
      <c r="H606" s="2160"/>
      <c r="I606" s="2161"/>
      <c r="J606" s="453"/>
      <c r="K606" s="453"/>
      <c r="L606" s="453"/>
      <c r="M606" s="2160"/>
      <c r="N606" s="2161"/>
      <c r="O606" s="453"/>
      <c r="P606" s="453"/>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160"/>
      <c r="D607" s="2161"/>
      <c r="E607" s="453"/>
      <c r="F607" s="453"/>
      <c r="G607" s="453"/>
      <c r="H607" s="2160"/>
      <c r="I607" s="2161"/>
      <c r="J607" s="453"/>
      <c r="K607" s="453"/>
      <c r="L607" s="453"/>
      <c r="M607" s="2160"/>
      <c r="N607" s="2161"/>
      <c r="O607" s="453"/>
      <c r="P607" s="453"/>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160"/>
      <c r="D608" s="2161"/>
      <c r="E608" s="453"/>
      <c r="F608" s="453"/>
      <c r="G608" s="453"/>
      <c r="H608" s="2160"/>
      <c r="I608" s="2161"/>
      <c r="J608" s="453"/>
      <c r="K608" s="453"/>
      <c r="L608" s="453"/>
      <c r="M608" s="2160"/>
      <c r="N608" s="2161"/>
      <c r="O608" s="453"/>
      <c r="P608" s="453"/>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160"/>
      <c r="D609" s="2161"/>
      <c r="E609" s="453"/>
      <c r="F609" s="453"/>
      <c r="G609" s="453"/>
      <c r="H609" s="2160"/>
      <c r="I609" s="2161"/>
      <c r="J609" s="453"/>
      <c r="K609" s="453"/>
      <c r="L609" s="453"/>
      <c r="M609" s="2160"/>
      <c r="N609" s="2161"/>
      <c r="O609" s="453"/>
      <c r="P609" s="453"/>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160"/>
      <c r="D610" s="2161"/>
      <c r="E610" s="453"/>
      <c r="F610" s="453"/>
      <c r="G610" s="453"/>
      <c r="H610" s="2160"/>
      <c r="I610" s="2161"/>
      <c r="J610" s="453"/>
      <c r="K610" s="453"/>
      <c r="L610" s="453"/>
      <c r="M610" s="2160"/>
      <c r="N610" s="2161"/>
      <c r="O610" s="453"/>
      <c r="P610" s="453"/>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160"/>
      <c r="D611" s="2161"/>
      <c r="E611" s="453"/>
      <c r="F611" s="453"/>
      <c r="G611" s="453"/>
      <c r="H611" s="2160"/>
      <c r="I611" s="2161"/>
      <c r="J611" s="453"/>
      <c r="K611" s="453"/>
      <c r="L611" s="453"/>
      <c r="M611" s="2160"/>
      <c r="N611" s="2161"/>
      <c r="O611" s="453"/>
      <c r="P611" s="453"/>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160"/>
      <c r="D612" s="2161"/>
      <c r="E612" s="453"/>
      <c r="F612" s="453"/>
      <c r="G612" s="453"/>
      <c r="H612" s="2160"/>
      <c r="I612" s="2161"/>
      <c r="J612" s="453"/>
      <c r="K612" s="453"/>
      <c r="L612" s="453"/>
      <c r="M612" s="2160"/>
      <c r="N612" s="2161"/>
      <c r="O612" s="453"/>
      <c r="P612" s="453"/>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160"/>
      <c r="D613" s="2161"/>
      <c r="E613" s="453"/>
      <c r="F613" s="453"/>
      <c r="G613" s="453"/>
      <c r="H613" s="2160"/>
      <c r="I613" s="2161"/>
      <c r="J613" s="453"/>
      <c r="K613" s="453"/>
      <c r="L613" s="453"/>
      <c r="M613" s="2160"/>
      <c r="N613" s="2161"/>
      <c r="O613" s="453"/>
      <c r="P613" s="453"/>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160"/>
      <c r="D614" s="2161"/>
      <c r="E614" s="453"/>
      <c r="F614" s="453"/>
      <c r="G614" s="453"/>
      <c r="H614" s="2160"/>
      <c r="I614" s="2161"/>
      <c r="J614" s="453"/>
      <c r="K614" s="453"/>
      <c r="L614" s="453"/>
      <c r="M614" s="2160"/>
      <c r="N614" s="2161"/>
      <c r="O614" s="453"/>
      <c r="P614" s="453"/>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160"/>
      <c r="D615" s="2161"/>
      <c r="E615" s="453"/>
      <c r="F615" s="453"/>
      <c r="G615" s="453"/>
      <c r="H615" s="2160"/>
      <c r="I615" s="2161"/>
      <c r="J615" s="453"/>
      <c r="K615" s="453"/>
      <c r="L615" s="453"/>
      <c r="M615" s="2160"/>
      <c r="N615" s="2161"/>
      <c r="O615" s="453"/>
      <c r="P615" s="453"/>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160"/>
      <c r="D616" s="2161"/>
      <c r="E616" s="453"/>
      <c r="F616" s="453"/>
      <c r="G616" s="453"/>
      <c r="H616" s="2160"/>
      <c r="I616" s="2161"/>
      <c r="J616" s="453"/>
      <c r="K616" s="453"/>
      <c r="L616" s="453"/>
      <c r="M616" s="2160"/>
      <c r="N616" s="2161"/>
      <c r="O616" s="453"/>
      <c r="P616" s="453"/>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160"/>
      <c r="D617" s="2161"/>
      <c r="E617" s="453"/>
      <c r="F617" s="453"/>
      <c r="G617" s="453"/>
      <c r="H617" s="2160"/>
      <c r="I617" s="2161"/>
      <c r="J617" s="453"/>
      <c r="K617" s="453"/>
      <c r="L617" s="453"/>
      <c r="M617" s="2160"/>
      <c r="N617" s="2161"/>
      <c r="O617" s="453"/>
      <c r="P617" s="453"/>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160"/>
      <c r="D618" s="2161"/>
      <c r="E618" s="453"/>
      <c r="F618" s="453"/>
      <c r="G618" s="453"/>
      <c r="H618" s="2160"/>
      <c r="I618" s="2161"/>
      <c r="J618" s="453"/>
      <c r="K618" s="453"/>
      <c r="L618" s="453"/>
      <c r="M618" s="2160"/>
      <c r="N618" s="2161"/>
      <c r="O618" s="453"/>
      <c r="P618" s="453"/>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160"/>
      <c r="D619" s="2161"/>
      <c r="E619" s="453"/>
      <c r="F619" s="453"/>
      <c r="G619" s="453"/>
      <c r="H619" s="2160"/>
      <c r="I619" s="2161"/>
      <c r="J619" s="453"/>
      <c r="K619" s="453"/>
      <c r="L619" s="453"/>
      <c r="M619" s="2160"/>
      <c r="N619" s="2161"/>
      <c r="O619" s="453"/>
      <c r="P619" s="453"/>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160"/>
      <c r="D620" s="2161"/>
      <c r="E620" s="453"/>
      <c r="F620" s="453"/>
      <c r="G620" s="453"/>
      <c r="H620" s="2160"/>
      <c r="I620" s="2161"/>
      <c r="J620" s="453"/>
      <c r="K620" s="453"/>
      <c r="L620" s="453"/>
      <c r="M620" s="2160"/>
      <c r="N620" s="2161"/>
      <c r="O620" s="453"/>
      <c r="P620" s="453"/>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160"/>
      <c r="D621" s="2161"/>
      <c r="E621" s="453"/>
      <c r="F621" s="453"/>
      <c r="G621" s="453"/>
      <c r="H621" s="2160"/>
      <c r="I621" s="2161"/>
      <c r="J621" s="453"/>
      <c r="K621" s="453"/>
      <c r="L621" s="453"/>
      <c r="M621" s="2160"/>
      <c r="N621" s="2161"/>
      <c r="O621" s="453"/>
      <c r="P621" s="453"/>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160"/>
      <c r="D622" s="2161"/>
      <c r="E622" s="453"/>
      <c r="F622" s="453"/>
      <c r="G622" s="453"/>
      <c r="H622" s="2160"/>
      <c r="I622" s="2161"/>
      <c r="J622" s="453"/>
      <c r="K622" s="453"/>
      <c r="L622" s="453"/>
      <c r="M622" s="2160"/>
      <c r="N622" s="2161"/>
      <c r="O622" s="453"/>
      <c r="P622" s="453"/>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160"/>
      <c r="D623" s="2161"/>
      <c r="E623" s="453"/>
      <c r="F623" s="453"/>
      <c r="G623" s="453"/>
      <c r="H623" s="2160"/>
      <c r="I623" s="2161"/>
      <c r="J623" s="453"/>
      <c r="K623" s="453"/>
      <c r="L623" s="453"/>
      <c r="M623" s="2160"/>
      <c r="N623" s="2161"/>
      <c r="O623" s="453"/>
      <c r="P623" s="453"/>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160"/>
      <c r="D624" s="2161"/>
      <c r="E624" s="453"/>
      <c r="F624" s="453"/>
      <c r="G624" s="453"/>
      <c r="H624" s="2160"/>
      <c r="I624" s="2161"/>
      <c r="J624" s="453"/>
      <c r="K624" s="453"/>
      <c r="L624" s="453"/>
      <c r="M624" s="2160"/>
      <c r="N624" s="2161"/>
      <c r="O624" s="453"/>
      <c r="P624" s="453"/>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160"/>
      <c r="D625" s="2161"/>
      <c r="E625" s="453"/>
      <c r="F625" s="453"/>
      <c r="G625" s="453"/>
      <c r="H625" s="2160"/>
      <c r="I625" s="2161"/>
      <c r="J625" s="453"/>
      <c r="K625" s="453"/>
      <c r="L625" s="453"/>
      <c r="M625" s="2160"/>
      <c r="N625" s="2161"/>
      <c r="O625" s="453"/>
      <c r="P625" s="453"/>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160"/>
      <c r="D626" s="2161"/>
      <c r="E626" s="453"/>
      <c r="F626" s="453"/>
      <c r="G626" s="453"/>
      <c r="H626" s="2160"/>
      <c r="I626" s="2161"/>
      <c r="J626" s="453"/>
      <c r="K626" s="453"/>
      <c r="L626" s="453"/>
      <c r="M626" s="2160"/>
      <c r="N626" s="2161"/>
      <c r="O626" s="453"/>
      <c r="P626" s="453"/>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160"/>
      <c r="D627" s="2161"/>
      <c r="E627" s="453"/>
      <c r="F627" s="453"/>
      <c r="G627" s="453"/>
      <c r="H627" s="2160"/>
      <c r="I627" s="2161"/>
      <c r="J627" s="453"/>
      <c r="K627" s="453"/>
      <c r="L627" s="453"/>
      <c r="M627" s="2160"/>
      <c r="N627" s="2161"/>
      <c r="O627" s="453"/>
      <c r="P627" s="453"/>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160"/>
      <c r="D628" s="2161"/>
      <c r="E628" s="453"/>
      <c r="F628" s="453"/>
      <c r="G628" s="453"/>
      <c r="H628" s="2160"/>
      <c r="I628" s="2161"/>
      <c r="J628" s="453"/>
      <c r="K628" s="453"/>
      <c r="L628" s="453"/>
      <c r="M628" s="2160"/>
      <c r="N628" s="2161"/>
      <c r="O628" s="453"/>
      <c r="P628" s="453"/>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160"/>
      <c r="D629" s="2161"/>
      <c r="E629" s="453"/>
      <c r="F629" s="453"/>
      <c r="G629" s="453"/>
      <c r="H629" s="2160"/>
      <c r="I629" s="2161"/>
      <c r="J629" s="453"/>
      <c r="K629" s="453"/>
      <c r="L629" s="453"/>
      <c r="M629" s="2160"/>
      <c r="N629" s="2161"/>
      <c r="O629" s="453"/>
      <c r="P629" s="453"/>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160"/>
      <c r="D630" s="2161"/>
      <c r="E630" s="453"/>
      <c r="F630" s="453"/>
      <c r="G630" s="453"/>
      <c r="H630" s="2160"/>
      <c r="I630" s="2161"/>
      <c r="J630" s="453"/>
      <c r="K630" s="453"/>
      <c r="L630" s="453"/>
      <c r="M630" s="2160"/>
      <c r="N630" s="2161"/>
      <c r="O630" s="453"/>
      <c r="P630" s="453"/>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160"/>
      <c r="D631" s="2161"/>
      <c r="E631" s="453"/>
      <c r="F631" s="453"/>
      <c r="G631" s="453"/>
      <c r="H631" s="2160"/>
      <c r="I631" s="2161"/>
      <c r="J631" s="453"/>
      <c r="K631" s="453"/>
      <c r="L631" s="453"/>
      <c r="M631" s="2160"/>
      <c r="N631" s="2161"/>
      <c r="O631" s="453"/>
      <c r="P631" s="453"/>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160"/>
      <c r="D632" s="2161"/>
      <c r="E632" s="453"/>
      <c r="F632" s="453"/>
      <c r="G632" s="453"/>
      <c r="H632" s="2160"/>
      <c r="I632" s="2161"/>
      <c r="J632" s="453"/>
      <c r="K632" s="453"/>
      <c r="L632" s="453"/>
      <c r="M632" s="2160"/>
      <c r="N632" s="2161"/>
      <c r="O632" s="453"/>
      <c r="P632" s="453"/>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160"/>
      <c r="D633" s="2161"/>
      <c r="E633" s="453"/>
      <c r="F633" s="453"/>
      <c r="G633" s="453"/>
      <c r="H633" s="2160"/>
      <c r="I633" s="2161"/>
      <c r="J633" s="453"/>
      <c r="K633" s="453"/>
      <c r="L633" s="453"/>
      <c r="M633" s="2160"/>
      <c r="N633" s="2161"/>
      <c r="O633" s="453"/>
      <c r="P633" s="453"/>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160"/>
      <c r="D634" s="2161"/>
      <c r="E634" s="453"/>
      <c r="F634" s="453"/>
      <c r="G634" s="453"/>
      <c r="H634" s="2160"/>
      <c r="I634" s="2161"/>
      <c r="J634" s="453"/>
      <c r="K634" s="453"/>
      <c r="L634" s="453"/>
      <c r="M634" s="2160"/>
      <c r="N634" s="2161"/>
      <c r="O634" s="453"/>
      <c r="P634" s="453"/>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160"/>
      <c r="D635" s="2161"/>
      <c r="E635" s="453"/>
      <c r="F635" s="453"/>
      <c r="G635" s="453"/>
      <c r="H635" s="2160"/>
      <c r="I635" s="2161"/>
      <c r="J635" s="453"/>
      <c r="K635" s="453"/>
      <c r="L635" s="453"/>
      <c r="M635" s="2160"/>
      <c r="N635" s="2161"/>
      <c r="O635" s="453"/>
      <c r="P635" s="453"/>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160"/>
      <c r="D636" s="2161"/>
      <c r="E636" s="453"/>
      <c r="F636" s="453"/>
      <c r="G636" s="453"/>
      <c r="H636" s="2160"/>
      <c r="I636" s="2161"/>
      <c r="J636" s="453"/>
      <c r="K636" s="453"/>
      <c r="L636" s="453"/>
      <c r="M636" s="2160"/>
      <c r="N636" s="2161"/>
      <c r="O636" s="453"/>
      <c r="P636" s="453"/>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160"/>
      <c r="D637" s="2161"/>
      <c r="E637" s="453"/>
      <c r="F637" s="453"/>
      <c r="G637" s="453"/>
      <c r="H637" s="2160"/>
      <c r="I637" s="2161"/>
      <c r="J637" s="453"/>
      <c r="K637" s="453"/>
      <c r="L637" s="453"/>
      <c r="M637" s="2160"/>
      <c r="N637" s="2161"/>
      <c r="O637" s="453"/>
      <c r="P637" s="453"/>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160"/>
      <c r="D638" s="2161"/>
      <c r="E638" s="453"/>
      <c r="F638" s="453"/>
      <c r="G638" s="453"/>
      <c r="H638" s="2160"/>
      <c r="I638" s="2161"/>
      <c r="J638" s="453"/>
      <c r="K638" s="453"/>
      <c r="L638" s="453"/>
      <c r="M638" s="2160"/>
      <c r="N638" s="2161"/>
      <c r="O638" s="453"/>
      <c r="P638" s="453"/>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160"/>
      <c r="D639" s="2161"/>
      <c r="E639" s="453"/>
      <c r="F639" s="453"/>
      <c r="G639" s="453"/>
      <c r="H639" s="2160"/>
      <c r="I639" s="2161"/>
      <c r="J639" s="453"/>
      <c r="K639" s="453"/>
      <c r="L639" s="453"/>
      <c r="M639" s="2160"/>
      <c r="N639" s="2161"/>
      <c r="O639" s="453"/>
      <c r="P639" s="453"/>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160"/>
      <c r="D640" s="2161"/>
      <c r="E640" s="453"/>
      <c r="F640" s="453"/>
      <c r="G640" s="453"/>
      <c r="H640" s="2160"/>
      <c r="I640" s="2161"/>
      <c r="J640" s="453"/>
      <c r="K640" s="453"/>
      <c r="L640" s="453"/>
      <c r="M640" s="2160"/>
      <c r="N640" s="2161"/>
      <c r="O640" s="453"/>
      <c r="P640" s="453"/>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160"/>
      <c r="D641" s="2161"/>
      <c r="E641" s="453"/>
      <c r="F641" s="453"/>
      <c r="G641" s="453"/>
      <c r="H641" s="2160"/>
      <c r="I641" s="2161"/>
      <c r="J641" s="453"/>
      <c r="K641" s="453"/>
      <c r="L641" s="453"/>
      <c r="M641" s="2160"/>
      <c r="N641" s="2161"/>
      <c r="O641" s="453"/>
      <c r="P641" s="453"/>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160"/>
      <c r="D642" s="2161"/>
      <c r="E642" s="453"/>
      <c r="F642" s="453"/>
      <c r="G642" s="453"/>
      <c r="H642" s="2160"/>
      <c r="I642" s="2161"/>
      <c r="J642" s="453"/>
      <c r="K642" s="453"/>
      <c r="L642" s="453"/>
      <c r="M642" s="2160"/>
      <c r="N642" s="2161"/>
      <c r="O642" s="453"/>
      <c r="P642" s="453"/>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160"/>
      <c r="D643" s="2161"/>
      <c r="E643" s="453"/>
      <c r="F643" s="453"/>
      <c r="G643" s="453"/>
      <c r="H643" s="2160"/>
      <c r="I643" s="2161"/>
      <c r="J643" s="453"/>
      <c r="K643" s="453"/>
      <c r="L643" s="453"/>
      <c r="M643" s="2160"/>
      <c r="N643" s="2161"/>
      <c r="O643" s="453"/>
      <c r="P643" s="453"/>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160"/>
      <c r="D644" s="2161"/>
      <c r="E644" s="453"/>
      <c r="F644" s="453"/>
      <c r="G644" s="453"/>
      <c r="H644" s="2160"/>
      <c r="I644" s="2161"/>
      <c r="J644" s="453"/>
      <c r="K644" s="453"/>
      <c r="L644" s="453"/>
      <c r="M644" s="2160"/>
      <c r="N644" s="2161"/>
      <c r="O644" s="453"/>
      <c r="P644" s="453"/>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160"/>
      <c r="D645" s="2161"/>
      <c r="E645" s="453"/>
      <c r="F645" s="453"/>
      <c r="G645" s="453"/>
      <c r="H645" s="2160"/>
      <c r="I645" s="2161"/>
      <c r="J645" s="453"/>
      <c r="K645" s="453"/>
      <c r="L645" s="453"/>
      <c r="M645" s="2160"/>
      <c r="N645" s="2161"/>
      <c r="O645" s="453"/>
      <c r="P645" s="453"/>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160"/>
      <c r="D646" s="2161"/>
      <c r="E646" s="453"/>
      <c r="F646" s="453"/>
      <c r="G646" s="453"/>
      <c r="H646" s="2160"/>
      <c r="I646" s="2161"/>
      <c r="J646" s="453"/>
      <c r="K646" s="453"/>
      <c r="L646" s="453"/>
      <c r="M646" s="2160"/>
      <c r="N646" s="2161"/>
      <c r="O646" s="453"/>
      <c r="P646" s="453"/>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160"/>
      <c r="D647" s="2161"/>
      <c r="E647" s="453"/>
      <c r="F647" s="453"/>
      <c r="G647" s="453"/>
      <c r="H647" s="2160"/>
      <c r="I647" s="2161"/>
      <c r="J647" s="453"/>
      <c r="K647" s="453"/>
      <c r="L647" s="453"/>
      <c r="M647" s="2160"/>
      <c r="N647" s="2161"/>
      <c r="O647" s="453"/>
      <c r="P647" s="453"/>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160"/>
      <c r="D648" s="2161"/>
      <c r="E648" s="453"/>
      <c r="F648" s="453"/>
      <c r="G648" s="453"/>
      <c r="H648" s="2160"/>
      <c r="I648" s="2161"/>
      <c r="J648" s="453"/>
      <c r="K648" s="453"/>
      <c r="L648" s="453"/>
      <c r="M648" s="2160"/>
      <c r="N648" s="2161"/>
      <c r="O648" s="453"/>
      <c r="P648" s="453"/>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160"/>
      <c r="D649" s="2161"/>
      <c r="E649" s="453"/>
      <c r="F649" s="453"/>
      <c r="G649" s="453"/>
      <c r="H649" s="2160"/>
      <c r="I649" s="2161"/>
      <c r="J649" s="453"/>
      <c r="K649" s="453"/>
      <c r="L649" s="453"/>
      <c r="M649" s="2160"/>
      <c r="N649" s="2161"/>
      <c r="O649" s="453"/>
      <c r="P649" s="453"/>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160"/>
      <c r="D650" s="2161"/>
      <c r="E650" s="453"/>
      <c r="F650" s="453"/>
      <c r="G650" s="453"/>
      <c r="H650" s="2160"/>
      <c r="I650" s="2161"/>
      <c r="J650" s="453"/>
      <c r="K650" s="453"/>
      <c r="L650" s="453"/>
      <c r="M650" s="2160"/>
      <c r="N650" s="2161"/>
      <c r="O650" s="453"/>
      <c r="P650" s="453"/>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160"/>
      <c r="D651" s="2161"/>
      <c r="E651" s="453"/>
      <c r="F651" s="453"/>
      <c r="G651" s="453"/>
      <c r="H651" s="2160"/>
      <c r="I651" s="2161"/>
      <c r="J651" s="453"/>
      <c r="K651" s="453"/>
      <c r="L651" s="453"/>
      <c r="M651" s="2160"/>
      <c r="N651" s="2161"/>
      <c r="O651" s="453"/>
      <c r="P651" s="453"/>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160"/>
      <c r="D652" s="2161"/>
      <c r="E652" s="453"/>
      <c r="F652" s="453"/>
      <c r="G652" s="453"/>
      <c r="H652" s="2160"/>
      <c r="I652" s="2161"/>
      <c r="J652" s="453"/>
      <c r="K652" s="453"/>
      <c r="L652" s="453"/>
      <c r="M652" s="2160"/>
      <c r="N652" s="2161"/>
      <c r="O652" s="453"/>
      <c r="P652" s="453"/>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160"/>
      <c r="D653" s="2161"/>
      <c r="E653" s="453"/>
      <c r="F653" s="453"/>
      <c r="G653" s="453"/>
      <c r="H653" s="2160"/>
      <c r="I653" s="2161"/>
      <c r="J653" s="453"/>
      <c r="K653" s="453"/>
      <c r="L653" s="453"/>
      <c r="M653" s="2160"/>
      <c r="N653" s="2161"/>
      <c r="O653" s="453"/>
      <c r="P653" s="453"/>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160"/>
      <c r="D654" s="2161"/>
      <c r="E654" s="453"/>
      <c r="F654" s="453"/>
      <c r="G654" s="453"/>
      <c r="H654" s="2160"/>
      <c r="I654" s="2161"/>
      <c r="J654" s="453"/>
      <c r="K654" s="453"/>
      <c r="L654" s="453"/>
      <c r="M654" s="2160"/>
      <c r="N654" s="2161"/>
      <c r="O654" s="453"/>
      <c r="P654" s="453"/>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160"/>
      <c r="D655" s="2161"/>
      <c r="E655" s="453"/>
      <c r="F655" s="453"/>
      <c r="G655" s="453"/>
      <c r="H655" s="2160"/>
      <c r="I655" s="2161"/>
      <c r="J655" s="453"/>
      <c r="K655" s="453"/>
      <c r="L655" s="453"/>
      <c r="M655" s="2160"/>
      <c r="N655" s="2161"/>
      <c r="O655" s="453"/>
      <c r="P655" s="453"/>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160"/>
      <c r="D656" s="2161"/>
      <c r="E656" s="453"/>
      <c r="F656" s="453"/>
      <c r="G656" s="453"/>
      <c r="H656" s="2160"/>
      <c r="I656" s="2161"/>
      <c r="J656" s="453"/>
      <c r="K656" s="453"/>
      <c r="L656" s="453"/>
      <c r="M656" s="2160"/>
      <c r="N656" s="2161"/>
      <c r="O656" s="453"/>
      <c r="P656" s="453"/>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160"/>
      <c r="D657" s="2161"/>
      <c r="E657" s="453"/>
      <c r="F657" s="453"/>
      <c r="G657" s="453"/>
      <c r="H657" s="2160"/>
      <c r="I657" s="2161"/>
      <c r="J657" s="453"/>
      <c r="K657" s="453"/>
      <c r="L657" s="453"/>
      <c r="M657" s="2160"/>
      <c r="N657" s="2161"/>
      <c r="O657" s="453"/>
      <c r="P657" s="453"/>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160"/>
      <c r="D658" s="2161"/>
      <c r="E658" s="453"/>
      <c r="F658" s="453"/>
      <c r="G658" s="453"/>
      <c r="H658" s="2160"/>
      <c r="I658" s="2161"/>
      <c r="J658" s="453"/>
      <c r="K658" s="453"/>
      <c r="L658" s="453"/>
      <c r="M658" s="2160"/>
      <c r="N658" s="2161"/>
      <c r="O658" s="453"/>
      <c r="P658" s="453"/>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160"/>
      <c r="D659" s="2161"/>
      <c r="E659" s="453"/>
      <c r="F659" s="453"/>
      <c r="G659" s="453"/>
      <c r="H659" s="2160"/>
      <c r="I659" s="2161"/>
      <c r="J659" s="453"/>
      <c r="K659" s="453"/>
      <c r="L659" s="453"/>
      <c r="M659" s="2160"/>
      <c r="N659" s="2161"/>
      <c r="O659" s="453"/>
      <c r="P659" s="453"/>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160"/>
      <c r="D660" s="2161"/>
      <c r="E660" s="453"/>
      <c r="F660" s="453"/>
      <c r="G660" s="453"/>
      <c r="H660" s="2160"/>
      <c r="I660" s="2161"/>
      <c r="J660" s="453"/>
      <c r="K660" s="453"/>
      <c r="L660" s="453"/>
      <c r="M660" s="2160"/>
      <c r="N660" s="2161"/>
      <c r="O660" s="453"/>
      <c r="P660" s="453"/>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160"/>
      <c r="D661" s="2161"/>
      <c r="E661" s="453"/>
      <c r="F661" s="453"/>
      <c r="G661" s="453"/>
      <c r="H661" s="2160"/>
      <c r="I661" s="2161"/>
      <c r="J661" s="453"/>
      <c r="K661" s="453"/>
      <c r="L661" s="453"/>
      <c r="M661" s="2160"/>
      <c r="N661" s="2161"/>
      <c r="O661" s="453"/>
      <c r="P661" s="453"/>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160"/>
      <c r="D662" s="2161"/>
      <c r="E662" s="453"/>
      <c r="F662" s="453"/>
      <c r="G662" s="453"/>
      <c r="H662" s="2160"/>
      <c r="I662" s="2161"/>
      <c r="J662" s="453"/>
      <c r="K662" s="453"/>
      <c r="L662" s="453"/>
      <c r="M662" s="2160"/>
      <c r="N662" s="2161"/>
      <c r="O662" s="453"/>
      <c r="P662" s="453"/>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160"/>
      <c r="D663" s="2161"/>
      <c r="E663" s="453"/>
      <c r="F663" s="453"/>
      <c r="G663" s="453"/>
      <c r="H663" s="2160"/>
      <c r="I663" s="2161"/>
      <c r="J663" s="453"/>
      <c r="K663" s="453"/>
      <c r="L663" s="453"/>
      <c r="M663" s="2160"/>
      <c r="N663" s="2161"/>
      <c r="O663" s="453"/>
      <c r="P663" s="453"/>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160"/>
      <c r="D664" s="2161"/>
      <c r="E664" s="453"/>
      <c r="F664" s="453"/>
      <c r="G664" s="453"/>
      <c r="H664" s="2160"/>
      <c r="I664" s="2161"/>
      <c r="J664" s="453"/>
      <c r="K664" s="453"/>
      <c r="L664" s="453"/>
      <c r="M664" s="2160"/>
      <c r="N664" s="2161"/>
      <c r="O664" s="453"/>
      <c r="P664" s="453"/>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160"/>
      <c r="D665" s="2161"/>
      <c r="E665" s="453"/>
      <c r="F665" s="453"/>
      <c r="G665" s="453"/>
      <c r="H665" s="2160"/>
      <c r="I665" s="2161"/>
      <c r="J665" s="453"/>
      <c r="K665" s="453"/>
      <c r="L665" s="453"/>
      <c r="M665" s="2160"/>
      <c r="N665" s="2161"/>
      <c r="O665" s="453"/>
      <c r="P665" s="453"/>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160"/>
      <c r="D666" s="2161"/>
      <c r="E666" s="453"/>
      <c r="F666" s="453"/>
      <c r="G666" s="453"/>
      <c r="H666" s="2160"/>
      <c r="I666" s="2161"/>
      <c r="J666" s="453"/>
      <c r="K666" s="453"/>
      <c r="L666" s="453"/>
      <c r="M666" s="2160"/>
      <c r="N666" s="2161"/>
      <c r="O666" s="453"/>
      <c r="P666" s="453"/>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160"/>
      <c r="D667" s="2161"/>
      <c r="E667" s="453"/>
      <c r="F667" s="453"/>
      <c r="G667" s="453"/>
      <c r="H667" s="2160"/>
      <c r="I667" s="2161"/>
      <c r="J667" s="453"/>
      <c r="K667" s="453"/>
      <c r="L667" s="453"/>
      <c r="M667" s="2160"/>
      <c r="N667" s="2161"/>
      <c r="O667" s="453"/>
      <c r="P667" s="453"/>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160"/>
      <c r="D668" s="2161"/>
      <c r="E668" s="453"/>
      <c r="F668" s="453"/>
      <c r="G668" s="453"/>
      <c r="H668" s="2160"/>
      <c r="I668" s="2161"/>
      <c r="J668" s="453"/>
      <c r="K668" s="453"/>
      <c r="L668" s="453"/>
      <c r="M668" s="2160"/>
      <c r="N668" s="2161"/>
      <c r="O668" s="453"/>
      <c r="P668" s="453"/>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160"/>
      <c r="D669" s="2161"/>
      <c r="E669" s="453"/>
      <c r="F669" s="453"/>
      <c r="G669" s="453"/>
      <c r="H669" s="2160"/>
      <c r="I669" s="2161"/>
      <c r="J669" s="453"/>
      <c r="K669" s="453"/>
      <c r="L669" s="453"/>
      <c r="M669" s="2160"/>
      <c r="N669" s="2161"/>
      <c r="O669" s="453"/>
      <c r="P669" s="453"/>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160"/>
      <c r="D670" s="2161"/>
      <c r="E670" s="453"/>
      <c r="F670" s="453"/>
      <c r="G670" s="453"/>
      <c r="H670" s="2160"/>
      <c r="I670" s="2161"/>
      <c r="J670" s="453"/>
      <c r="K670" s="453"/>
      <c r="L670" s="453"/>
      <c r="M670" s="2160"/>
      <c r="N670" s="2161"/>
      <c r="O670" s="453"/>
      <c r="P670" s="453"/>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160"/>
      <c r="D671" s="2161"/>
      <c r="E671" s="453"/>
      <c r="F671" s="453"/>
      <c r="G671" s="453"/>
      <c r="H671" s="2160"/>
      <c r="I671" s="2161"/>
      <c r="J671" s="453"/>
      <c r="K671" s="453"/>
      <c r="L671" s="453"/>
      <c r="M671" s="2160"/>
      <c r="N671" s="2161"/>
      <c r="O671" s="453"/>
      <c r="P671" s="453"/>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160"/>
      <c r="D672" s="2161"/>
      <c r="E672" s="453"/>
      <c r="F672" s="453"/>
      <c r="G672" s="453"/>
      <c r="H672" s="2160"/>
      <c r="I672" s="2161"/>
      <c r="J672" s="453"/>
      <c r="K672" s="453"/>
      <c r="L672" s="453"/>
      <c r="M672" s="2160"/>
      <c r="N672" s="2161"/>
      <c r="O672" s="453"/>
      <c r="P672" s="453"/>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160"/>
      <c r="D673" s="2161"/>
      <c r="E673" s="453"/>
      <c r="F673" s="453"/>
      <c r="G673" s="453"/>
      <c r="H673" s="2160"/>
      <c r="I673" s="2161"/>
      <c r="J673" s="453"/>
      <c r="K673" s="453"/>
      <c r="L673" s="453"/>
      <c r="M673" s="2160"/>
      <c r="N673" s="2161"/>
      <c r="O673" s="453"/>
      <c r="P673" s="453"/>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160"/>
      <c r="D674" s="2161"/>
      <c r="E674" s="453"/>
      <c r="F674" s="453"/>
      <c r="G674" s="453"/>
      <c r="H674" s="2160"/>
      <c r="I674" s="2161"/>
      <c r="J674" s="453"/>
      <c r="K674" s="453"/>
      <c r="L674" s="453"/>
      <c r="M674" s="2160"/>
      <c r="N674" s="2161"/>
      <c r="O674" s="453"/>
      <c r="P674" s="453"/>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160"/>
      <c r="D675" s="2161"/>
      <c r="E675" s="453"/>
      <c r="F675" s="453"/>
      <c r="G675" s="453"/>
      <c r="H675" s="2160"/>
      <c r="I675" s="2161"/>
      <c r="J675" s="453"/>
      <c r="K675" s="453"/>
      <c r="L675" s="453"/>
      <c r="M675" s="2160"/>
      <c r="N675" s="2161"/>
      <c r="O675" s="453"/>
      <c r="P675" s="453"/>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160"/>
      <c r="D676" s="2161"/>
      <c r="E676" s="453"/>
      <c r="F676" s="453"/>
      <c r="G676" s="453"/>
      <c r="H676" s="2160"/>
      <c r="I676" s="2161"/>
      <c r="J676" s="453"/>
      <c r="K676" s="453"/>
      <c r="L676" s="453"/>
      <c r="M676" s="2160"/>
      <c r="N676" s="2161"/>
      <c r="O676" s="453"/>
      <c r="P676" s="453"/>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160"/>
      <c r="D677" s="2161"/>
      <c r="E677" s="453"/>
      <c r="F677" s="453"/>
      <c r="G677" s="453"/>
      <c r="H677" s="2160"/>
      <c r="I677" s="2161"/>
      <c r="J677" s="453"/>
      <c r="K677" s="453"/>
      <c r="L677" s="453"/>
      <c r="M677" s="2160"/>
      <c r="N677" s="2161"/>
      <c r="O677" s="453"/>
      <c r="P677" s="453"/>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160"/>
      <c r="D678" s="2161"/>
      <c r="E678" s="453"/>
      <c r="F678" s="453"/>
      <c r="G678" s="453"/>
      <c r="H678" s="2160"/>
      <c r="I678" s="2161"/>
      <c r="J678" s="453"/>
      <c r="K678" s="453"/>
      <c r="L678" s="453"/>
      <c r="M678" s="2160"/>
      <c r="N678" s="2161"/>
      <c r="O678" s="453"/>
      <c r="P678" s="453"/>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160"/>
      <c r="D679" s="2161"/>
      <c r="E679" s="453"/>
      <c r="F679" s="453"/>
      <c r="G679" s="453"/>
      <c r="H679" s="2160"/>
      <c r="I679" s="2161"/>
      <c r="J679" s="453"/>
      <c r="K679" s="453"/>
      <c r="L679" s="453"/>
      <c r="M679" s="2160"/>
      <c r="N679" s="2161"/>
      <c r="O679" s="453"/>
      <c r="P679" s="453"/>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160"/>
      <c r="D680" s="2161"/>
      <c r="E680" s="453"/>
      <c r="F680" s="453"/>
      <c r="G680" s="453"/>
      <c r="H680" s="2160"/>
      <c r="I680" s="2161"/>
      <c r="J680" s="453"/>
      <c r="K680" s="453"/>
      <c r="L680" s="453"/>
      <c r="M680" s="2160"/>
      <c r="N680" s="2161"/>
      <c r="O680" s="453"/>
      <c r="P680" s="453"/>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160"/>
      <c r="D681" s="2161"/>
      <c r="E681" s="453"/>
      <c r="F681" s="453"/>
      <c r="G681" s="453"/>
      <c r="H681" s="2160"/>
      <c r="I681" s="2161"/>
      <c r="J681" s="453"/>
      <c r="K681" s="453"/>
      <c r="L681" s="453"/>
      <c r="M681" s="2160"/>
      <c r="N681" s="2161"/>
      <c r="O681" s="453"/>
      <c r="P681" s="453"/>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160"/>
      <c r="D682" s="2161"/>
      <c r="E682" s="453"/>
      <c r="F682" s="453"/>
      <c r="G682" s="453"/>
      <c r="H682" s="2160"/>
      <c r="I682" s="2161"/>
      <c r="J682" s="453"/>
      <c r="K682" s="453"/>
      <c r="L682" s="453"/>
      <c r="M682" s="2160"/>
      <c r="N682" s="2161"/>
      <c r="O682" s="453"/>
      <c r="P682" s="453"/>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160"/>
      <c r="D683" s="2161"/>
      <c r="E683" s="453"/>
      <c r="F683" s="453"/>
      <c r="G683" s="453"/>
      <c r="H683" s="2160"/>
      <c r="I683" s="2161"/>
      <c r="J683" s="453"/>
      <c r="K683" s="453"/>
      <c r="L683" s="453"/>
      <c r="M683" s="2160"/>
      <c r="N683" s="2161"/>
      <c r="O683" s="453"/>
      <c r="P683" s="453"/>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160"/>
      <c r="D684" s="2161"/>
      <c r="E684" s="453"/>
      <c r="F684" s="453"/>
      <c r="G684" s="453"/>
      <c r="H684" s="2160"/>
      <c r="I684" s="2161"/>
      <c r="J684" s="453"/>
      <c r="K684" s="453"/>
      <c r="L684" s="453"/>
      <c r="M684" s="2160"/>
      <c r="N684" s="2161"/>
      <c r="O684" s="453"/>
      <c r="P684" s="453"/>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160"/>
      <c r="D685" s="2161"/>
      <c r="E685" s="453"/>
      <c r="F685" s="453"/>
      <c r="G685" s="453"/>
      <c r="H685" s="2160"/>
      <c r="I685" s="2161"/>
      <c r="J685" s="453"/>
      <c r="K685" s="453"/>
      <c r="L685" s="453"/>
      <c r="M685" s="2160"/>
      <c r="N685" s="2161"/>
      <c r="O685" s="453"/>
      <c r="P685" s="453"/>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160"/>
      <c r="D686" s="2161"/>
      <c r="E686" s="453"/>
      <c r="F686" s="453"/>
      <c r="G686" s="453"/>
      <c r="H686" s="2160"/>
      <c r="I686" s="2161"/>
      <c r="J686" s="453"/>
      <c r="K686" s="453"/>
      <c r="L686" s="453"/>
      <c r="M686" s="2160"/>
      <c r="N686" s="2161"/>
      <c r="O686" s="453"/>
      <c r="P686" s="453"/>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160"/>
      <c r="D687" s="2161"/>
      <c r="E687" s="453"/>
      <c r="F687" s="453"/>
      <c r="G687" s="453"/>
      <c r="H687" s="2160"/>
      <c r="I687" s="2161"/>
      <c r="J687" s="453"/>
      <c r="K687" s="453"/>
      <c r="L687" s="453"/>
      <c r="M687" s="2160"/>
      <c r="N687" s="2161"/>
      <c r="O687" s="453"/>
      <c r="P687" s="453"/>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160"/>
      <c r="D688" s="2161"/>
      <c r="E688" s="453"/>
      <c r="F688" s="453"/>
      <c r="G688" s="453"/>
      <c r="H688" s="2160"/>
      <c r="I688" s="2161"/>
      <c r="J688" s="453"/>
      <c r="K688" s="453"/>
      <c r="L688" s="453"/>
      <c r="M688" s="2160"/>
      <c r="N688" s="2161"/>
      <c r="O688" s="453"/>
      <c r="P688" s="453"/>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160"/>
      <c r="D689" s="2161"/>
      <c r="E689" s="453"/>
      <c r="F689" s="453"/>
      <c r="G689" s="453"/>
      <c r="H689" s="2160"/>
      <c r="I689" s="2161"/>
      <c r="J689" s="453"/>
      <c r="K689" s="453"/>
      <c r="L689" s="453"/>
      <c r="M689" s="2160"/>
      <c r="N689" s="2161"/>
      <c r="O689" s="453"/>
      <c r="P689" s="453"/>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160"/>
      <c r="D690" s="2161"/>
      <c r="E690" s="453"/>
      <c r="F690" s="453"/>
      <c r="G690" s="453"/>
      <c r="H690" s="2160"/>
      <c r="I690" s="2161"/>
      <c r="J690" s="453"/>
      <c r="K690" s="453"/>
      <c r="L690" s="453"/>
      <c r="M690" s="2160"/>
      <c r="N690" s="2161"/>
      <c r="O690" s="453"/>
      <c r="P690" s="453"/>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160"/>
      <c r="D691" s="2161"/>
      <c r="E691" s="453"/>
      <c r="F691" s="453"/>
      <c r="G691" s="453"/>
      <c r="H691" s="2160"/>
      <c r="I691" s="2161"/>
      <c r="J691" s="453"/>
      <c r="K691" s="453"/>
      <c r="L691" s="453"/>
      <c r="M691" s="2160"/>
      <c r="N691" s="2161"/>
      <c r="O691" s="453"/>
      <c r="P691" s="453"/>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160"/>
      <c r="D692" s="2161"/>
      <c r="E692" s="453"/>
      <c r="F692" s="453"/>
      <c r="G692" s="453"/>
      <c r="H692" s="2160"/>
      <c r="I692" s="2161"/>
      <c r="J692" s="453"/>
      <c r="K692" s="453"/>
      <c r="L692" s="453"/>
      <c r="M692" s="2160"/>
      <c r="N692" s="2161"/>
      <c r="O692" s="453"/>
      <c r="P692" s="453"/>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160"/>
      <c r="D693" s="2161"/>
      <c r="E693" s="453"/>
      <c r="F693" s="453"/>
      <c r="G693" s="453"/>
      <c r="H693" s="2160"/>
      <c r="I693" s="2161"/>
      <c r="J693" s="453"/>
      <c r="K693" s="453"/>
      <c r="L693" s="453"/>
      <c r="M693" s="2160"/>
      <c r="N693" s="2161"/>
      <c r="O693" s="453"/>
      <c r="P693" s="453"/>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160"/>
      <c r="D694" s="2161"/>
      <c r="E694" s="453"/>
      <c r="F694" s="453"/>
      <c r="G694" s="453"/>
      <c r="H694" s="2160"/>
      <c r="I694" s="2161"/>
      <c r="J694" s="453"/>
      <c r="K694" s="453"/>
      <c r="L694" s="453"/>
      <c r="M694" s="2160"/>
      <c r="N694" s="2161"/>
      <c r="O694" s="453"/>
      <c r="P694" s="453"/>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160"/>
      <c r="D695" s="2161"/>
      <c r="E695" s="453"/>
      <c r="F695" s="453"/>
      <c r="G695" s="453"/>
      <c r="H695" s="2160"/>
      <c r="I695" s="2161"/>
      <c r="J695" s="453"/>
      <c r="K695" s="453"/>
      <c r="L695" s="453"/>
      <c r="M695" s="2160"/>
      <c r="N695" s="2161"/>
      <c r="O695" s="453"/>
      <c r="P695" s="453"/>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160"/>
      <c r="D696" s="2161"/>
      <c r="E696" s="453"/>
      <c r="F696" s="453"/>
      <c r="G696" s="453"/>
      <c r="H696" s="2160"/>
      <c r="I696" s="2161"/>
      <c r="J696" s="453"/>
      <c r="K696" s="453"/>
      <c r="L696" s="453"/>
      <c r="M696" s="2160"/>
      <c r="N696" s="2161"/>
      <c r="O696" s="453"/>
      <c r="P696" s="453"/>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160"/>
      <c r="D697" s="2161"/>
      <c r="E697" s="453"/>
      <c r="F697" s="453"/>
      <c r="G697" s="453"/>
      <c r="H697" s="2160"/>
      <c r="I697" s="2161"/>
      <c r="J697" s="453"/>
      <c r="K697" s="453"/>
      <c r="L697" s="453"/>
      <c r="M697" s="2160"/>
      <c r="N697" s="2161"/>
      <c r="O697" s="453"/>
      <c r="P697" s="453"/>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160"/>
      <c r="D698" s="2161"/>
      <c r="E698" s="453"/>
      <c r="F698" s="453"/>
      <c r="G698" s="453"/>
      <c r="H698" s="2160"/>
      <c r="I698" s="2161"/>
      <c r="J698" s="453"/>
      <c r="K698" s="453"/>
      <c r="L698" s="453"/>
      <c r="M698" s="2160"/>
      <c r="N698" s="2161"/>
      <c r="O698" s="453"/>
      <c r="P698" s="453"/>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160"/>
      <c r="D699" s="2161"/>
      <c r="E699" s="453"/>
      <c r="F699" s="453"/>
      <c r="G699" s="453"/>
      <c r="H699" s="2160"/>
      <c r="I699" s="2161"/>
      <c r="J699" s="453"/>
      <c r="K699" s="453"/>
      <c r="L699" s="453"/>
      <c r="M699" s="2160"/>
      <c r="N699" s="2161"/>
      <c r="O699" s="453"/>
      <c r="P699" s="453"/>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3"/>
      <c r="D700" s="453"/>
      <c r="E700" s="453"/>
      <c r="F700" s="453"/>
      <c r="G700" s="453"/>
      <c r="H700" s="453"/>
      <c r="I700" s="453"/>
      <c r="J700" s="453"/>
      <c r="K700" s="453"/>
      <c r="L700" s="453"/>
      <c r="M700" s="453"/>
      <c r="N700" s="453"/>
      <c r="O700" s="453"/>
      <c r="P700" s="453"/>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59"/>
      <c r="D701" s="459"/>
      <c r="E701" s="459"/>
      <c r="F701" s="459"/>
      <c r="G701" s="459"/>
      <c r="H701" s="459"/>
      <c r="I701" s="459"/>
      <c r="J701" s="459"/>
      <c r="K701" s="459"/>
      <c r="L701" s="459"/>
      <c r="M701" s="459"/>
      <c r="N701" s="459"/>
      <c r="O701" s="459"/>
      <c r="P701" s="459"/>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59"/>
      <c r="D702" s="459"/>
      <c r="E702" s="459"/>
      <c r="F702" s="459"/>
      <c r="G702" s="459"/>
      <c r="H702" s="459"/>
      <c r="I702" s="459"/>
      <c r="J702" s="459"/>
      <c r="K702" s="459"/>
      <c r="L702" s="459"/>
      <c r="M702" s="459"/>
      <c r="N702" s="459"/>
      <c r="O702" s="459"/>
      <c r="P702" s="459"/>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59"/>
      <c r="D703" s="459"/>
      <c r="E703" s="459"/>
      <c r="F703" s="459"/>
      <c r="G703" s="459"/>
      <c r="H703" s="459"/>
      <c r="I703" s="459"/>
      <c r="J703" s="459"/>
      <c r="K703" s="459"/>
      <c r="L703" s="459"/>
      <c r="M703" s="459"/>
      <c r="N703" s="459"/>
      <c r="O703" s="459"/>
      <c r="P703" s="459"/>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59"/>
      <c r="D704" s="459"/>
      <c r="E704" s="459"/>
      <c r="F704" s="459"/>
      <c r="G704" s="459"/>
      <c r="H704" s="459"/>
      <c r="I704" s="459"/>
      <c r="J704" s="459"/>
      <c r="K704" s="459"/>
      <c r="L704" s="459"/>
      <c r="M704" s="459"/>
      <c r="N704" s="459"/>
      <c r="O704" s="459"/>
      <c r="P704" s="459"/>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59"/>
      <c r="D705" s="459"/>
      <c r="E705" s="459"/>
      <c r="F705" s="459"/>
      <c r="G705" s="459"/>
      <c r="H705" s="459"/>
      <c r="I705" s="459"/>
      <c r="J705" s="459"/>
      <c r="K705" s="459"/>
      <c r="L705" s="459"/>
      <c r="M705" s="459"/>
      <c r="N705" s="459"/>
      <c r="O705" s="459"/>
      <c r="P705" s="459"/>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59"/>
      <c r="D706" s="459"/>
      <c r="E706" s="459"/>
      <c r="F706" s="459"/>
      <c r="G706" s="459"/>
      <c r="H706" s="459"/>
      <c r="I706" s="459"/>
      <c r="J706" s="459"/>
      <c r="K706" s="459"/>
      <c r="L706" s="459"/>
      <c r="M706" s="459"/>
      <c r="N706" s="459"/>
      <c r="O706" s="459"/>
      <c r="P706" s="459"/>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59"/>
      <c r="D707" s="459"/>
      <c r="E707" s="459"/>
      <c r="F707" s="459"/>
      <c r="G707" s="459"/>
      <c r="H707" s="459"/>
      <c r="I707" s="459"/>
      <c r="J707" s="459"/>
      <c r="K707" s="459"/>
      <c r="L707" s="459"/>
      <c r="M707" s="459"/>
      <c r="N707" s="459"/>
      <c r="O707" s="459"/>
      <c r="P707" s="459"/>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59"/>
      <c r="D708" s="459"/>
      <c r="E708" s="459"/>
      <c r="F708" s="459"/>
      <c r="G708" s="459"/>
      <c r="H708" s="459"/>
      <c r="I708" s="459"/>
      <c r="J708" s="459"/>
      <c r="K708" s="459"/>
      <c r="L708" s="459"/>
      <c r="M708" s="459"/>
      <c r="N708" s="459"/>
      <c r="O708" s="459"/>
      <c r="P708" s="459"/>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59"/>
      <c r="D709" s="459"/>
      <c r="E709" s="459"/>
      <c r="F709" s="459"/>
      <c r="G709" s="459"/>
      <c r="H709" s="459"/>
      <c r="I709" s="459"/>
      <c r="J709" s="459"/>
      <c r="K709" s="459"/>
      <c r="L709" s="459"/>
      <c r="M709" s="459"/>
      <c r="N709" s="459"/>
      <c r="O709" s="459"/>
      <c r="P709" s="459"/>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59"/>
      <c r="D710" s="459"/>
      <c r="E710" s="459"/>
      <c r="F710" s="459"/>
      <c r="G710" s="459"/>
      <c r="H710" s="459"/>
      <c r="I710" s="459"/>
      <c r="J710" s="459"/>
      <c r="K710" s="459"/>
      <c r="L710" s="459"/>
      <c r="M710" s="459"/>
      <c r="N710" s="459"/>
      <c r="O710" s="459"/>
      <c r="P710" s="459"/>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59"/>
      <c r="D711" s="459"/>
      <c r="E711" s="459"/>
      <c r="F711" s="459"/>
      <c r="G711" s="459"/>
      <c r="H711" s="459"/>
      <c r="I711" s="459"/>
      <c r="J711" s="459"/>
      <c r="K711" s="459"/>
      <c r="L711" s="459"/>
      <c r="M711" s="459"/>
      <c r="N711" s="459"/>
      <c r="O711" s="459"/>
      <c r="P711" s="459"/>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59"/>
      <c r="D712" s="459"/>
      <c r="E712" s="459"/>
      <c r="F712" s="459"/>
      <c r="G712" s="459"/>
      <c r="H712" s="459"/>
      <c r="I712" s="459"/>
      <c r="J712" s="459"/>
      <c r="K712" s="459"/>
      <c r="L712" s="459"/>
      <c r="M712" s="459"/>
      <c r="N712" s="459"/>
      <c r="O712" s="459"/>
      <c r="P712" s="459"/>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59"/>
      <c r="D713" s="459"/>
      <c r="E713" s="459"/>
      <c r="F713" s="459"/>
      <c r="G713" s="459"/>
      <c r="H713" s="459"/>
      <c r="I713" s="459"/>
      <c r="J713" s="459"/>
      <c r="K713" s="459"/>
      <c r="L713" s="459"/>
      <c r="M713" s="459"/>
      <c r="N713" s="459"/>
      <c r="O713" s="459"/>
      <c r="P713" s="459"/>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59"/>
      <c r="D714" s="459"/>
      <c r="E714" s="459"/>
      <c r="F714" s="459"/>
      <c r="G714" s="459"/>
      <c r="H714" s="459"/>
      <c r="I714" s="459"/>
      <c r="J714" s="459"/>
      <c r="K714" s="459"/>
      <c r="L714" s="459"/>
      <c r="M714" s="459"/>
      <c r="N714" s="459"/>
      <c r="O714" s="459"/>
      <c r="P714" s="459"/>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59"/>
      <c r="D715" s="459"/>
      <c r="E715" s="459"/>
      <c r="F715" s="459"/>
      <c r="G715" s="459"/>
      <c r="H715" s="459"/>
      <c r="I715" s="459"/>
      <c r="J715" s="459"/>
      <c r="K715" s="459"/>
      <c r="L715" s="459"/>
      <c r="M715" s="459"/>
      <c r="N715" s="459"/>
      <c r="O715" s="459"/>
      <c r="P715" s="459"/>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59"/>
      <c r="D716" s="459"/>
      <c r="E716" s="459"/>
      <c r="F716" s="459"/>
      <c r="G716" s="459"/>
      <c r="H716" s="459"/>
      <c r="I716" s="459"/>
      <c r="J716" s="459"/>
      <c r="K716" s="459"/>
      <c r="L716" s="459"/>
      <c r="M716" s="459"/>
      <c r="N716" s="459"/>
      <c r="O716" s="459"/>
      <c r="P716" s="459"/>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59"/>
      <c r="D717" s="459"/>
      <c r="E717" s="459"/>
      <c r="F717" s="459"/>
      <c r="G717" s="459"/>
      <c r="H717" s="459"/>
      <c r="I717" s="459"/>
      <c r="J717" s="459"/>
      <c r="K717" s="459"/>
      <c r="L717" s="459"/>
      <c r="M717" s="459"/>
      <c r="N717" s="459"/>
      <c r="O717" s="459"/>
      <c r="P717" s="459"/>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59"/>
      <c r="D718" s="459"/>
      <c r="E718" s="459"/>
      <c r="F718" s="459"/>
      <c r="G718" s="459"/>
      <c r="H718" s="459"/>
      <c r="I718" s="459"/>
      <c r="J718" s="459"/>
      <c r="K718" s="459"/>
      <c r="L718" s="459"/>
      <c r="M718" s="459"/>
      <c r="N718" s="459"/>
      <c r="O718" s="459"/>
      <c r="P718" s="459"/>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59"/>
      <c r="D719" s="459"/>
      <c r="E719" s="459"/>
      <c r="F719" s="459"/>
      <c r="G719" s="459"/>
      <c r="H719" s="459"/>
      <c r="I719" s="459"/>
      <c r="J719" s="459"/>
      <c r="K719" s="459"/>
      <c r="L719" s="459"/>
      <c r="M719" s="459"/>
      <c r="N719" s="459"/>
      <c r="O719" s="459"/>
      <c r="P719" s="459"/>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59"/>
      <c r="D720" s="459"/>
      <c r="E720" s="459"/>
      <c r="F720" s="459"/>
      <c r="G720" s="459"/>
      <c r="H720" s="459"/>
      <c r="I720" s="459"/>
      <c r="J720" s="459"/>
      <c r="K720" s="459"/>
      <c r="L720" s="459"/>
      <c r="M720" s="459"/>
      <c r="N720" s="459"/>
      <c r="O720" s="459"/>
      <c r="P720" s="459"/>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59"/>
      <c r="D721" s="459"/>
      <c r="E721" s="459"/>
      <c r="F721" s="459"/>
      <c r="G721" s="459"/>
      <c r="H721" s="459"/>
      <c r="I721" s="459"/>
      <c r="J721" s="459"/>
      <c r="K721" s="459"/>
      <c r="L721" s="459"/>
      <c r="M721" s="459"/>
      <c r="N721" s="459"/>
      <c r="O721" s="459"/>
      <c r="P721" s="459"/>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59"/>
      <c r="D722" s="459"/>
      <c r="E722" s="459"/>
      <c r="F722" s="459"/>
      <c r="G722" s="459"/>
      <c r="H722" s="459"/>
      <c r="I722" s="459"/>
      <c r="J722" s="459"/>
      <c r="K722" s="459"/>
      <c r="L722" s="459"/>
      <c r="M722" s="459"/>
      <c r="N722" s="459"/>
      <c r="O722" s="459"/>
      <c r="P722" s="459"/>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59"/>
      <c r="D723" s="459"/>
      <c r="E723" s="459"/>
      <c r="F723" s="459"/>
      <c r="G723" s="459"/>
      <c r="H723" s="459"/>
      <c r="I723" s="459"/>
      <c r="J723" s="459"/>
      <c r="K723" s="459"/>
      <c r="L723" s="459"/>
      <c r="M723" s="459"/>
      <c r="N723" s="459"/>
      <c r="O723" s="459"/>
      <c r="P723" s="459"/>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59"/>
      <c r="D724" s="459"/>
      <c r="E724" s="459"/>
      <c r="F724" s="459"/>
      <c r="G724" s="459"/>
      <c r="H724" s="459"/>
      <c r="I724" s="459"/>
      <c r="J724" s="459"/>
      <c r="K724" s="459"/>
      <c r="L724" s="459"/>
      <c r="M724" s="459"/>
      <c r="N724" s="459"/>
      <c r="O724" s="459"/>
      <c r="P724" s="459"/>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59"/>
      <c r="D725" s="459"/>
      <c r="E725" s="459"/>
      <c r="F725" s="459"/>
      <c r="G725" s="459"/>
      <c r="H725" s="459"/>
      <c r="I725" s="459"/>
      <c r="J725" s="459"/>
      <c r="K725" s="459"/>
      <c r="L725" s="459"/>
      <c r="M725" s="459"/>
      <c r="N725" s="459"/>
      <c r="O725" s="459"/>
      <c r="P725" s="459"/>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59"/>
      <c r="D726" s="459"/>
      <c r="E726" s="459"/>
      <c r="F726" s="459"/>
      <c r="G726" s="459"/>
      <c r="H726" s="459"/>
      <c r="I726" s="459"/>
      <c r="J726" s="459"/>
      <c r="K726" s="459"/>
      <c r="L726" s="459"/>
      <c r="M726" s="459"/>
      <c r="N726" s="459"/>
      <c r="O726" s="459"/>
      <c r="P726" s="459"/>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59"/>
      <c r="D727" s="459"/>
      <c r="E727" s="459"/>
      <c r="F727" s="459"/>
      <c r="G727" s="459"/>
      <c r="H727" s="459"/>
      <c r="I727" s="459"/>
      <c r="J727" s="459"/>
      <c r="K727" s="459"/>
      <c r="L727" s="459"/>
      <c r="M727" s="459"/>
      <c r="N727" s="459"/>
      <c r="O727" s="459"/>
      <c r="P727" s="459"/>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59"/>
      <c r="D728" s="459"/>
      <c r="E728" s="459"/>
      <c r="F728" s="459"/>
      <c r="G728" s="459"/>
      <c r="H728" s="459"/>
      <c r="I728" s="459"/>
      <c r="J728" s="459"/>
      <c r="K728" s="459"/>
      <c r="L728" s="459"/>
      <c r="M728" s="459"/>
      <c r="N728" s="459"/>
      <c r="O728" s="459"/>
      <c r="P728" s="459"/>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59"/>
      <c r="D729" s="459"/>
      <c r="E729" s="459"/>
      <c r="F729" s="459"/>
      <c r="G729" s="459"/>
      <c r="H729" s="459"/>
      <c r="I729" s="459"/>
      <c r="J729" s="459"/>
      <c r="K729" s="459"/>
      <c r="L729" s="459"/>
      <c r="M729" s="459"/>
      <c r="N729" s="459"/>
      <c r="O729" s="459"/>
      <c r="P729" s="459"/>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59"/>
      <c r="D730" s="459"/>
      <c r="E730" s="459"/>
      <c r="F730" s="459"/>
      <c r="G730" s="459"/>
      <c r="H730" s="459"/>
      <c r="I730" s="459"/>
      <c r="J730" s="459"/>
      <c r="K730" s="459"/>
      <c r="L730" s="459"/>
      <c r="M730" s="459"/>
      <c r="N730" s="459"/>
      <c r="O730" s="459"/>
      <c r="P730" s="459"/>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59"/>
      <c r="D731" s="459"/>
      <c r="E731" s="459"/>
      <c r="F731" s="459"/>
      <c r="G731" s="459"/>
      <c r="H731" s="459"/>
      <c r="I731" s="459"/>
      <c r="J731" s="459"/>
      <c r="K731" s="459"/>
      <c r="L731" s="459"/>
      <c r="M731" s="459"/>
      <c r="N731" s="459"/>
      <c r="O731" s="459"/>
      <c r="P731" s="459"/>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59"/>
      <c r="D732" s="459"/>
      <c r="E732" s="459"/>
      <c r="F732" s="459"/>
      <c r="G732" s="459"/>
      <c r="H732" s="459"/>
      <c r="I732" s="459"/>
      <c r="J732" s="459"/>
      <c r="K732" s="459"/>
      <c r="L732" s="459"/>
      <c r="M732" s="459"/>
      <c r="N732" s="459"/>
      <c r="O732" s="459"/>
      <c r="P732" s="459"/>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59"/>
      <c r="D733" s="459"/>
      <c r="E733" s="459"/>
      <c r="F733" s="459"/>
      <c r="G733" s="459"/>
      <c r="H733" s="459"/>
      <c r="I733" s="459"/>
      <c r="J733" s="459"/>
      <c r="K733" s="459"/>
      <c r="L733" s="459"/>
      <c r="M733" s="459"/>
      <c r="N733" s="459"/>
      <c r="O733" s="459"/>
      <c r="P733" s="459"/>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59"/>
      <c r="D734" s="459"/>
      <c r="E734" s="459"/>
      <c r="F734" s="459"/>
      <c r="G734" s="459"/>
      <c r="H734" s="459"/>
      <c r="I734" s="459"/>
      <c r="J734" s="459"/>
      <c r="K734" s="459"/>
      <c r="L734" s="459"/>
      <c r="M734" s="459"/>
      <c r="N734" s="459"/>
      <c r="O734" s="459"/>
      <c r="P734" s="459"/>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59"/>
      <c r="D735" s="459"/>
      <c r="E735" s="459"/>
      <c r="F735" s="459"/>
      <c r="G735" s="459"/>
      <c r="H735" s="459"/>
      <c r="I735" s="459"/>
      <c r="J735" s="459"/>
      <c r="K735" s="459"/>
      <c r="L735" s="459"/>
      <c r="M735" s="459"/>
      <c r="N735" s="459"/>
      <c r="O735" s="459"/>
      <c r="P735" s="459"/>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59"/>
      <c r="D736" s="459"/>
      <c r="E736" s="459"/>
      <c r="F736" s="459"/>
      <c r="G736" s="459"/>
      <c r="H736" s="459"/>
      <c r="I736" s="459"/>
      <c r="J736" s="459"/>
      <c r="K736" s="459"/>
      <c r="L736" s="459"/>
      <c r="M736" s="459"/>
      <c r="N736" s="459"/>
      <c r="O736" s="459"/>
      <c r="P736" s="459"/>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59"/>
      <c r="D737" s="459"/>
      <c r="E737" s="459"/>
      <c r="F737" s="459"/>
      <c r="G737" s="459"/>
      <c r="H737" s="459"/>
      <c r="I737" s="459"/>
      <c r="J737" s="459"/>
      <c r="K737" s="459"/>
      <c r="L737" s="459"/>
      <c r="M737" s="459"/>
      <c r="N737" s="459"/>
      <c r="O737" s="459"/>
      <c r="P737" s="459"/>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59"/>
      <c r="D738" s="459"/>
      <c r="E738" s="459"/>
      <c r="F738" s="459"/>
      <c r="G738" s="459"/>
      <c r="H738" s="459"/>
      <c r="I738" s="459"/>
      <c r="J738" s="459"/>
      <c r="K738" s="459"/>
      <c r="L738" s="459"/>
      <c r="M738" s="459"/>
      <c r="N738" s="459"/>
      <c r="O738" s="459"/>
      <c r="P738" s="459"/>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59"/>
      <c r="D739" s="459"/>
      <c r="E739" s="459"/>
      <c r="F739" s="459"/>
      <c r="G739" s="459"/>
      <c r="H739" s="459"/>
      <c r="I739" s="459"/>
      <c r="J739" s="459"/>
      <c r="K739" s="459"/>
      <c r="L739" s="459"/>
      <c r="M739" s="459"/>
      <c r="N739" s="459"/>
      <c r="O739" s="459"/>
      <c r="P739" s="459"/>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59"/>
      <c r="D740" s="459"/>
      <c r="E740" s="459"/>
      <c r="F740" s="459"/>
      <c r="G740" s="459"/>
      <c r="H740" s="459"/>
      <c r="I740" s="459"/>
      <c r="J740" s="459"/>
      <c r="K740" s="459"/>
      <c r="L740" s="459"/>
      <c r="M740" s="459"/>
      <c r="N740" s="459"/>
      <c r="O740" s="459"/>
      <c r="P740" s="459"/>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59"/>
      <c r="D741" s="459"/>
      <c r="E741" s="459"/>
      <c r="F741" s="459"/>
      <c r="G741" s="459"/>
      <c r="H741" s="459"/>
      <c r="I741" s="459"/>
      <c r="J741" s="459"/>
      <c r="K741" s="459"/>
      <c r="L741" s="459"/>
      <c r="M741" s="459"/>
      <c r="N741" s="459"/>
      <c r="O741" s="459"/>
      <c r="P741" s="459"/>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59"/>
      <c r="D742" s="459"/>
      <c r="E742" s="459"/>
      <c r="F742" s="459"/>
      <c r="G742" s="459"/>
      <c r="H742" s="459"/>
      <c r="I742" s="459"/>
      <c r="J742" s="459"/>
      <c r="K742" s="459"/>
      <c r="L742" s="459"/>
      <c r="M742" s="459"/>
      <c r="N742" s="459"/>
      <c r="O742" s="459"/>
      <c r="P742" s="459"/>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59"/>
      <c r="D743" s="459"/>
      <c r="E743" s="459"/>
      <c r="F743" s="459"/>
      <c r="G743" s="459"/>
      <c r="H743" s="459"/>
      <c r="I743" s="459"/>
      <c r="J743" s="459"/>
      <c r="K743" s="459"/>
      <c r="L743" s="459"/>
      <c r="M743" s="459"/>
      <c r="N743" s="459"/>
      <c r="O743" s="459"/>
      <c r="P743" s="459"/>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59"/>
      <c r="D744" s="459"/>
      <c r="E744" s="459"/>
      <c r="F744" s="459"/>
      <c r="G744" s="459"/>
      <c r="H744" s="459"/>
      <c r="I744" s="459"/>
      <c r="J744" s="459"/>
      <c r="K744" s="459"/>
      <c r="L744" s="459"/>
      <c r="M744" s="459"/>
      <c r="N744" s="459"/>
      <c r="O744" s="459"/>
      <c r="P744" s="459"/>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59"/>
      <c r="D745" s="459"/>
      <c r="E745" s="459"/>
      <c r="F745" s="459"/>
      <c r="G745" s="459"/>
      <c r="H745" s="459"/>
      <c r="I745" s="459"/>
      <c r="J745" s="459"/>
      <c r="K745" s="459"/>
      <c r="L745" s="459"/>
      <c r="M745" s="459"/>
      <c r="N745" s="459"/>
      <c r="O745" s="459"/>
      <c r="P745" s="459"/>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59"/>
      <c r="D746" s="459"/>
      <c r="E746" s="459"/>
      <c r="F746" s="459"/>
      <c r="G746" s="459"/>
      <c r="H746" s="459"/>
      <c r="I746" s="459"/>
      <c r="J746" s="459"/>
      <c r="K746" s="459"/>
      <c r="L746" s="459"/>
      <c r="M746" s="459"/>
      <c r="N746" s="459"/>
      <c r="O746" s="459"/>
      <c r="P746" s="459"/>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59"/>
      <c r="D747" s="459"/>
      <c r="E747" s="459"/>
      <c r="F747" s="459"/>
      <c r="G747" s="459"/>
      <c r="H747" s="459"/>
      <c r="I747" s="459"/>
      <c r="J747" s="459"/>
      <c r="K747" s="459"/>
      <c r="L747" s="459"/>
      <c r="M747" s="459"/>
      <c r="N747" s="459"/>
      <c r="O747" s="459"/>
      <c r="P747" s="459"/>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59"/>
      <c r="D748" s="459"/>
      <c r="E748" s="459"/>
      <c r="F748" s="459"/>
      <c r="G748" s="459"/>
      <c r="H748" s="459"/>
      <c r="I748" s="459"/>
      <c r="J748" s="459"/>
      <c r="K748" s="459"/>
      <c r="L748" s="459"/>
      <c r="M748" s="459"/>
      <c r="N748" s="459"/>
      <c r="O748" s="459"/>
      <c r="P748" s="459"/>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59"/>
      <c r="D749" s="459"/>
      <c r="E749" s="459"/>
      <c r="F749" s="459"/>
      <c r="G749" s="459"/>
      <c r="H749" s="459"/>
      <c r="I749" s="459"/>
      <c r="J749" s="459"/>
      <c r="K749" s="459"/>
      <c r="L749" s="459"/>
      <c r="M749" s="459"/>
      <c r="N749" s="459"/>
      <c r="O749" s="459"/>
      <c r="P749" s="459"/>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59"/>
      <c r="D750" s="459"/>
      <c r="E750" s="459"/>
      <c r="F750" s="459"/>
      <c r="G750" s="459"/>
      <c r="H750" s="459"/>
      <c r="I750" s="459"/>
      <c r="J750" s="459"/>
      <c r="K750" s="459"/>
      <c r="L750" s="459"/>
      <c r="M750" s="459"/>
      <c r="N750" s="459"/>
      <c r="O750" s="459"/>
      <c r="P750" s="459"/>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59"/>
      <c r="D751" s="459"/>
      <c r="E751" s="459"/>
      <c r="F751" s="459"/>
      <c r="G751" s="459"/>
      <c r="H751" s="459"/>
      <c r="I751" s="459"/>
      <c r="J751" s="459"/>
      <c r="K751" s="459"/>
      <c r="L751" s="459"/>
      <c r="M751" s="459"/>
      <c r="N751" s="459"/>
      <c r="O751" s="459"/>
      <c r="P751" s="459"/>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59"/>
      <c r="D752" s="459"/>
      <c r="E752" s="459"/>
      <c r="F752" s="459"/>
      <c r="G752" s="459"/>
      <c r="H752" s="459"/>
      <c r="I752" s="459"/>
      <c r="J752" s="459"/>
      <c r="K752" s="459"/>
      <c r="L752" s="459"/>
      <c r="M752" s="459"/>
      <c r="N752" s="459"/>
      <c r="O752" s="459"/>
      <c r="P752" s="459"/>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59"/>
      <c r="D753" s="459"/>
      <c r="E753" s="459"/>
      <c r="F753" s="459"/>
      <c r="G753" s="459"/>
      <c r="H753" s="459"/>
      <c r="I753" s="459"/>
      <c r="J753" s="459"/>
      <c r="K753" s="459"/>
      <c r="L753" s="459"/>
      <c r="M753" s="459"/>
      <c r="N753" s="459"/>
      <c r="O753" s="459"/>
      <c r="P753" s="459"/>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59"/>
      <c r="D754" s="459"/>
      <c r="E754" s="459"/>
      <c r="F754" s="459"/>
      <c r="G754" s="459"/>
      <c r="H754" s="459"/>
      <c r="I754" s="459"/>
      <c r="J754" s="459"/>
      <c r="K754" s="459"/>
      <c r="L754" s="459"/>
      <c r="M754" s="459"/>
      <c r="N754" s="459"/>
      <c r="O754" s="459"/>
      <c r="P754" s="459"/>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59"/>
      <c r="D755" s="459"/>
      <c r="E755" s="459"/>
      <c r="F755" s="459"/>
      <c r="G755" s="459"/>
      <c r="H755" s="459"/>
      <c r="I755" s="459"/>
      <c r="J755" s="459"/>
      <c r="K755" s="459"/>
      <c r="L755" s="459"/>
      <c r="M755" s="459"/>
      <c r="N755" s="459"/>
      <c r="O755" s="459"/>
      <c r="P755" s="459"/>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59"/>
      <c r="D756" s="459"/>
      <c r="E756" s="459"/>
      <c r="F756" s="459"/>
      <c r="G756" s="459"/>
      <c r="H756" s="459"/>
      <c r="I756" s="459"/>
      <c r="J756" s="459"/>
      <c r="K756" s="459"/>
      <c r="L756" s="459"/>
      <c r="M756" s="459"/>
      <c r="N756" s="459"/>
      <c r="O756" s="459"/>
      <c r="P756" s="459"/>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59"/>
      <c r="D757" s="459"/>
      <c r="E757" s="459"/>
      <c r="F757" s="459"/>
      <c r="G757" s="459"/>
      <c r="H757" s="459"/>
      <c r="I757" s="459"/>
      <c r="J757" s="459"/>
      <c r="K757" s="459"/>
      <c r="L757" s="459"/>
      <c r="M757" s="459"/>
      <c r="N757" s="459"/>
      <c r="O757" s="459"/>
      <c r="P757" s="459"/>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59"/>
      <c r="D758" s="459"/>
      <c r="E758" s="459"/>
      <c r="F758" s="459"/>
      <c r="G758" s="459"/>
      <c r="H758" s="459"/>
      <c r="I758" s="459"/>
      <c r="J758" s="459"/>
      <c r="K758" s="459"/>
      <c r="L758" s="459"/>
      <c r="M758" s="459"/>
      <c r="N758" s="459"/>
      <c r="O758" s="459"/>
      <c r="P758" s="459"/>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59"/>
      <c r="D759" s="459"/>
      <c r="E759" s="459"/>
      <c r="F759" s="459"/>
      <c r="G759" s="459"/>
      <c r="H759" s="459"/>
      <c r="I759" s="459"/>
      <c r="J759" s="459"/>
      <c r="K759" s="459"/>
      <c r="L759" s="459"/>
      <c r="M759" s="459"/>
      <c r="N759" s="459"/>
      <c r="O759" s="459"/>
      <c r="P759" s="459"/>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59"/>
      <c r="D760" s="459"/>
      <c r="E760" s="459"/>
      <c r="F760" s="459"/>
      <c r="G760" s="459"/>
      <c r="H760" s="459"/>
      <c r="I760" s="459"/>
      <c r="J760" s="459"/>
      <c r="K760" s="459"/>
      <c r="L760" s="459"/>
      <c r="M760" s="459"/>
      <c r="N760" s="459"/>
      <c r="O760" s="459"/>
      <c r="P760" s="459"/>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59"/>
      <c r="D761" s="459"/>
      <c r="E761" s="459"/>
      <c r="F761" s="459"/>
      <c r="G761" s="459"/>
      <c r="H761" s="459"/>
      <c r="I761" s="459"/>
      <c r="J761" s="459"/>
      <c r="K761" s="459"/>
      <c r="L761" s="459"/>
      <c r="M761" s="459"/>
      <c r="N761" s="459"/>
      <c r="O761" s="459"/>
      <c r="P761" s="459"/>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59"/>
      <c r="D762" s="459"/>
      <c r="E762" s="459"/>
      <c r="F762" s="459"/>
      <c r="G762" s="459"/>
      <c r="H762" s="459"/>
      <c r="I762" s="459"/>
      <c r="J762" s="459"/>
      <c r="K762" s="459"/>
      <c r="L762" s="459"/>
      <c r="M762" s="459"/>
      <c r="N762" s="459"/>
      <c r="O762" s="459"/>
      <c r="P762" s="459"/>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59"/>
      <c r="D763" s="459"/>
      <c r="E763" s="459"/>
      <c r="F763" s="459"/>
      <c r="G763" s="459"/>
      <c r="H763" s="459"/>
      <c r="I763" s="459"/>
      <c r="J763" s="459"/>
      <c r="K763" s="459"/>
      <c r="L763" s="459"/>
      <c r="M763" s="459"/>
      <c r="N763" s="459"/>
      <c r="O763" s="459"/>
      <c r="P763" s="459"/>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59"/>
      <c r="D764" s="459"/>
      <c r="E764" s="459"/>
      <c r="F764" s="459"/>
      <c r="G764" s="459"/>
      <c r="H764" s="459"/>
      <c r="I764" s="459"/>
      <c r="J764" s="459"/>
      <c r="K764" s="459"/>
      <c r="L764" s="459"/>
      <c r="M764" s="459"/>
      <c r="N764" s="459"/>
      <c r="O764" s="459"/>
      <c r="P764" s="459"/>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59"/>
      <c r="D765" s="459"/>
      <c r="E765" s="459"/>
      <c r="F765" s="459"/>
      <c r="G765" s="459"/>
      <c r="H765" s="459"/>
      <c r="I765" s="459"/>
      <c r="J765" s="459"/>
      <c r="K765" s="459"/>
      <c r="L765" s="459"/>
      <c r="M765" s="459"/>
      <c r="N765" s="459"/>
      <c r="O765" s="459"/>
      <c r="P765" s="459"/>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59"/>
      <c r="D766" s="459"/>
      <c r="E766" s="459"/>
      <c r="F766" s="459"/>
      <c r="G766" s="459"/>
      <c r="H766" s="459"/>
      <c r="I766" s="459"/>
      <c r="J766" s="459"/>
      <c r="K766" s="459"/>
      <c r="L766" s="459"/>
      <c r="M766" s="459"/>
      <c r="N766" s="459"/>
      <c r="O766" s="459"/>
      <c r="P766" s="459"/>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59"/>
      <c r="D767" s="459"/>
      <c r="E767" s="459"/>
      <c r="F767" s="459"/>
      <c r="G767" s="459"/>
      <c r="H767" s="459"/>
      <c r="I767" s="459"/>
      <c r="J767" s="459"/>
      <c r="K767" s="459"/>
      <c r="L767" s="459"/>
      <c r="M767" s="459"/>
      <c r="N767" s="459"/>
      <c r="O767" s="459"/>
      <c r="P767" s="459"/>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59"/>
      <c r="D768" s="459"/>
      <c r="E768" s="459"/>
      <c r="F768" s="459"/>
      <c r="G768" s="459"/>
      <c r="H768" s="459"/>
      <c r="I768" s="459"/>
      <c r="J768" s="459"/>
      <c r="K768" s="459"/>
      <c r="L768" s="459"/>
      <c r="M768" s="459"/>
      <c r="N768" s="459"/>
      <c r="O768" s="459"/>
      <c r="P768" s="459"/>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59"/>
      <c r="D769" s="459"/>
      <c r="E769" s="459"/>
      <c r="F769" s="459"/>
      <c r="G769" s="459"/>
      <c r="H769" s="459"/>
      <c r="I769" s="459"/>
      <c r="J769" s="459"/>
      <c r="K769" s="459"/>
      <c r="L769" s="459"/>
      <c r="M769" s="459"/>
      <c r="N769" s="459"/>
      <c r="O769" s="459"/>
      <c r="P769" s="459"/>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59"/>
      <c r="D770" s="459"/>
      <c r="E770" s="459"/>
      <c r="F770" s="459"/>
      <c r="G770" s="459"/>
      <c r="H770" s="459"/>
      <c r="I770" s="459"/>
      <c r="J770" s="459"/>
      <c r="K770" s="459"/>
      <c r="L770" s="459"/>
      <c r="M770" s="459"/>
      <c r="N770" s="459"/>
      <c r="O770" s="459"/>
      <c r="P770" s="459"/>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59"/>
      <c r="D771" s="459"/>
      <c r="E771" s="459"/>
      <c r="F771" s="459"/>
      <c r="G771" s="459"/>
      <c r="H771" s="459"/>
      <c r="I771" s="459"/>
      <c r="J771" s="459"/>
      <c r="K771" s="459"/>
      <c r="L771" s="459"/>
      <c r="M771" s="459"/>
      <c r="N771" s="459"/>
      <c r="O771" s="459"/>
      <c r="P771" s="459"/>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59"/>
      <c r="D772" s="459"/>
      <c r="E772" s="459"/>
      <c r="F772" s="459"/>
      <c r="G772" s="459"/>
      <c r="H772" s="459"/>
      <c r="I772" s="459"/>
      <c r="J772" s="459"/>
      <c r="K772" s="459"/>
      <c r="L772" s="459"/>
      <c r="M772" s="459"/>
      <c r="N772" s="459"/>
      <c r="O772" s="459"/>
      <c r="P772" s="459"/>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59"/>
      <c r="D773" s="459"/>
      <c r="E773" s="459"/>
      <c r="F773" s="459"/>
      <c r="G773" s="459"/>
      <c r="H773" s="459"/>
      <c r="I773" s="459"/>
      <c r="J773" s="459"/>
      <c r="K773" s="459"/>
      <c r="L773" s="459"/>
      <c r="M773" s="459"/>
      <c r="N773" s="459"/>
      <c r="O773" s="459"/>
      <c r="P773" s="459"/>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59"/>
      <c r="D774" s="459"/>
      <c r="E774" s="459"/>
      <c r="F774" s="459"/>
      <c r="G774" s="459"/>
      <c r="H774" s="459"/>
      <c r="I774" s="459"/>
      <c r="J774" s="459"/>
      <c r="K774" s="459"/>
      <c r="L774" s="459"/>
      <c r="M774" s="459"/>
      <c r="N774" s="459"/>
      <c r="O774" s="459"/>
      <c r="P774" s="459"/>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59"/>
      <c r="D775" s="459"/>
      <c r="E775" s="459"/>
      <c r="F775" s="459"/>
      <c r="G775" s="459"/>
      <c r="H775" s="459"/>
      <c r="I775" s="459"/>
      <c r="J775" s="459"/>
      <c r="K775" s="459"/>
      <c r="L775" s="459"/>
      <c r="M775" s="459"/>
      <c r="N775" s="459"/>
      <c r="O775" s="459"/>
      <c r="P775" s="459"/>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59"/>
      <c r="D776" s="459"/>
      <c r="E776" s="459"/>
      <c r="F776" s="459"/>
      <c r="G776" s="459"/>
      <c r="H776" s="459"/>
      <c r="I776" s="459"/>
      <c r="J776" s="459"/>
      <c r="K776" s="459"/>
      <c r="L776" s="459"/>
      <c r="M776" s="459"/>
      <c r="N776" s="459"/>
      <c r="O776" s="459"/>
      <c r="P776" s="459"/>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59"/>
      <c r="D777" s="459"/>
      <c r="E777" s="459"/>
      <c r="F777" s="459"/>
      <c r="G777" s="459"/>
      <c r="H777" s="459"/>
      <c r="I777" s="459"/>
      <c r="J777" s="459"/>
      <c r="K777" s="459"/>
      <c r="L777" s="459"/>
      <c r="M777" s="459"/>
      <c r="N777" s="459"/>
      <c r="O777" s="459"/>
      <c r="P777" s="459"/>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59"/>
      <c r="D778" s="459"/>
      <c r="E778" s="459"/>
      <c r="F778" s="459"/>
      <c r="G778" s="459"/>
      <c r="H778" s="459"/>
      <c r="I778" s="459"/>
      <c r="J778" s="459"/>
      <c r="K778" s="459"/>
      <c r="L778" s="459"/>
      <c r="M778" s="459"/>
      <c r="N778" s="459"/>
      <c r="O778" s="459"/>
      <c r="P778" s="459"/>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59"/>
      <c r="D779" s="459"/>
      <c r="E779" s="459"/>
      <c r="F779" s="459"/>
      <c r="G779" s="459"/>
      <c r="H779" s="459"/>
      <c r="I779" s="459"/>
      <c r="J779" s="459"/>
      <c r="K779" s="459"/>
      <c r="L779" s="459"/>
      <c r="M779" s="459"/>
      <c r="N779" s="459"/>
      <c r="O779" s="459"/>
      <c r="P779" s="459"/>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59"/>
      <c r="D780" s="459"/>
      <c r="E780" s="459"/>
      <c r="F780" s="459"/>
      <c r="G780" s="459"/>
      <c r="H780" s="459"/>
      <c r="I780" s="459"/>
      <c r="J780" s="459"/>
      <c r="K780" s="459"/>
      <c r="L780" s="459"/>
      <c r="M780" s="459"/>
      <c r="N780" s="459"/>
      <c r="O780" s="459"/>
      <c r="P780" s="459"/>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59"/>
      <c r="D781" s="459"/>
      <c r="E781" s="459"/>
      <c r="F781" s="459"/>
      <c r="G781" s="459"/>
      <c r="H781" s="459"/>
      <c r="I781" s="459"/>
      <c r="J781" s="459"/>
      <c r="K781" s="459"/>
      <c r="L781" s="459"/>
      <c r="M781" s="459"/>
      <c r="N781" s="459"/>
      <c r="O781" s="459"/>
      <c r="P781" s="459"/>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59"/>
      <c r="D782" s="459"/>
      <c r="E782" s="459"/>
      <c r="F782" s="459"/>
      <c r="G782" s="459"/>
      <c r="H782" s="459"/>
      <c r="I782" s="459"/>
      <c r="J782" s="459"/>
      <c r="K782" s="459"/>
      <c r="L782" s="459"/>
      <c r="M782" s="459"/>
      <c r="N782" s="459"/>
      <c r="O782" s="459"/>
      <c r="P782" s="459"/>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59"/>
      <c r="D783" s="459"/>
      <c r="E783" s="459"/>
      <c r="F783" s="459"/>
      <c r="G783" s="459"/>
      <c r="H783" s="459"/>
      <c r="I783" s="459"/>
      <c r="J783" s="459"/>
      <c r="K783" s="459"/>
      <c r="L783" s="459"/>
      <c r="M783" s="459"/>
      <c r="N783" s="459"/>
      <c r="O783" s="459"/>
      <c r="P783" s="459"/>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59"/>
      <c r="D784" s="459"/>
      <c r="E784" s="459"/>
      <c r="F784" s="459"/>
      <c r="G784" s="459"/>
      <c r="H784" s="459"/>
      <c r="I784" s="459"/>
      <c r="J784" s="459"/>
      <c r="K784" s="459"/>
      <c r="L784" s="459"/>
      <c r="M784" s="459"/>
      <c r="N784" s="459"/>
      <c r="O784" s="459"/>
      <c r="P784" s="459"/>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59"/>
      <c r="D785" s="459"/>
      <c r="E785" s="459"/>
      <c r="F785" s="459"/>
      <c r="G785" s="459"/>
      <c r="H785" s="459"/>
      <c r="I785" s="459"/>
      <c r="J785" s="459"/>
      <c r="K785" s="459"/>
      <c r="L785" s="459"/>
      <c r="M785" s="459"/>
      <c r="N785" s="459"/>
      <c r="O785" s="459"/>
      <c r="P785" s="459"/>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59"/>
      <c r="D786" s="459"/>
      <c r="E786" s="459"/>
      <c r="F786" s="459"/>
      <c r="G786" s="459"/>
      <c r="H786" s="459"/>
      <c r="I786" s="459"/>
      <c r="J786" s="459"/>
      <c r="K786" s="459"/>
      <c r="L786" s="459"/>
      <c r="M786" s="459"/>
      <c r="N786" s="459"/>
      <c r="O786" s="459"/>
      <c r="P786" s="459"/>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59"/>
      <c r="D787" s="459"/>
      <c r="E787" s="459"/>
      <c r="F787" s="459"/>
      <c r="G787" s="459"/>
      <c r="H787" s="459"/>
      <c r="I787" s="459"/>
      <c r="J787" s="459"/>
      <c r="K787" s="459"/>
      <c r="L787" s="459"/>
      <c r="M787" s="459"/>
      <c r="N787" s="459"/>
      <c r="O787" s="459"/>
      <c r="P787" s="459"/>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59"/>
      <c r="D788" s="459"/>
      <c r="E788" s="459"/>
      <c r="F788" s="459"/>
      <c r="G788" s="459"/>
      <c r="H788" s="459"/>
      <c r="I788" s="459"/>
      <c r="J788" s="459"/>
      <c r="K788" s="459"/>
      <c r="L788" s="459"/>
      <c r="M788" s="459"/>
      <c r="N788" s="459"/>
      <c r="O788" s="459"/>
      <c r="P788" s="459"/>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59"/>
      <c r="D789" s="459"/>
      <c r="E789" s="459"/>
      <c r="F789" s="459"/>
      <c r="G789" s="459"/>
      <c r="H789" s="459"/>
      <c r="I789" s="459"/>
      <c r="J789" s="459"/>
      <c r="K789" s="459"/>
      <c r="L789" s="459"/>
      <c r="M789" s="459"/>
      <c r="N789" s="459"/>
      <c r="O789" s="459"/>
      <c r="P789" s="459"/>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59"/>
      <c r="D790" s="459"/>
      <c r="E790" s="459"/>
      <c r="F790" s="459"/>
      <c r="G790" s="459"/>
      <c r="H790" s="459"/>
      <c r="I790" s="459"/>
      <c r="J790" s="459"/>
      <c r="K790" s="459"/>
      <c r="L790" s="459"/>
      <c r="M790" s="459"/>
      <c r="N790" s="459"/>
      <c r="O790" s="459"/>
      <c r="P790" s="459"/>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59"/>
      <c r="D791" s="459"/>
      <c r="E791" s="459"/>
      <c r="F791" s="459"/>
      <c r="G791" s="459"/>
      <c r="H791" s="459"/>
      <c r="I791" s="459"/>
      <c r="J791" s="459"/>
      <c r="K791" s="459"/>
      <c r="L791" s="459"/>
      <c r="M791" s="459"/>
      <c r="N791" s="459"/>
      <c r="O791" s="459"/>
      <c r="P791" s="459"/>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59"/>
      <c r="D792" s="459"/>
      <c r="E792" s="459"/>
      <c r="F792" s="459"/>
      <c r="G792" s="459"/>
      <c r="H792" s="459"/>
      <c r="I792" s="459"/>
      <c r="J792" s="459"/>
      <c r="K792" s="459"/>
      <c r="L792" s="459"/>
      <c r="M792" s="459"/>
      <c r="N792" s="459"/>
      <c r="O792" s="459"/>
      <c r="P792" s="459"/>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59"/>
      <c r="D793" s="459"/>
      <c r="E793" s="459"/>
      <c r="F793" s="459"/>
      <c r="G793" s="459"/>
      <c r="H793" s="459"/>
      <c r="I793" s="459"/>
      <c r="J793" s="459"/>
      <c r="K793" s="459"/>
      <c r="L793" s="459"/>
      <c r="M793" s="459"/>
      <c r="N793" s="459"/>
      <c r="O793" s="459"/>
      <c r="P793" s="459"/>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59"/>
      <c r="D794" s="459"/>
      <c r="E794" s="459"/>
      <c r="F794" s="459"/>
      <c r="G794" s="459"/>
      <c r="H794" s="459"/>
      <c r="I794" s="459"/>
      <c r="J794" s="459"/>
      <c r="K794" s="459"/>
      <c r="L794" s="459"/>
      <c r="M794" s="459"/>
      <c r="N794" s="459"/>
      <c r="O794" s="459"/>
      <c r="P794" s="459"/>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59"/>
      <c r="D795" s="459"/>
      <c r="E795" s="459"/>
      <c r="F795" s="459"/>
      <c r="G795" s="459"/>
      <c r="H795" s="459"/>
      <c r="I795" s="459"/>
      <c r="J795" s="459"/>
      <c r="K795" s="459"/>
      <c r="L795" s="459"/>
      <c r="M795" s="459"/>
      <c r="N795" s="459"/>
      <c r="O795" s="459"/>
      <c r="P795" s="459"/>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59"/>
      <c r="D796" s="459"/>
      <c r="E796" s="459"/>
      <c r="F796" s="459"/>
      <c r="G796" s="459"/>
      <c r="H796" s="459"/>
      <c r="I796" s="459"/>
      <c r="J796" s="459"/>
      <c r="K796" s="459"/>
      <c r="L796" s="459"/>
      <c r="M796" s="459"/>
      <c r="N796" s="459"/>
      <c r="O796" s="459"/>
      <c r="P796" s="459"/>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59"/>
      <c r="D797" s="459"/>
      <c r="E797" s="459"/>
      <c r="F797" s="459"/>
      <c r="G797" s="459"/>
      <c r="H797" s="459"/>
      <c r="I797" s="459"/>
      <c r="J797" s="459"/>
      <c r="K797" s="459"/>
      <c r="L797" s="459"/>
      <c r="M797" s="459"/>
      <c r="N797" s="459"/>
      <c r="O797" s="459"/>
      <c r="P797" s="459"/>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59"/>
      <c r="D798" s="459"/>
      <c r="E798" s="459"/>
      <c r="F798" s="459"/>
      <c r="G798" s="459"/>
      <c r="H798" s="459"/>
      <c r="I798" s="459"/>
      <c r="J798" s="459"/>
      <c r="K798" s="459"/>
      <c r="L798" s="459"/>
      <c r="M798" s="459"/>
      <c r="N798" s="459"/>
      <c r="O798" s="459"/>
      <c r="P798" s="459"/>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59"/>
      <c r="D799" s="459"/>
      <c r="E799" s="459"/>
      <c r="F799" s="459"/>
      <c r="G799" s="459"/>
      <c r="H799" s="459"/>
      <c r="I799" s="459"/>
      <c r="J799" s="459"/>
      <c r="K799" s="459"/>
      <c r="L799" s="459"/>
      <c r="M799" s="459"/>
      <c r="N799" s="459"/>
      <c r="O799" s="459"/>
      <c r="P799" s="459"/>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59"/>
      <c r="D800" s="459"/>
      <c r="E800" s="459"/>
      <c r="F800" s="459"/>
      <c r="G800" s="459"/>
      <c r="H800" s="459"/>
      <c r="I800" s="459"/>
      <c r="J800" s="459"/>
      <c r="K800" s="459"/>
      <c r="L800" s="459"/>
      <c r="M800" s="459"/>
      <c r="N800" s="459"/>
      <c r="O800" s="459"/>
      <c r="P800" s="459"/>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59"/>
      <c r="D801" s="459"/>
      <c r="E801" s="459"/>
      <c r="F801" s="459"/>
      <c r="G801" s="459"/>
      <c r="H801" s="459"/>
      <c r="I801" s="459"/>
      <c r="J801" s="459"/>
      <c r="K801" s="459"/>
      <c r="L801" s="459"/>
      <c r="M801" s="459"/>
      <c r="N801" s="459"/>
      <c r="O801" s="459"/>
      <c r="P801" s="459"/>
    </row>
    <row r="802" ht="25.15" customHeight="true" x14ac:dyDescent="0.2">
      <c r="C802" s="459"/>
      <c r="D802" s="459"/>
      <c r="E802" s="459"/>
      <c r="F802" s="459"/>
      <c r="G802" s="459"/>
      <c r="H802" s="459"/>
      <c r="I802" s="459"/>
      <c r="J802" s="459"/>
      <c r="K802" s="459"/>
      <c r="L802" s="459"/>
      <c r="M802" s="459"/>
      <c r="N802" s="459"/>
      <c r="O802" s="459"/>
      <c r="P802" s="459"/>
    </row>
    <row r="803" ht="25.15" customHeight="true" x14ac:dyDescent="0.2">
      <c r="C803" s="459"/>
      <c r="D803" s="459"/>
      <c r="E803" s="459"/>
      <c r="F803" s="459"/>
      <c r="G803" s="459"/>
      <c r="H803" s="459"/>
      <c r="I803" s="459"/>
      <c r="J803" s="459"/>
      <c r="K803" s="459"/>
      <c r="L803" s="459"/>
      <c r="M803" s="459"/>
      <c r="N803" s="459"/>
      <c r="O803" s="459"/>
      <c r="P803" s="459"/>
    </row>
    <row r="804" ht="25.15" customHeight="true" x14ac:dyDescent="0.2">
      <c r="C804" s="459"/>
      <c r="D804" s="459"/>
      <c r="E804" s="459"/>
      <c r="F804" s="459"/>
      <c r="G804" s="459"/>
      <c r="H804" s="459"/>
      <c r="I804" s="459"/>
      <c r="J804" s="459"/>
      <c r="K804" s="459"/>
      <c r="L804" s="459"/>
      <c r="M804" s="459"/>
      <c r="N804" s="459"/>
      <c r="O804" s="459"/>
      <c r="P804" s="459"/>
    </row>
    <row r="805" ht="25.15" customHeight="true" x14ac:dyDescent="0.2">
      <c r="C805" s="459"/>
      <c r="D805" s="459"/>
      <c r="E805" s="459"/>
      <c r="F805" s="459"/>
      <c r="G805" s="459"/>
      <c r="H805" s="459"/>
      <c r="I805" s="459"/>
      <c r="J805" s="459"/>
      <c r="K805" s="459"/>
      <c r="L805" s="459"/>
      <c r="M805" s="459"/>
      <c r="N805" s="459"/>
      <c r="O805" s="459"/>
      <c r="P805" s="459"/>
    </row>
    <row r="806" ht="25.15" customHeight="true" x14ac:dyDescent="0.2">
      <c r="C806" s="459"/>
      <c r="D806" s="459"/>
      <c r="E806" s="459"/>
      <c r="F806" s="459"/>
      <c r="G806" s="459"/>
      <c r="H806" s="459"/>
      <c r="I806" s="459"/>
      <c r="J806" s="459"/>
      <c r="K806" s="459"/>
      <c r="L806" s="459"/>
      <c r="M806" s="459"/>
      <c r="N806" s="459"/>
      <c r="O806" s="459"/>
      <c r="P806" s="459"/>
    </row>
    <row r="807" ht="25.15" customHeight="true" x14ac:dyDescent="0.2">
      <c r="C807" s="459"/>
      <c r="D807" s="459"/>
      <c r="E807" s="459"/>
      <c r="F807" s="459"/>
      <c r="G807" s="459"/>
      <c r="H807" s="459"/>
      <c r="I807" s="459"/>
      <c r="J807" s="459"/>
      <c r="K807" s="459"/>
      <c r="L807" s="459"/>
      <c r="M807" s="459"/>
      <c r="N807" s="459"/>
      <c r="O807" s="459"/>
      <c r="P807" s="459"/>
    </row>
    <row r="808" ht="25.15" customHeight="true" x14ac:dyDescent="0.2">
      <c r="C808" s="459"/>
      <c r="D808" s="459"/>
      <c r="E808" s="459"/>
      <c r="F808" s="459"/>
      <c r="G808" s="459"/>
      <c r="H808" s="459"/>
      <c r="I808" s="459"/>
      <c r="J808" s="459"/>
      <c r="K808" s="459"/>
      <c r="L808" s="459"/>
      <c r="M808" s="459"/>
      <c r="N808" s="459"/>
      <c r="O808" s="459"/>
      <c r="P808" s="459"/>
    </row>
    <row r="809" ht="25.15" customHeight="true" x14ac:dyDescent="0.2">
      <c r="C809" s="459"/>
      <c r="D809" s="459"/>
      <c r="E809" s="459"/>
      <c r="F809" s="459"/>
      <c r="G809" s="459"/>
      <c r="H809" s="459"/>
      <c r="I809" s="459"/>
      <c r="J809" s="459"/>
      <c r="K809" s="459"/>
      <c r="L809" s="459"/>
      <c r="M809" s="459"/>
      <c r="N809" s="459"/>
      <c r="O809" s="459"/>
      <c r="P809" s="459"/>
    </row>
    <row r="810" ht="25.15" customHeight="true" x14ac:dyDescent="0.2">
      <c r="C810" s="459"/>
      <c r="D810" s="459"/>
      <c r="E810" s="459"/>
      <c r="F810" s="459"/>
      <c r="G810" s="459"/>
      <c r="H810" s="459"/>
      <c r="I810" s="459"/>
      <c r="J810" s="459"/>
      <c r="K810" s="459"/>
      <c r="L810" s="459"/>
      <c r="M810" s="459"/>
      <c r="N810" s="459"/>
      <c r="O810" s="459"/>
      <c r="P810" s="459"/>
    </row>
    <row r="811" ht="25.15" customHeight="true" x14ac:dyDescent="0.2">
      <c r="C811" s="459"/>
      <c r="D811" s="459"/>
      <c r="E811" s="459"/>
      <c r="F811" s="459"/>
      <c r="G811" s="459"/>
      <c r="H811" s="459"/>
      <c r="I811" s="459"/>
      <c r="J811" s="459"/>
      <c r="K811" s="459"/>
      <c r="L811" s="459"/>
      <c r="M811" s="459"/>
      <c r="N811" s="459"/>
      <c r="O811" s="459"/>
      <c r="P811" s="459"/>
    </row>
    <row r="812" ht="25.15" customHeight="true" x14ac:dyDescent="0.2">
      <c r="C812" s="459"/>
      <c r="D812" s="459"/>
      <c r="E812" s="459"/>
      <c r="F812" s="459"/>
      <c r="G812" s="459"/>
      <c r="H812" s="459"/>
      <c r="I812" s="459"/>
      <c r="J812" s="459"/>
      <c r="K812" s="459"/>
      <c r="L812" s="459"/>
      <c r="M812" s="459"/>
      <c r="N812" s="459"/>
      <c r="O812" s="459"/>
      <c r="P812" s="459"/>
    </row>
    <row r="813" ht="25.15" customHeight="true" x14ac:dyDescent="0.2">
      <c r="C813" s="459"/>
      <c r="D813" s="459"/>
      <c r="E813" s="459"/>
      <c r="F813" s="459"/>
      <c r="G813" s="459"/>
      <c r="H813" s="459"/>
      <c r="I813" s="459"/>
      <c r="J813" s="459"/>
      <c r="K813" s="459"/>
      <c r="L813" s="459"/>
      <c r="M813" s="459"/>
      <c r="N813" s="459"/>
      <c r="O813" s="459"/>
      <c r="P813" s="459"/>
    </row>
    <row r="814" ht="25.15" customHeight="true" x14ac:dyDescent="0.2">
      <c r="C814" s="459"/>
      <c r="D814" s="459"/>
      <c r="E814" s="459"/>
      <c r="F814" s="459"/>
      <c r="G814" s="459"/>
      <c r="H814" s="459"/>
      <c r="I814" s="459"/>
      <c r="J814" s="459"/>
      <c r="K814" s="459"/>
      <c r="L814" s="459"/>
      <c r="M814" s="459"/>
      <c r="N814" s="459"/>
      <c r="O814" s="459"/>
      <c r="P814" s="459"/>
    </row>
    <row r="815" ht="25.15" customHeight="true" x14ac:dyDescent="0.2">
      <c r="C815" s="459"/>
      <c r="D815" s="459"/>
      <c r="E815" s="459"/>
      <c r="F815" s="459"/>
      <c r="G815" s="459"/>
      <c r="H815" s="459"/>
      <c r="I815" s="459"/>
      <c r="J815" s="459"/>
      <c r="K815" s="459"/>
      <c r="L815" s="459"/>
      <c r="M815" s="459"/>
      <c r="N815" s="459"/>
      <c r="O815" s="459"/>
      <c r="P815" s="459"/>
    </row>
    <row r="816" ht="25.15" customHeight="true" x14ac:dyDescent="0.2">
      <c r="C816" s="459"/>
      <c r="D816" s="459"/>
      <c r="E816" s="459"/>
      <c r="F816" s="459"/>
      <c r="G816" s="459"/>
      <c r="H816" s="459"/>
      <c r="I816" s="459"/>
      <c r="J816" s="459"/>
      <c r="K816" s="459"/>
      <c r="L816" s="459"/>
      <c r="M816" s="459"/>
      <c r="N816" s="459"/>
      <c r="O816" s="459"/>
      <c r="P816" s="459"/>
    </row>
    <row r="817" ht="25.15" customHeight="true" x14ac:dyDescent="0.2">
      <c r="C817" s="459"/>
      <c r="D817" s="459"/>
      <c r="E817" s="459"/>
      <c r="F817" s="459"/>
      <c r="G817" s="459"/>
      <c r="H817" s="459"/>
      <c r="I817" s="459"/>
      <c r="J817" s="459"/>
      <c r="K817" s="459"/>
      <c r="L817" s="459"/>
      <c r="M817" s="459"/>
      <c r="N817" s="459"/>
      <c r="O817" s="459"/>
      <c r="P817" s="459"/>
    </row>
    <row r="818" ht="25.15" customHeight="true" x14ac:dyDescent="0.2">
      <c r="C818" s="459"/>
      <c r="D818" s="459"/>
      <c r="E818" s="459"/>
      <c r="F818" s="459"/>
      <c r="G818" s="459"/>
      <c r="H818" s="459"/>
      <c r="I818" s="459"/>
      <c r="J818" s="459"/>
      <c r="K818" s="459"/>
      <c r="L818" s="459"/>
      <c r="M818" s="459"/>
      <c r="N818" s="459"/>
      <c r="O818" s="459"/>
      <c r="P818" s="459"/>
    </row>
    <row r="819" ht="25.15" customHeight="true" x14ac:dyDescent="0.2">
      <c r="C819" s="459"/>
      <c r="D819" s="459"/>
      <c r="E819" s="459"/>
      <c r="F819" s="459"/>
      <c r="G819" s="459"/>
      <c r="H819" s="459"/>
      <c r="I819" s="459"/>
      <c r="J819" s="459"/>
      <c r="K819" s="459"/>
      <c r="L819" s="459"/>
      <c r="M819" s="459"/>
      <c r="N819" s="459"/>
      <c r="O819" s="459"/>
      <c r="P819" s="459"/>
    </row>
    <row r="820" ht="25.15" customHeight="true" x14ac:dyDescent="0.2">
      <c r="C820" s="459"/>
      <c r="D820" s="459"/>
      <c r="E820" s="459"/>
      <c r="F820" s="459"/>
      <c r="G820" s="459"/>
      <c r="H820" s="459"/>
      <c r="I820" s="459"/>
      <c r="J820" s="459"/>
      <c r="K820" s="459"/>
      <c r="L820" s="459"/>
      <c r="M820" s="459"/>
      <c r="N820" s="459"/>
      <c r="O820" s="459"/>
      <c r="P820" s="459"/>
    </row>
    <row r="821" ht="25.15" customHeight="true" x14ac:dyDescent="0.2">
      <c r="C821" s="459"/>
      <c r="D821" s="459"/>
      <c r="E821" s="459"/>
      <c r="F821" s="459"/>
      <c r="G821" s="459"/>
      <c r="H821" s="459"/>
      <c r="I821" s="459"/>
      <c r="J821" s="459"/>
      <c r="K821" s="459"/>
      <c r="L821" s="459"/>
      <c r="M821" s="459"/>
      <c r="N821" s="459"/>
      <c r="O821" s="459"/>
      <c r="P821" s="459"/>
    </row>
    <row r="822" ht="25.15" customHeight="true" x14ac:dyDescent="0.2">
      <c r="C822" s="459"/>
      <c r="D822" s="459"/>
      <c r="E822" s="459"/>
      <c r="F822" s="459"/>
      <c r="G822" s="459"/>
      <c r="H822" s="459"/>
      <c r="I822" s="459"/>
      <c r="J822" s="459"/>
      <c r="K822" s="459"/>
      <c r="L822" s="459"/>
      <c r="M822" s="459"/>
      <c r="N822" s="459"/>
      <c r="O822" s="459"/>
      <c r="P822" s="459"/>
    </row>
    <row r="823" ht="25.15" customHeight="true" x14ac:dyDescent="0.2">
      <c r="C823" s="459"/>
      <c r="D823" s="459"/>
      <c r="E823" s="459"/>
      <c r="F823" s="459"/>
      <c r="G823" s="459"/>
      <c r="H823" s="459"/>
      <c r="I823" s="459"/>
      <c r="J823" s="459"/>
      <c r="K823" s="459"/>
      <c r="L823" s="459"/>
      <c r="M823" s="459"/>
      <c r="N823" s="459"/>
      <c r="O823" s="459"/>
      <c r="P823" s="459"/>
    </row>
    <row r="824" ht="25.15" customHeight="true" x14ac:dyDescent="0.2">
      <c r="C824" s="459"/>
      <c r="D824" s="459"/>
      <c r="E824" s="459"/>
      <c r="F824" s="459"/>
      <c r="G824" s="459"/>
      <c r="H824" s="459"/>
      <c r="I824" s="459"/>
      <c r="J824" s="459"/>
      <c r="K824" s="459"/>
      <c r="L824" s="459"/>
      <c r="M824" s="459"/>
      <c r="N824" s="459"/>
      <c r="O824" s="459"/>
      <c r="P824" s="459"/>
    </row>
    <row r="825" ht="25.15" customHeight="true" x14ac:dyDescent="0.2">
      <c r="C825" s="459"/>
      <c r="D825" s="459"/>
      <c r="E825" s="459"/>
      <c r="F825" s="459"/>
      <c r="G825" s="459"/>
      <c r="H825" s="459"/>
      <c r="I825" s="459"/>
      <c r="J825" s="459"/>
      <c r="K825" s="459"/>
      <c r="L825" s="459"/>
      <c r="M825" s="459"/>
      <c r="N825" s="459"/>
      <c r="O825" s="459"/>
      <c r="P825" s="459"/>
    </row>
    <row r="826" ht="25.15" customHeight="true" x14ac:dyDescent="0.2">
      <c r="C826" s="459"/>
      <c r="D826" s="459"/>
      <c r="E826" s="459"/>
      <c r="F826" s="459"/>
      <c r="G826" s="459"/>
      <c r="H826" s="459"/>
      <c r="I826" s="459"/>
      <c r="J826" s="459"/>
      <c r="K826" s="459"/>
      <c r="L826" s="459"/>
      <c r="M826" s="459"/>
      <c r="N826" s="459"/>
      <c r="O826" s="459"/>
      <c r="P826" s="459"/>
    </row>
    <row r="827" ht="25.15" customHeight="true" x14ac:dyDescent="0.2">
      <c r="C827" s="459"/>
      <c r="D827" s="459"/>
      <c r="E827" s="459"/>
      <c r="F827" s="459"/>
      <c r="G827" s="459"/>
      <c r="H827" s="459"/>
      <c r="I827" s="459"/>
      <c r="J827" s="459"/>
      <c r="K827" s="459"/>
      <c r="L827" s="459"/>
      <c r="M827" s="459"/>
      <c r="N827" s="459"/>
      <c r="O827" s="459"/>
      <c r="P827" s="459"/>
    </row>
    <row r="828" ht="25.15" customHeight="true" x14ac:dyDescent="0.2">
      <c r="C828" s="459"/>
      <c r="D828" s="459"/>
      <c r="E828" s="459"/>
      <c r="F828" s="459"/>
      <c r="G828" s="459"/>
      <c r="H828" s="459"/>
      <c r="I828" s="459"/>
      <c r="J828" s="459"/>
      <c r="K828" s="459"/>
      <c r="L828" s="459"/>
      <c r="M828" s="459"/>
      <c r="N828" s="459"/>
      <c r="O828" s="459"/>
      <c r="P828" s="459"/>
    </row>
    <row r="829" ht="25.15" customHeight="true" x14ac:dyDescent="0.2">
      <c r="C829" s="459"/>
      <c r="D829" s="459"/>
      <c r="E829" s="459"/>
      <c r="F829" s="459"/>
      <c r="G829" s="459"/>
      <c r="H829" s="459"/>
      <c r="I829" s="459"/>
      <c r="J829" s="459"/>
      <c r="K829" s="459"/>
      <c r="L829" s="459"/>
      <c r="M829" s="459"/>
      <c r="N829" s="459"/>
      <c r="O829" s="459"/>
      <c r="P829" s="459"/>
    </row>
    <row r="830" ht="25.15" customHeight="true" x14ac:dyDescent="0.2">
      <c r="C830" s="459"/>
      <c r="D830" s="459"/>
      <c r="E830" s="459"/>
      <c r="F830" s="459"/>
      <c r="G830" s="459"/>
      <c r="H830" s="459"/>
      <c r="I830" s="459"/>
      <c r="J830" s="459"/>
      <c r="K830" s="459"/>
      <c r="L830" s="459"/>
      <c r="M830" s="459"/>
      <c r="N830" s="459"/>
      <c r="O830" s="459"/>
      <c r="P830" s="459"/>
    </row>
    <row r="831" ht="25.15" customHeight="true" x14ac:dyDescent="0.2">
      <c r="C831" s="459"/>
      <c r="D831" s="459"/>
      <c r="E831" s="459"/>
      <c r="F831" s="459"/>
      <c r="G831" s="459"/>
      <c r="H831" s="459"/>
      <c r="I831" s="459"/>
      <c r="J831" s="459"/>
      <c r="K831" s="459"/>
      <c r="L831" s="459"/>
      <c r="M831" s="459"/>
      <c r="N831" s="459"/>
      <c r="O831" s="459"/>
      <c r="P831" s="459"/>
    </row>
    <row r="832" ht="25.15" customHeight="true" x14ac:dyDescent="0.2">
      <c r="C832" s="459"/>
      <c r="D832" s="459"/>
      <c r="E832" s="459"/>
      <c r="F832" s="459"/>
      <c r="G832" s="459"/>
      <c r="H832" s="459"/>
      <c r="I832" s="459"/>
      <c r="J832" s="459"/>
      <c r="K832" s="459"/>
      <c r="L832" s="459"/>
      <c r="M832" s="459"/>
      <c r="N832" s="459"/>
      <c r="O832" s="459"/>
      <c r="P832" s="459"/>
    </row>
    <row r="833" ht="25.15" customHeight="true" x14ac:dyDescent="0.2">
      <c r="C833" s="459"/>
      <c r="D833" s="459"/>
      <c r="E833" s="459"/>
      <c r="F833" s="459"/>
      <c r="G833" s="459"/>
      <c r="H833" s="459"/>
      <c r="I833" s="459"/>
      <c r="J833" s="459"/>
      <c r="K833" s="459"/>
      <c r="L833" s="459"/>
      <c r="M833" s="459"/>
      <c r="N833" s="459"/>
      <c r="O833" s="459"/>
      <c r="P833" s="459"/>
    </row>
    <row r="834" ht="25.15" customHeight="true" x14ac:dyDescent="0.2">
      <c r="C834" s="459"/>
      <c r="D834" s="459"/>
      <c r="E834" s="459"/>
      <c r="F834" s="459"/>
      <c r="G834" s="459"/>
      <c r="H834" s="459"/>
      <c r="I834" s="459"/>
      <c r="J834" s="459"/>
      <c r="K834" s="459"/>
      <c r="L834" s="459"/>
      <c r="M834" s="459"/>
      <c r="N834" s="459"/>
      <c r="O834" s="459"/>
      <c r="P834" s="459"/>
    </row>
    <row r="835" ht="25.15" customHeight="true" x14ac:dyDescent="0.2">
      <c r="C835" s="459"/>
      <c r="D835" s="459"/>
      <c r="E835" s="459"/>
      <c r="F835" s="459"/>
      <c r="G835" s="459"/>
      <c r="H835" s="459"/>
      <c r="I835" s="459"/>
      <c r="J835" s="459"/>
      <c r="K835" s="459"/>
      <c r="L835" s="459"/>
      <c r="M835" s="459"/>
      <c r="N835" s="459"/>
      <c r="O835" s="459"/>
      <c r="P835" s="459"/>
    </row>
    <row r="836" ht="25.15" customHeight="true" x14ac:dyDescent="0.2">
      <c r="C836" s="459"/>
      <c r="D836" s="459"/>
      <c r="E836" s="459"/>
      <c r="F836" s="459"/>
      <c r="G836" s="459"/>
      <c r="H836" s="459"/>
      <c r="I836" s="459"/>
      <c r="J836" s="459"/>
      <c r="K836" s="459"/>
      <c r="L836" s="459"/>
      <c r="M836" s="459"/>
      <c r="N836" s="459"/>
      <c r="O836" s="459"/>
      <c r="P836" s="459"/>
    </row>
    <row r="837" ht="25.15" customHeight="true" x14ac:dyDescent="0.2">
      <c r="C837" s="459"/>
      <c r="D837" s="459"/>
      <c r="E837" s="459"/>
      <c r="F837" s="459"/>
      <c r="G837" s="459"/>
      <c r="H837" s="459"/>
      <c r="I837" s="459"/>
      <c r="J837" s="459"/>
      <c r="K837" s="459"/>
      <c r="L837" s="459"/>
      <c r="M837" s="459"/>
      <c r="N837" s="459"/>
      <c r="O837" s="459"/>
      <c r="P837" s="459"/>
    </row>
    <row r="838" ht="25.15" customHeight="true" x14ac:dyDescent="0.2">
      <c r="C838" s="459"/>
      <c r="D838" s="459"/>
      <c r="E838" s="459"/>
      <c r="F838" s="459"/>
      <c r="G838" s="459"/>
      <c r="H838" s="459"/>
      <c r="I838" s="459"/>
      <c r="J838" s="459"/>
      <c r="K838" s="459"/>
      <c r="L838" s="459"/>
      <c r="M838" s="459"/>
      <c r="N838" s="459"/>
      <c r="O838" s="459"/>
      <c r="P838" s="459"/>
    </row>
    <row r="839" ht="25.15" customHeight="true" x14ac:dyDescent="0.2">
      <c r="C839" s="459"/>
      <c r="D839" s="459"/>
      <c r="E839" s="459"/>
      <c r="F839" s="459"/>
      <c r="G839" s="459"/>
      <c r="H839" s="459"/>
      <c r="I839" s="459"/>
      <c r="J839" s="459"/>
      <c r="K839" s="459"/>
      <c r="L839" s="459"/>
      <c r="M839" s="459"/>
      <c r="N839" s="459"/>
      <c r="O839" s="459"/>
      <c r="P839" s="459"/>
    </row>
    <row r="840" ht="25.15" customHeight="true" x14ac:dyDescent="0.2">
      <c r="C840" s="459"/>
      <c r="D840" s="459"/>
      <c r="E840" s="459"/>
      <c r="F840" s="459"/>
      <c r="G840" s="459"/>
      <c r="H840" s="459"/>
      <c r="I840" s="459"/>
      <c r="J840" s="459"/>
      <c r="K840" s="459"/>
      <c r="L840" s="459"/>
      <c r="M840" s="459"/>
      <c r="N840" s="459"/>
      <c r="O840" s="459"/>
      <c r="P840" s="459"/>
    </row>
    <row r="841" ht="25.15" customHeight="true" x14ac:dyDescent="0.2">
      <c r="C841" s="459"/>
      <c r="D841" s="459"/>
      <c r="E841" s="459"/>
      <c r="F841" s="459"/>
      <c r="G841" s="459"/>
      <c r="H841" s="459"/>
      <c r="I841" s="459"/>
      <c r="J841" s="459"/>
      <c r="K841" s="459"/>
      <c r="L841" s="459"/>
      <c r="M841" s="459"/>
      <c r="N841" s="459"/>
      <c r="O841" s="459"/>
      <c r="P841" s="459"/>
    </row>
    <row r="842" ht="25.15" customHeight="true" x14ac:dyDescent="0.2">
      <c r="C842" s="459"/>
      <c r="D842" s="459"/>
      <c r="E842" s="459"/>
      <c r="F842" s="459"/>
      <c r="G842" s="459"/>
      <c r="H842" s="459"/>
      <c r="I842" s="459"/>
      <c r="J842" s="459"/>
      <c r="K842" s="459"/>
      <c r="L842" s="459"/>
      <c r="M842" s="459"/>
      <c r="N842" s="459"/>
      <c r="O842" s="459"/>
      <c r="P842" s="459"/>
    </row>
    <row r="843" ht="25.15" customHeight="true" x14ac:dyDescent="0.2">
      <c r="C843" s="459"/>
      <c r="D843" s="459"/>
      <c r="E843" s="459"/>
      <c r="F843" s="459"/>
      <c r="G843" s="459"/>
      <c r="H843" s="459"/>
      <c r="I843" s="459"/>
      <c r="J843" s="459"/>
      <c r="K843" s="459"/>
      <c r="L843" s="459"/>
      <c r="M843" s="459"/>
      <c r="N843" s="459"/>
      <c r="O843" s="459"/>
      <c r="P843" s="459"/>
    </row>
    <row r="844" ht="25.15" customHeight="true" x14ac:dyDescent="0.2">
      <c r="C844" s="459"/>
      <c r="D844" s="459"/>
      <c r="E844" s="459"/>
      <c r="F844" s="459"/>
      <c r="G844" s="459"/>
      <c r="H844" s="459"/>
      <c r="I844" s="459"/>
      <c r="J844" s="459"/>
      <c r="K844" s="459"/>
      <c r="L844" s="459"/>
      <c r="M844" s="459"/>
      <c r="N844" s="459"/>
      <c r="O844" s="459"/>
      <c r="P844" s="459"/>
    </row>
    <row r="845" ht="25.15" customHeight="true" x14ac:dyDescent="0.2">
      <c r="C845" s="459"/>
      <c r="D845" s="459"/>
      <c r="E845" s="459"/>
      <c r="F845" s="459"/>
      <c r="G845" s="459"/>
      <c r="H845" s="459"/>
      <c r="I845" s="459"/>
      <c r="J845" s="459"/>
      <c r="K845" s="459"/>
      <c r="L845" s="459"/>
      <c r="M845" s="459"/>
      <c r="N845" s="459"/>
      <c r="O845" s="459"/>
      <c r="P845" s="459"/>
    </row>
    <row r="846" ht="25.15" customHeight="true" x14ac:dyDescent="0.2">
      <c r="C846" s="459"/>
      <c r="D846" s="459"/>
      <c r="E846" s="459"/>
      <c r="F846" s="459"/>
      <c r="G846" s="459"/>
      <c r="H846" s="459"/>
      <c r="I846" s="459"/>
      <c r="J846" s="459"/>
      <c r="K846" s="459"/>
      <c r="L846" s="459"/>
      <c r="M846" s="459"/>
      <c r="N846" s="459"/>
      <c r="O846" s="459"/>
      <c r="P846" s="459"/>
    </row>
    <row r="847" ht="25.15" customHeight="true" x14ac:dyDescent="0.2">
      <c r="C847" s="459"/>
      <c r="D847" s="459"/>
      <c r="E847" s="459"/>
      <c r="F847" s="459"/>
      <c r="G847" s="459"/>
      <c r="H847" s="459"/>
      <c r="I847" s="459"/>
      <c r="J847" s="459"/>
      <c r="K847" s="459"/>
      <c r="L847" s="459"/>
      <c r="M847" s="459"/>
      <c r="N847" s="459"/>
      <c r="O847" s="459"/>
      <c r="P847" s="459"/>
    </row>
    <row r="848" ht="25.15" customHeight="true" x14ac:dyDescent="0.2">
      <c r="C848" s="459"/>
      <c r="D848" s="459"/>
      <c r="E848" s="459"/>
      <c r="F848" s="459"/>
      <c r="G848" s="459"/>
      <c r="H848" s="459"/>
      <c r="I848" s="459"/>
      <c r="J848" s="459"/>
      <c r="K848" s="459"/>
      <c r="L848" s="459"/>
      <c r="M848" s="459"/>
      <c r="N848" s="459"/>
      <c r="O848" s="459"/>
      <c r="P848" s="459"/>
    </row>
    <row r="849" ht="25.15" customHeight="true" x14ac:dyDescent="0.2">
      <c r="C849" s="459"/>
      <c r="D849" s="459"/>
      <c r="E849" s="459"/>
      <c r="F849" s="459"/>
      <c r="G849" s="459"/>
      <c r="H849" s="459"/>
      <c r="I849" s="459"/>
      <c r="J849" s="459"/>
      <c r="K849" s="459"/>
      <c r="L849" s="459"/>
      <c r="M849" s="459"/>
      <c r="N849" s="459"/>
      <c r="O849" s="459"/>
      <c r="P849" s="459"/>
    </row>
    <row r="850" ht="25.15" customHeight="true" x14ac:dyDescent="0.2">
      <c r="C850" s="459"/>
      <c r="D850" s="459"/>
      <c r="E850" s="459"/>
      <c r="F850" s="459"/>
      <c r="G850" s="459"/>
      <c r="H850" s="459"/>
      <c r="I850" s="459"/>
      <c r="J850" s="459"/>
      <c r="K850" s="459"/>
      <c r="L850" s="459"/>
      <c r="M850" s="459"/>
      <c r="N850" s="459"/>
      <c r="O850" s="459"/>
      <c r="P850" s="459"/>
    </row>
    <row r="851" ht="25.15" customHeight="true" x14ac:dyDescent="0.2">
      <c r="C851" s="459"/>
      <c r="D851" s="459"/>
      <c r="E851" s="459"/>
      <c r="F851" s="459"/>
      <c r="G851" s="459"/>
      <c r="H851" s="459"/>
      <c r="I851" s="459"/>
      <c r="J851" s="459"/>
      <c r="K851" s="459"/>
      <c r="L851" s="459"/>
      <c r="M851" s="459"/>
      <c r="N851" s="459"/>
      <c r="O851" s="459"/>
      <c r="P851" s="459"/>
    </row>
    <row r="852" ht="25.15" customHeight="true" x14ac:dyDescent="0.2">
      <c r="C852" s="459"/>
      <c r="D852" s="459"/>
      <c r="E852" s="459"/>
      <c r="F852" s="459"/>
      <c r="G852" s="459"/>
      <c r="H852" s="459"/>
      <c r="I852" s="459"/>
      <c r="J852" s="459"/>
      <c r="K852" s="459"/>
      <c r="L852" s="459"/>
      <c r="M852" s="459"/>
      <c r="N852" s="459"/>
      <c r="O852" s="459"/>
      <c r="P852" s="459"/>
    </row>
    <row r="853" ht="25.15" customHeight="true" x14ac:dyDescent="0.2">
      <c r="C853" s="459"/>
      <c r="D853" s="459"/>
      <c r="E853" s="459"/>
      <c r="F853" s="459"/>
      <c r="G853" s="459"/>
      <c r="H853" s="459"/>
      <c r="I853" s="459"/>
      <c r="J853" s="459"/>
      <c r="K853" s="459"/>
      <c r="L853" s="459"/>
      <c r="M853" s="459"/>
      <c r="N853" s="459"/>
      <c r="O853" s="459"/>
      <c r="P853" s="459"/>
    </row>
    <row r="854" ht="25.15" customHeight="true" x14ac:dyDescent="0.2">
      <c r="C854" s="459"/>
      <c r="D854" s="459"/>
      <c r="E854" s="459"/>
      <c r="F854" s="459"/>
      <c r="G854" s="459"/>
      <c r="H854" s="459"/>
      <c r="I854" s="459"/>
      <c r="J854" s="459"/>
      <c r="K854" s="459"/>
      <c r="L854" s="459"/>
      <c r="M854" s="459"/>
      <c r="N854" s="459"/>
      <c r="O854" s="459"/>
      <c r="P854" s="459"/>
    </row>
    <row r="855" ht="25.15" customHeight="true" x14ac:dyDescent="0.2">
      <c r="C855" s="459"/>
      <c r="D855" s="459"/>
      <c r="E855" s="459"/>
      <c r="F855" s="459"/>
      <c r="G855" s="459"/>
      <c r="H855" s="459"/>
      <c r="I855" s="459"/>
      <c r="J855" s="459"/>
      <c r="K855" s="459"/>
      <c r="L855" s="459"/>
      <c r="M855" s="459"/>
      <c r="N855" s="459"/>
      <c r="O855" s="459"/>
      <c r="P855" s="459"/>
    </row>
    <row r="856" ht="25.15" customHeight="true" x14ac:dyDescent="0.2">
      <c r="C856" s="459"/>
      <c r="D856" s="459"/>
      <c r="E856" s="459"/>
      <c r="F856" s="459"/>
      <c r="G856" s="459"/>
      <c r="H856" s="459"/>
      <c r="I856" s="459"/>
      <c r="J856" s="459"/>
      <c r="K856" s="459"/>
      <c r="L856" s="459"/>
      <c r="M856" s="459"/>
      <c r="N856" s="459"/>
      <c r="O856" s="459"/>
      <c r="P856" s="459"/>
    </row>
    <row r="857" ht="25.15" customHeight="true" x14ac:dyDescent="0.2">
      <c r="C857" s="459"/>
      <c r="D857" s="459"/>
      <c r="E857" s="459"/>
      <c r="F857" s="459"/>
      <c r="G857" s="459"/>
      <c r="H857" s="459"/>
      <c r="I857" s="459"/>
      <c r="J857" s="459"/>
      <c r="K857" s="459"/>
      <c r="L857" s="459"/>
      <c r="M857" s="459"/>
      <c r="N857" s="459"/>
      <c r="O857" s="459"/>
      <c r="P857" s="459"/>
    </row>
    <row r="858" ht="25.15" customHeight="true" x14ac:dyDescent="0.2">
      <c r="C858" s="459"/>
      <c r="D858" s="459"/>
      <c r="E858" s="459"/>
      <c r="F858" s="459"/>
      <c r="G858" s="459"/>
      <c r="H858" s="459"/>
      <c r="I858" s="459"/>
      <c r="J858" s="459"/>
      <c r="K858" s="459"/>
      <c r="L858" s="459"/>
      <c r="M858" s="459"/>
      <c r="N858" s="459"/>
      <c r="O858" s="459"/>
      <c r="P858" s="459"/>
    </row>
    <row r="859" ht="25.15" customHeight="true" x14ac:dyDescent="0.2">
      <c r="C859" s="459"/>
      <c r="D859" s="459"/>
      <c r="E859" s="459"/>
      <c r="F859" s="459"/>
      <c r="G859" s="459"/>
      <c r="H859" s="459"/>
      <c r="I859" s="459"/>
      <c r="J859" s="459"/>
      <c r="K859" s="459"/>
      <c r="L859" s="459"/>
      <c r="M859" s="459"/>
      <c r="N859" s="459"/>
      <c r="O859" s="459"/>
      <c r="P859" s="459"/>
    </row>
    <row r="860" ht="25.15" customHeight="true" x14ac:dyDescent="0.2">
      <c r="C860" s="459"/>
      <c r="D860" s="459"/>
      <c r="E860" s="459"/>
      <c r="F860" s="459"/>
      <c r="G860" s="459"/>
      <c r="H860" s="459"/>
      <c r="I860" s="459"/>
      <c r="J860" s="459"/>
      <c r="K860" s="459"/>
      <c r="L860" s="459"/>
      <c r="M860" s="459"/>
      <c r="N860" s="459"/>
      <c r="O860" s="459"/>
      <c r="P860" s="459"/>
    </row>
    <row r="861" ht="25.15" customHeight="true" x14ac:dyDescent="0.2">
      <c r="C861" s="459"/>
      <c r="D861" s="459"/>
      <c r="E861" s="459"/>
      <c r="F861" s="459"/>
      <c r="G861" s="459"/>
      <c r="H861" s="459"/>
      <c r="I861" s="459"/>
      <c r="J861" s="459"/>
      <c r="K861" s="459"/>
      <c r="L861" s="459"/>
      <c r="M861" s="459"/>
      <c r="N861" s="459"/>
      <c r="O861" s="459"/>
      <c r="P861" s="459"/>
    </row>
    <row r="862" ht="25.15" customHeight="true" x14ac:dyDescent="0.2">
      <c r="C862" s="459"/>
      <c r="D862" s="459"/>
      <c r="E862" s="459"/>
      <c r="F862" s="459"/>
      <c r="G862" s="459"/>
      <c r="H862" s="459"/>
      <c r="I862" s="459"/>
      <c r="J862" s="459"/>
      <c r="K862" s="459"/>
      <c r="L862" s="459"/>
      <c r="M862" s="459"/>
      <c r="N862" s="459"/>
      <c r="O862" s="459"/>
      <c r="P862" s="459"/>
    </row>
    <row r="863" ht="25.15" customHeight="true" x14ac:dyDescent="0.2">
      <c r="C863" s="459"/>
      <c r="D863" s="459"/>
      <c r="E863" s="459"/>
      <c r="F863" s="459"/>
      <c r="G863" s="459"/>
      <c r="H863" s="459"/>
      <c r="I863" s="459"/>
      <c r="J863" s="459"/>
      <c r="K863" s="459"/>
      <c r="L863" s="459"/>
      <c r="M863" s="459"/>
      <c r="N863" s="459"/>
      <c r="O863" s="459"/>
      <c r="P863" s="459"/>
    </row>
    <row r="864" ht="25.15" customHeight="true" x14ac:dyDescent="0.2">
      <c r="C864" s="459"/>
      <c r="D864" s="459"/>
      <c r="E864" s="459"/>
      <c r="F864" s="459"/>
      <c r="G864" s="459"/>
      <c r="H864" s="459"/>
      <c r="I864" s="459"/>
      <c r="J864" s="459"/>
      <c r="K864" s="459"/>
      <c r="L864" s="459"/>
      <c r="M864" s="459"/>
      <c r="N864" s="459"/>
      <c r="O864" s="459"/>
      <c r="P864" s="459"/>
    </row>
    <row r="865" ht="25.15" customHeight="true" x14ac:dyDescent="0.2">
      <c r="C865" s="459"/>
      <c r="D865" s="459"/>
      <c r="E865" s="459"/>
      <c r="F865" s="459"/>
      <c r="G865" s="459"/>
      <c r="H865" s="459"/>
      <c r="I865" s="459"/>
      <c r="J865" s="459"/>
      <c r="K865" s="459"/>
      <c r="L865" s="459"/>
      <c r="M865" s="459"/>
      <c r="N865" s="459"/>
      <c r="O865" s="459"/>
      <c r="P865" s="459"/>
    </row>
    <row r="866" ht="25.15" customHeight="true" x14ac:dyDescent="0.2">
      <c r="C866" s="459"/>
      <c r="D866" s="459"/>
      <c r="E866" s="459"/>
      <c r="F866" s="459"/>
      <c r="G866" s="459"/>
      <c r="H866" s="459"/>
      <c r="I866" s="459"/>
      <c r="J866" s="459"/>
      <c r="K866" s="459"/>
      <c r="L866" s="459"/>
      <c r="M866" s="459"/>
      <c r="N866" s="459"/>
      <c r="O866" s="459"/>
      <c r="P866" s="459"/>
    </row>
    <row r="867" ht="25.15" customHeight="true" x14ac:dyDescent="0.2">
      <c r="C867" s="459"/>
      <c r="D867" s="459"/>
      <c r="E867" s="459"/>
      <c r="F867" s="459"/>
      <c r="G867" s="459"/>
      <c r="H867" s="459"/>
      <c r="I867" s="459"/>
      <c r="J867" s="459"/>
      <c r="K867" s="459"/>
      <c r="L867" s="459"/>
      <c r="M867" s="459"/>
      <c r="N867" s="459"/>
      <c r="O867" s="459"/>
      <c r="P867" s="459"/>
    </row>
    <row r="868" ht="25.15" customHeight="true" x14ac:dyDescent="0.2">
      <c r="C868" s="459"/>
      <c r="D868" s="459"/>
      <c r="E868" s="459"/>
      <c r="F868" s="459"/>
      <c r="G868" s="459"/>
      <c r="H868" s="459"/>
      <c r="I868" s="459"/>
      <c r="J868" s="459"/>
      <c r="K868" s="459"/>
      <c r="L868" s="459"/>
      <c r="M868" s="459"/>
      <c r="N868" s="459"/>
      <c r="O868" s="459"/>
      <c r="P868" s="459"/>
    </row>
    <row r="869" ht="25.15" customHeight="true" x14ac:dyDescent="0.2">
      <c r="C869" s="459"/>
      <c r="D869" s="459"/>
      <c r="E869" s="459"/>
      <c r="F869" s="459"/>
      <c r="G869" s="459"/>
      <c r="H869" s="459"/>
      <c r="I869" s="459"/>
      <c r="J869" s="459"/>
      <c r="K869" s="459"/>
      <c r="L869" s="459"/>
      <c r="M869" s="459"/>
      <c r="N869" s="459"/>
      <c r="O869" s="459"/>
      <c r="P869" s="459"/>
    </row>
    <row r="870" ht="25.15" customHeight="true" x14ac:dyDescent="0.2">
      <c r="C870" s="459"/>
      <c r="D870" s="459"/>
      <c r="E870" s="459"/>
      <c r="F870" s="459"/>
      <c r="G870" s="459"/>
      <c r="H870" s="459"/>
      <c r="I870" s="459"/>
      <c r="J870" s="459"/>
      <c r="K870" s="459"/>
      <c r="L870" s="459"/>
      <c r="M870" s="459"/>
      <c r="N870" s="459"/>
      <c r="O870" s="459"/>
      <c r="P870" s="459"/>
    </row>
    <row r="871" ht="25.15" customHeight="true" x14ac:dyDescent="0.2">
      <c r="C871" s="459"/>
      <c r="D871" s="459"/>
      <c r="E871" s="459"/>
      <c r="F871" s="459"/>
      <c r="G871" s="459"/>
      <c r="H871" s="459"/>
      <c r="I871" s="459"/>
      <c r="J871" s="459"/>
      <c r="K871" s="459"/>
      <c r="L871" s="459"/>
      <c r="M871" s="459"/>
      <c r="N871" s="459"/>
      <c r="O871" s="459"/>
      <c r="P871" s="459"/>
    </row>
    <row r="872" ht="25.15" customHeight="true" x14ac:dyDescent="0.2">
      <c r="C872" s="459"/>
      <c r="D872" s="459"/>
      <c r="E872" s="459"/>
      <c r="F872" s="459"/>
      <c r="G872" s="459"/>
      <c r="H872" s="459"/>
      <c r="I872" s="459"/>
      <c r="J872" s="459"/>
      <c r="K872" s="459"/>
      <c r="L872" s="459"/>
      <c r="M872" s="459"/>
      <c r="N872" s="459"/>
      <c r="O872" s="459"/>
      <c r="P872" s="459"/>
    </row>
    <row r="873" ht="25.15" customHeight="true" x14ac:dyDescent="0.2">
      <c r="C873" s="459"/>
      <c r="D873" s="459"/>
      <c r="E873" s="459"/>
      <c r="F873" s="459"/>
      <c r="G873" s="459"/>
      <c r="H873" s="459"/>
      <c r="I873" s="459"/>
      <c r="J873" s="459"/>
      <c r="K873" s="459"/>
      <c r="L873" s="459"/>
      <c r="M873" s="459"/>
      <c r="N873" s="459"/>
      <c r="O873" s="459"/>
      <c r="P873" s="459"/>
    </row>
    <row r="874" ht="25.15" customHeight="true" x14ac:dyDescent="0.2">
      <c r="C874" s="459"/>
      <c r="D874" s="459"/>
      <c r="E874" s="459"/>
      <c r="F874" s="459"/>
      <c r="G874" s="459"/>
      <c r="H874" s="459"/>
      <c r="I874" s="459"/>
      <c r="J874" s="459"/>
      <c r="K874" s="459"/>
      <c r="L874" s="459"/>
      <c r="M874" s="459"/>
      <c r="N874" s="459"/>
      <c r="O874" s="459"/>
      <c r="P874" s="459"/>
    </row>
    <row r="875" ht="25.15" customHeight="true" x14ac:dyDescent="0.2">
      <c r="C875" s="459"/>
      <c r="D875" s="459"/>
      <c r="E875" s="459"/>
      <c r="F875" s="459"/>
      <c r="G875" s="459"/>
      <c r="H875" s="459"/>
      <c r="I875" s="459"/>
      <c r="J875" s="459"/>
      <c r="K875" s="459"/>
      <c r="L875" s="459"/>
      <c r="M875" s="459"/>
      <c r="N875" s="459"/>
      <c r="O875" s="459"/>
      <c r="P875" s="459"/>
    </row>
    <row r="876" ht="25.15" customHeight="true" x14ac:dyDescent="0.2">
      <c r="C876" s="459"/>
      <c r="D876" s="459"/>
      <c r="E876" s="459"/>
      <c r="F876" s="459"/>
      <c r="G876" s="459"/>
      <c r="H876" s="459"/>
      <c r="I876" s="459"/>
      <c r="J876" s="459"/>
      <c r="K876" s="459"/>
      <c r="L876" s="459"/>
      <c r="M876" s="459"/>
      <c r="N876" s="459"/>
      <c r="O876" s="459"/>
      <c r="P876" s="459"/>
    </row>
    <row r="877" ht="25.15" customHeight="true" x14ac:dyDescent="0.2">
      <c r="C877" s="459"/>
      <c r="D877" s="459"/>
      <c r="E877" s="459"/>
      <c r="F877" s="459"/>
      <c r="G877" s="459"/>
      <c r="H877" s="459"/>
      <c r="I877" s="459"/>
      <c r="J877" s="459"/>
      <c r="K877" s="459"/>
      <c r="L877" s="459"/>
      <c r="M877" s="459"/>
      <c r="N877" s="459"/>
      <c r="O877" s="459"/>
      <c r="P877" s="459"/>
    </row>
    <row r="878" ht="25.15" customHeight="true" x14ac:dyDescent="0.2">
      <c r="C878" s="459"/>
      <c r="D878" s="459"/>
      <c r="E878" s="459"/>
      <c r="F878" s="459"/>
      <c r="G878" s="459"/>
      <c r="H878" s="459"/>
      <c r="I878" s="459"/>
      <c r="J878" s="459"/>
      <c r="K878" s="459"/>
      <c r="L878" s="459"/>
      <c r="M878" s="459"/>
      <c r="N878" s="459"/>
      <c r="O878" s="459"/>
      <c r="P878" s="459"/>
    </row>
    <row r="879" ht="25.15" customHeight="true" x14ac:dyDescent="0.2">
      <c r="C879" s="459"/>
      <c r="D879" s="459"/>
      <c r="E879" s="459"/>
      <c r="F879" s="459"/>
      <c r="G879" s="459"/>
      <c r="H879" s="459"/>
      <c r="I879" s="459"/>
      <c r="J879" s="459"/>
      <c r="K879" s="459"/>
      <c r="L879" s="459"/>
      <c r="M879" s="459"/>
      <c r="N879" s="459"/>
      <c r="O879" s="459"/>
      <c r="P879" s="459"/>
    </row>
    <row r="880" ht="25.15" customHeight="true" x14ac:dyDescent="0.2">
      <c r="C880" s="459"/>
      <c r="D880" s="459"/>
      <c r="E880" s="459"/>
      <c r="F880" s="459"/>
      <c r="G880" s="459"/>
      <c r="H880" s="459"/>
      <c r="I880" s="459"/>
      <c r="J880" s="459"/>
      <c r="K880" s="459"/>
      <c r="L880" s="459"/>
      <c r="M880" s="459"/>
      <c r="N880" s="459"/>
      <c r="O880" s="459"/>
      <c r="P880" s="459"/>
    </row>
    <row r="881" ht="25.15" customHeight="true" x14ac:dyDescent="0.2">
      <c r="C881" s="459"/>
      <c r="D881" s="459"/>
      <c r="E881" s="459"/>
      <c r="F881" s="459"/>
      <c r="G881" s="459"/>
      <c r="H881" s="459"/>
      <c r="I881" s="459"/>
      <c r="J881" s="459"/>
      <c r="K881" s="459"/>
      <c r="L881" s="459"/>
      <c r="M881" s="459"/>
      <c r="N881" s="459"/>
      <c r="O881" s="459"/>
      <c r="P881" s="459"/>
    </row>
    <row r="882" ht="25.15" customHeight="true" x14ac:dyDescent="0.2">
      <c r="C882" s="459"/>
      <c r="D882" s="459"/>
      <c r="E882" s="459"/>
      <c r="F882" s="459"/>
      <c r="G882" s="459"/>
      <c r="H882" s="459"/>
      <c r="I882" s="459"/>
      <c r="J882" s="459"/>
      <c r="K882" s="459"/>
      <c r="L882" s="459"/>
      <c r="M882" s="459"/>
      <c r="N882" s="459"/>
      <c r="O882" s="459"/>
      <c r="P882" s="459"/>
    </row>
    <row r="883" ht="25.15" customHeight="true" x14ac:dyDescent="0.2">
      <c r="C883" s="459"/>
      <c r="D883" s="459"/>
      <c r="E883" s="459"/>
      <c r="F883" s="459"/>
      <c r="G883" s="459"/>
      <c r="H883" s="459"/>
      <c r="I883" s="459"/>
      <c r="J883" s="459"/>
      <c r="K883" s="459"/>
      <c r="L883" s="459"/>
      <c r="M883" s="459"/>
      <c r="N883" s="459"/>
      <c r="O883" s="459"/>
      <c r="P883" s="459"/>
    </row>
    <row r="884" ht="25.15" customHeight="true" x14ac:dyDescent="0.2">
      <c r="C884" s="459"/>
      <c r="D884" s="459"/>
      <c r="E884" s="459"/>
      <c r="F884" s="459"/>
      <c r="G884" s="459"/>
      <c r="H884" s="459"/>
      <c r="I884" s="459"/>
      <c r="J884" s="459"/>
      <c r="K884" s="459"/>
      <c r="L884" s="459"/>
      <c r="M884" s="459"/>
      <c r="N884" s="459"/>
      <c r="O884" s="459"/>
      <c r="P884" s="459"/>
    </row>
    <row r="885" ht="25.15" customHeight="true" x14ac:dyDescent="0.2">
      <c r="C885" s="459"/>
      <c r="D885" s="459"/>
      <c r="E885" s="459"/>
      <c r="F885" s="459"/>
      <c r="G885" s="459"/>
      <c r="H885" s="459"/>
      <c r="I885" s="459"/>
      <c r="J885" s="459"/>
      <c r="K885" s="459"/>
      <c r="L885" s="459"/>
      <c r="M885" s="459"/>
      <c r="N885" s="459"/>
      <c r="O885" s="459"/>
      <c r="P885" s="459"/>
    </row>
    <row r="886" ht="25.15" customHeight="true" x14ac:dyDescent="0.2">
      <c r="C886" s="459"/>
      <c r="D886" s="459"/>
      <c r="E886" s="459"/>
      <c r="F886" s="459"/>
      <c r="G886" s="459"/>
      <c r="H886" s="459"/>
      <c r="I886" s="459"/>
      <c r="J886" s="459"/>
      <c r="K886" s="459"/>
      <c r="L886" s="459"/>
      <c r="M886" s="459"/>
      <c r="N886" s="459"/>
      <c r="O886" s="459"/>
      <c r="P886" s="459"/>
    </row>
    <row r="887" ht="25.15" customHeight="true" x14ac:dyDescent="0.2">
      <c r="C887" s="459"/>
      <c r="D887" s="459"/>
      <c r="E887" s="459"/>
      <c r="F887" s="459"/>
      <c r="G887" s="459"/>
      <c r="H887" s="459"/>
      <c r="I887" s="459"/>
      <c r="J887" s="459"/>
      <c r="K887" s="459"/>
      <c r="L887" s="459"/>
      <c r="M887" s="459"/>
      <c r="N887" s="459"/>
      <c r="O887" s="459"/>
      <c r="P887" s="459"/>
    </row>
    <row r="888" ht="25.15" customHeight="true" x14ac:dyDescent="0.2">
      <c r="C888" s="459"/>
      <c r="D888" s="459"/>
      <c r="E888" s="459"/>
      <c r="F888" s="459"/>
      <c r="G888" s="459"/>
      <c r="H888" s="459"/>
      <c r="I888" s="459"/>
      <c r="J888" s="459"/>
      <c r="K888" s="459"/>
      <c r="L888" s="459"/>
      <c r="M888" s="459"/>
      <c r="N888" s="459"/>
      <c r="O888" s="459"/>
      <c r="P888" s="459"/>
    </row>
    <row r="889" ht="25.15" customHeight="true" x14ac:dyDescent="0.2">
      <c r="C889" s="459"/>
      <c r="D889" s="459"/>
      <c r="E889" s="459"/>
      <c r="F889" s="459"/>
      <c r="G889" s="459"/>
      <c r="H889" s="459"/>
      <c r="I889" s="459"/>
      <c r="J889" s="459"/>
      <c r="K889" s="459"/>
      <c r="L889" s="459"/>
      <c r="M889" s="459"/>
      <c r="N889" s="459"/>
      <c r="O889" s="459"/>
      <c r="P889" s="459"/>
    </row>
    <row r="890" ht="25.15" customHeight="true" x14ac:dyDescent="0.2">
      <c r="C890" s="459"/>
      <c r="D890" s="459"/>
      <c r="E890" s="459"/>
      <c r="F890" s="459"/>
      <c r="G890" s="459"/>
      <c r="H890" s="459"/>
      <c r="I890" s="459"/>
      <c r="J890" s="459"/>
      <c r="K890" s="459"/>
      <c r="L890" s="459"/>
      <c r="M890" s="459"/>
      <c r="N890" s="459"/>
      <c r="O890" s="459"/>
      <c r="P890" s="459"/>
    </row>
    <row r="891" ht="25.15" customHeight="true" x14ac:dyDescent="0.2">
      <c r="C891" s="459"/>
      <c r="D891" s="459"/>
      <c r="E891" s="459"/>
      <c r="F891" s="459"/>
      <c r="G891" s="459"/>
      <c r="H891" s="459"/>
      <c r="I891" s="459"/>
      <c r="J891" s="459"/>
      <c r="K891" s="459"/>
      <c r="L891" s="459"/>
      <c r="M891" s="459"/>
      <c r="N891" s="459"/>
      <c r="O891" s="459"/>
      <c r="P891" s="459"/>
    </row>
    <row r="892" ht="25.15" customHeight="true" x14ac:dyDescent="0.2">
      <c r="C892" s="459"/>
      <c r="D892" s="459"/>
      <c r="E892" s="459"/>
      <c r="F892" s="459"/>
      <c r="G892" s="459"/>
      <c r="H892" s="459"/>
      <c r="I892" s="459"/>
      <c r="J892" s="459"/>
      <c r="K892" s="459"/>
      <c r="L892" s="459"/>
      <c r="M892" s="459"/>
      <c r="N892" s="459"/>
      <c r="O892" s="459"/>
      <c r="P892" s="459"/>
    </row>
    <row r="893" ht="25.15" customHeight="true" x14ac:dyDescent="0.2">
      <c r="C893" s="459"/>
      <c r="D893" s="459"/>
      <c r="E893" s="459"/>
      <c r="F893" s="459"/>
      <c r="G893" s="459"/>
      <c r="H893" s="459"/>
      <c r="I893" s="459"/>
      <c r="J893" s="459"/>
      <c r="K893" s="459"/>
      <c r="L893" s="459"/>
      <c r="M893" s="459"/>
      <c r="N893" s="459"/>
      <c r="O893" s="459"/>
      <c r="P893" s="459"/>
    </row>
    <row r="894" ht="25.15" customHeight="true" x14ac:dyDescent="0.2">
      <c r="C894" s="459"/>
      <c r="D894" s="459"/>
      <c r="E894" s="459"/>
      <c r="F894" s="459"/>
      <c r="G894" s="459"/>
      <c r="H894" s="459"/>
      <c r="I894" s="459"/>
      <c r="J894" s="459"/>
      <c r="K894" s="459"/>
      <c r="L894" s="459"/>
      <c r="M894" s="459"/>
      <c r="N894" s="459"/>
      <c r="O894" s="459"/>
      <c r="P894" s="459"/>
    </row>
    <row r="895" ht="25.15" customHeight="true" x14ac:dyDescent="0.2">
      <c r="C895" s="459"/>
      <c r="D895" s="459"/>
      <c r="E895" s="459"/>
      <c r="F895" s="459"/>
      <c r="G895" s="459"/>
      <c r="H895" s="459"/>
      <c r="I895" s="459"/>
      <c r="J895" s="459"/>
      <c r="K895" s="459"/>
      <c r="L895" s="459"/>
      <c r="M895" s="459"/>
      <c r="N895" s="459"/>
      <c r="O895" s="459"/>
      <c r="P895" s="459"/>
    </row>
    <row r="896" ht="25.15" customHeight="true" x14ac:dyDescent="0.2">
      <c r="C896" s="459"/>
      <c r="D896" s="459"/>
      <c r="E896" s="459"/>
      <c r="F896" s="459"/>
      <c r="G896" s="459"/>
      <c r="H896" s="459"/>
      <c r="I896" s="459"/>
      <c r="J896" s="459"/>
      <c r="K896" s="459"/>
      <c r="L896" s="459"/>
      <c r="M896" s="459"/>
      <c r="N896" s="459"/>
      <c r="O896" s="459"/>
      <c r="P896" s="459"/>
    </row>
    <row r="897" ht="25.15" customHeight="true" x14ac:dyDescent="0.2">
      <c r="C897" s="459"/>
      <c r="D897" s="459"/>
      <c r="E897" s="459"/>
      <c r="F897" s="459"/>
      <c r="G897" s="459"/>
      <c r="H897" s="459"/>
      <c r="I897" s="459"/>
      <c r="J897" s="459"/>
      <c r="K897" s="459"/>
      <c r="L897" s="459"/>
      <c r="M897" s="459"/>
      <c r="N897" s="459"/>
      <c r="O897" s="459"/>
      <c r="P897" s="459"/>
    </row>
    <row r="898" ht="25.15" customHeight="true" x14ac:dyDescent="0.2">
      <c r="C898" s="459"/>
      <c r="D898" s="459"/>
      <c r="E898" s="459"/>
      <c r="F898" s="459"/>
      <c r="G898" s="459"/>
      <c r="H898" s="459"/>
      <c r="I898" s="459"/>
      <c r="J898" s="459"/>
      <c r="K898" s="459"/>
      <c r="L898" s="459"/>
      <c r="M898" s="459"/>
      <c r="N898" s="459"/>
      <c r="O898" s="459"/>
      <c r="P898" s="459"/>
    </row>
    <row r="899" ht="25.15" customHeight="true" x14ac:dyDescent="0.2">
      <c r="C899" s="459"/>
      <c r="D899" s="459"/>
      <c r="E899" s="459"/>
      <c r="F899" s="459"/>
      <c r="G899" s="459"/>
      <c r="H899" s="459"/>
      <c r="I899" s="459"/>
      <c r="J899" s="459"/>
      <c r="K899" s="459"/>
      <c r="L899" s="459"/>
      <c r="M899" s="459"/>
      <c r="N899" s="459"/>
      <c r="O899" s="459"/>
      <c r="P899" s="459"/>
    </row>
    <row r="900" ht="25.15" customHeight="true" x14ac:dyDescent="0.2">
      <c r="C900" s="459"/>
      <c r="D900" s="459"/>
      <c r="E900" s="459"/>
      <c r="F900" s="459"/>
      <c r="G900" s="459"/>
      <c r="H900" s="459"/>
      <c r="I900" s="459"/>
      <c r="J900" s="459"/>
      <c r="K900" s="459"/>
      <c r="L900" s="459"/>
      <c r="M900" s="459"/>
      <c r="N900" s="459"/>
      <c r="O900" s="459"/>
      <c r="P900" s="459"/>
    </row>
    <row r="901" ht="25.15" customHeight="true" x14ac:dyDescent="0.2">
      <c r="C901" s="459"/>
      <c r="D901" s="459"/>
      <c r="E901" s="459"/>
      <c r="F901" s="459"/>
      <c r="G901" s="459"/>
      <c r="H901" s="459"/>
      <c r="I901" s="459"/>
      <c r="J901" s="459"/>
      <c r="K901" s="459"/>
      <c r="L901" s="459"/>
      <c r="M901" s="459"/>
      <c r="N901" s="459"/>
      <c r="O901" s="459"/>
      <c r="P901" s="459"/>
    </row>
    <row r="902" ht="25.15" customHeight="true" x14ac:dyDescent="0.2">
      <c r="C902" s="459"/>
      <c r="D902" s="459"/>
      <c r="E902" s="459"/>
      <c r="F902" s="459"/>
      <c r="G902" s="459"/>
      <c r="H902" s="459"/>
      <c r="I902" s="459"/>
      <c r="J902" s="459"/>
      <c r="K902" s="459"/>
      <c r="L902" s="459"/>
      <c r="M902" s="459"/>
      <c r="N902" s="459"/>
      <c r="O902" s="459"/>
      <c r="P902" s="459"/>
    </row>
    <row r="903" ht="25.15" customHeight="true" x14ac:dyDescent="0.2">
      <c r="C903" s="459"/>
      <c r="D903" s="459"/>
      <c r="E903" s="459"/>
      <c r="F903" s="459"/>
      <c r="G903" s="459"/>
      <c r="H903" s="459"/>
      <c r="I903" s="459"/>
      <c r="J903" s="459"/>
      <c r="K903" s="459"/>
      <c r="L903" s="459"/>
      <c r="M903" s="459"/>
      <c r="N903" s="459"/>
      <c r="O903" s="459"/>
      <c r="P903" s="459"/>
    </row>
    <row r="904" ht="25.15" customHeight="true" x14ac:dyDescent="0.2">
      <c r="C904" s="459"/>
      <c r="D904" s="459"/>
      <c r="E904" s="459"/>
      <c r="F904" s="459"/>
      <c r="G904" s="459"/>
      <c r="H904" s="459"/>
      <c r="I904" s="459"/>
      <c r="J904" s="459"/>
      <c r="K904" s="459"/>
      <c r="L904" s="459"/>
      <c r="M904" s="459"/>
      <c r="N904" s="459"/>
      <c r="O904" s="459"/>
      <c r="P904" s="459"/>
    </row>
    <row r="905" ht="25.15" customHeight="true" x14ac:dyDescent="0.2">
      <c r="C905" s="459"/>
      <c r="D905" s="459"/>
      <c r="E905" s="459"/>
      <c r="F905" s="459"/>
      <c r="G905" s="459"/>
      <c r="H905" s="459"/>
      <c r="I905" s="459"/>
      <c r="J905" s="459"/>
      <c r="K905" s="459"/>
      <c r="L905" s="459"/>
      <c r="M905" s="459"/>
      <c r="N905" s="459"/>
      <c r="O905" s="459"/>
      <c r="P905" s="459"/>
    </row>
    <row r="906" ht="25.15" customHeight="true" x14ac:dyDescent="0.2">
      <c r="C906" s="459"/>
      <c r="D906" s="459"/>
      <c r="E906" s="459"/>
      <c r="F906" s="459"/>
      <c r="G906" s="459"/>
      <c r="H906" s="459"/>
      <c r="I906" s="459"/>
      <c r="J906" s="459"/>
      <c r="K906" s="459"/>
      <c r="L906" s="459"/>
      <c r="M906" s="459"/>
      <c r="N906" s="459"/>
      <c r="O906" s="459"/>
      <c r="P906" s="459"/>
    </row>
    <row r="907" ht="25.15" customHeight="true" x14ac:dyDescent="0.2">
      <c r="C907" s="459"/>
      <c r="D907" s="459"/>
      <c r="E907" s="459"/>
      <c r="F907" s="459"/>
      <c r="G907" s="459"/>
      <c r="H907" s="459"/>
      <c r="I907" s="459"/>
      <c r="J907" s="459"/>
      <c r="K907" s="459"/>
      <c r="L907" s="459"/>
      <c r="M907" s="459"/>
      <c r="N907" s="459"/>
      <c r="O907" s="459"/>
      <c r="P907" s="459"/>
    </row>
    <row r="908" ht="25.15" customHeight="true" x14ac:dyDescent="0.2">
      <c r="C908" s="459"/>
      <c r="D908" s="459"/>
      <c r="E908" s="459"/>
      <c r="F908" s="459"/>
      <c r="G908" s="459"/>
      <c r="H908" s="459"/>
      <c r="I908" s="459"/>
      <c r="J908" s="459"/>
      <c r="K908" s="459"/>
      <c r="L908" s="459"/>
      <c r="M908" s="459"/>
      <c r="N908" s="459"/>
      <c r="O908" s="459"/>
      <c r="P908" s="459"/>
    </row>
    <row r="909" ht="25.15" customHeight="true" x14ac:dyDescent="0.2">
      <c r="C909" s="459"/>
      <c r="D909" s="459"/>
      <c r="E909" s="459"/>
      <c r="F909" s="459"/>
      <c r="G909" s="459"/>
      <c r="H909" s="459"/>
      <c r="I909" s="459"/>
      <c r="J909" s="459"/>
      <c r="K909" s="459"/>
      <c r="L909" s="459"/>
      <c r="M909" s="459"/>
      <c r="N909" s="459"/>
      <c r="O909" s="459"/>
      <c r="P909" s="459"/>
    </row>
    <row r="910" ht="25.15" customHeight="true" x14ac:dyDescent="0.2">
      <c r="C910" s="459"/>
      <c r="D910" s="459"/>
      <c r="E910" s="459"/>
      <c r="F910" s="459"/>
      <c r="G910" s="459"/>
      <c r="H910" s="459"/>
      <c r="I910" s="459"/>
      <c r="J910" s="459"/>
      <c r="K910" s="459"/>
      <c r="L910" s="459"/>
      <c r="M910" s="459"/>
      <c r="N910" s="459"/>
      <c r="O910" s="459"/>
      <c r="P910" s="459"/>
    </row>
    <row r="911" ht="25.15" customHeight="true" x14ac:dyDescent="0.2">
      <c r="C911" s="459"/>
      <c r="D911" s="459"/>
      <c r="E911" s="459"/>
      <c r="F911" s="459"/>
      <c r="G911" s="459"/>
      <c r="H911" s="459"/>
      <c r="I911" s="459"/>
      <c r="J911" s="459"/>
      <c r="K911" s="459"/>
      <c r="L911" s="459"/>
      <c r="M911" s="459"/>
      <c r="N911" s="459"/>
      <c r="O911" s="459"/>
      <c r="P911" s="459"/>
    </row>
    <row r="912" ht="25.15" customHeight="true" x14ac:dyDescent="0.2">
      <c r="C912" s="459"/>
      <c r="D912" s="459"/>
      <c r="E912" s="459"/>
      <c r="F912" s="459"/>
      <c r="G912" s="459"/>
      <c r="H912" s="459"/>
      <c r="I912" s="459"/>
      <c r="J912" s="459"/>
      <c r="K912" s="459"/>
      <c r="L912" s="459"/>
      <c r="M912" s="459"/>
      <c r="N912" s="459"/>
      <c r="O912" s="459"/>
      <c r="P912" s="459"/>
    </row>
    <row r="913" ht="25.15" customHeight="true" x14ac:dyDescent="0.2">
      <c r="C913" s="459"/>
      <c r="D913" s="459"/>
      <c r="E913" s="459"/>
      <c r="F913" s="459"/>
      <c r="G913" s="459"/>
      <c r="H913" s="459"/>
      <c r="I913" s="459"/>
      <c r="J913" s="459"/>
      <c r="K913" s="459"/>
      <c r="L913" s="459"/>
      <c r="M913" s="459"/>
      <c r="N913" s="459"/>
      <c r="O913" s="459"/>
      <c r="P913" s="459"/>
    </row>
    <row r="914" ht="25.15" customHeight="true" x14ac:dyDescent="0.2">
      <c r="C914" s="459"/>
      <c r="D914" s="459"/>
      <c r="E914" s="459"/>
      <c r="F914" s="459"/>
      <c r="G914" s="459"/>
      <c r="H914" s="459"/>
      <c r="I914" s="459"/>
      <c r="J914" s="459"/>
      <c r="K914" s="459"/>
      <c r="L914" s="459"/>
      <c r="M914" s="459"/>
      <c r="N914" s="459"/>
      <c r="O914" s="459"/>
      <c r="P914" s="459"/>
    </row>
    <row r="915" ht="25.15" customHeight="true" x14ac:dyDescent="0.2">
      <c r="C915" s="459"/>
      <c r="D915" s="459"/>
      <c r="E915" s="459"/>
      <c r="F915" s="459"/>
      <c r="G915" s="459"/>
      <c r="H915" s="459"/>
      <c r="I915" s="459"/>
      <c r="J915" s="459"/>
      <c r="K915" s="459"/>
      <c r="L915" s="459"/>
      <c r="M915" s="459"/>
      <c r="N915" s="459"/>
      <c r="O915" s="459"/>
      <c r="P915" s="459"/>
    </row>
    <row r="916" ht="25.15" customHeight="true" x14ac:dyDescent="0.2">
      <c r="C916" s="459"/>
      <c r="D916" s="459"/>
      <c r="E916" s="459"/>
      <c r="F916" s="459"/>
      <c r="G916" s="459"/>
      <c r="H916" s="459"/>
      <c r="I916" s="459"/>
      <c r="J916" s="459"/>
      <c r="K916" s="459"/>
      <c r="L916" s="459"/>
      <c r="M916" s="459"/>
      <c r="N916" s="459"/>
      <c r="O916" s="459"/>
      <c r="P916" s="459"/>
    </row>
    <row r="917" ht="25.15" customHeight="true" x14ac:dyDescent="0.2">
      <c r="C917" s="459"/>
      <c r="D917" s="459"/>
      <c r="E917" s="459"/>
      <c r="F917" s="459"/>
      <c r="G917" s="459"/>
      <c r="H917" s="459"/>
      <c r="I917" s="459"/>
      <c r="J917" s="459"/>
      <c r="K917" s="459"/>
      <c r="L917" s="459"/>
      <c r="M917" s="459"/>
      <c r="N917" s="459"/>
      <c r="O917" s="459"/>
      <c r="P917" s="459"/>
    </row>
    <row r="918" ht="25.15" customHeight="true" x14ac:dyDescent="0.2">
      <c r="C918" s="459"/>
      <c r="D918" s="459"/>
      <c r="E918" s="459"/>
      <c r="F918" s="459"/>
      <c r="G918" s="459"/>
      <c r="H918" s="459"/>
      <c r="I918" s="459"/>
      <c r="J918" s="459"/>
      <c r="K918" s="459"/>
      <c r="L918" s="459"/>
      <c r="M918" s="459"/>
      <c r="N918" s="459"/>
      <c r="O918" s="459"/>
      <c r="P918" s="459"/>
    </row>
    <row r="919" ht="25.15" customHeight="true" x14ac:dyDescent="0.2">
      <c r="C919" s="459"/>
      <c r="D919" s="459"/>
      <c r="E919" s="459"/>
      <c r="F919" s="459"/>
      <c r="G919" s="459"/>
      <c r="H919" s="459"/>
      <c r="I919" s="459"/>
      <c r="J919" s="459"/>
      <c r="K919" s="459"/>
      <c r="L919" s="459"/>
      <c r="M919" s="459"/>
      <c r="N919" s="459"/>
      <c r="O919" s="459"/>
      <c r="P919" s="459"/>
    </row>
    <row r="920" ht="25.15" customHeight="true" x14ac:dyDescent="0.2">
      <c r="C920" s="459"/>
      <c r="D920" s="459"/>
      <c r="E920" s="459"/>
      <c r="F920" s="459"/>
      <c r="G920" s="459"/>
      <c r="H920" s="459"/>
      <c r="I920" s="459"/>
      <c r="J920" s="459"/>
      <c r="K920" s="459"/>
      <c r="L920" s="459"/>
      <c r="M920" s="459"/>
      <c r="N920" s="459"/>
      <c r="O920" s="459"/>
      <c r="P920" s="459"/>
    </row>
    <row r="921" ht="25.15" customHeight="true" x14ac:dyDescent="0.2">
      <c r="C921" s="459"/>
      <c r="D921" s="459"/>
      <c r="E921" s="459"/>
      <c r="F921" s="459"/>
      <c r="G921" s="459"/>
      <c r="H921" s="459"/>
      <c r="I921" s="459"/>
      <c r="J921" s="459"/>
      <c r="K921" s="459"/>
      <c r="L921" s="459"/>
      <c r="M921" s="459"/>
      <c r="N921" s="459"/>
      <c r="O921" s="459"/>
      <c r="P921" s="459"/>
    </row>
    <row r="922" ht="25.15" customHeight="true" x14ac:dyDescent="0.2">
      <c r="C922" s="459"/>
      <c r="D922" s="459"/>
      <c r="E922" s="459"/>
      <c r="F922" s="459"/>
      <c r="G922" s="459"/>
      <c r="H922" s="459"/>
      <c r="I922" s="459"/>
      <c r="J922" s="459"/>
      <c r="K922" s="459"/>
      <c r="L922" s="459"/>
      <c r="M922" s="459"/>
      <c r="N922" s="459"/>
      <c r="O922" s="459"/>
      <c r="P922" s="459"/>
    </row>
    <row r="923" ht="25.15" customHeight="true" x14ac:dyDescent="0.2">
      <c r="C923" s="459"/>
      <c r="D923" s="459"/>
      <c r="E923" s="459"/>
      <c r="F923" s="459"/>
      <c r="G923" s="459"/>
      <c r="H923" s="459"/>
      <c r="I923" s="459"/>
      <c r="J923" s="459"/>
      <c r="K923" s="459"/>
      <c r="L923" s="459"/>
      <c r="M923" s="459"/>
      <c r="N923" s="459"/>
      <c r="O923" s="459"/>
      <c r="P923" s="459"/>
    </row>
    <row r="924" ht="25.15" customHeight="true" x14ac:dyDescent="0.2">
      <c r="C924" s="459"/>
      <c r="D924" s="459"/>
      <c r="E924" s="459"/>
      <c r="F924" s="459"/>
      <c r="G924" s="459"/>
      <c r="H924" s="459"/>
      <c r="I924" s="459"/>
      <c r="J924" s="459"/>
      <c r="K924" s="459"/>
      <c r="L924" s="459"/>
      <c r="M924" s="459"/>
      <c r="N924" s="459"/>
      <c r="O924" s="459"/>
      <c r="P924" s="459"/>
    </row>
    <row r="925" ht="25.15" customHeight="true" x14ac:dyDescent="0.2">
      <c r="C925" s="459"/>
      <c r="D925" s="459"/>
      <c r="E925" s="459"/>
      <c r="F925" s="459"/>
      <c r="G925" s="459"/>
      <c r="H925" s="459"/>
      <c r="I925" s="459"/>
      <c r="J925" s="459"/>
      <c r="K925" s="459"/>
      <c r="L925" s="459"/>
      <c r="M925" s="459"/>
      <c r="N925" s="459"/>
      <c r="O925" s="459"/>
      <c r="P925" s="459"/>
    </row>
    <row r="926" ht="25.15" customHeight="true" x14ac:dyDescent="0.2">
      <c r="C926" s="459"/>
      <c r="D926" s="459"/>
      <c r="E926" s="459"/>
      <c r="F926" s="459"/>
      <c r="G926" s="459"/>
      <c r="H926" s="459"/>
      <c r="I926" s="459"/>
      <c r="J926" s="459"/>
      <c r="K926" s="459"/>
      <c r="L926" s="459"/>
      <c r="M926" s="459"/>
      <c r="N926" s="459"/>
      <c r="O926" s="459"/>
      <c r="P926" s="459"/>
    </row>
    <row r="927" ht="25.15" customHeight="true" x14ac:dyDescent="0.2">
      <c r="C927" s="459"/>
      <c r="D927" s="459"/>
      <c r="E927" s="459"/>
      <c r="F927" s="459"/>
      <c r="G927" s="459"/>
      <c r="H927" s="459"/>
      <c r="I927" s="459"/>
      <c r="J927" s="459"/>
      <c r="K927" s="459"/>
      <c r="L927" s="459"/>
      <c r="M927" s="459"/>
      <c r="N927" s="459"/>
      <c r="O927" s="459"/>
      <c r="P927" s="459"/>
    </row>
    <row r="928" ht="25.15" customHeight="true" x14ac:dyDescent="0.2">
      <c r="C928" s="459"/>
      <c r="D928" s="459"/>
      <c r="E928" s="459"/>
      <c r="F928" s="459"/>
      <c r="G928" s="459"/>
      <c r="H928" s="459"/>
      <c r="I928" s="459"/>
      <c r="J928" s="459"/>
      <c r="K928" s="459"/>
      <c r="L928" s="459"/>
      <c r="M928" s="459"/>
      <c r="N928" s="459"/>
      <c r="O928" s="459"/>
      <c r="P928" s="459"/>
    </row>
    <row r="929" ht="25.15" customHeight="true" x14ac:dyDescent="0.2">
      <c r="C929" s="459"/>
      <c r="D929" s="459"/>
      <c r="E929" s="459"/>
      <c r="F929" s="459"/>
      <c r="G929" s="459"/>
      <c r="H929" s="459"/>
      <c r="I929" s="459"/>
      <c r="J929" s="459"/>
      <c r="K929" s="459"/>
      <c r="L929" s="459"/>
      <c r="M929" s="459"/>
      <c r="N929" s="459"/>
      <c r="O929" s="459"/>
      <c r="P929" s="459"/>
    </row>
    <row r="930" ht="25.15" customHeight="true" x14ac:dyDescent="0.2">
      <c r="C930" s="459"/>
      <c r="D930" s="459"/>
      <c r="E930" s="459"/>
      <c r="F930" s="459"/>
      <c r="G930" s="459"/>
      <c r="H930" s="459"/>
      <c r="I930" s="459"/>
      <c r="J930" s="459"/>
      <c r="K930" s="459"/>
      <c r="L930" s="459"/>
      <c r="M930" s="459"/>
      <c r="N930" s="459"/>
      <c r="O930" s="459"/>
      <c r="P930" s="459"/>
    </row>
    <row r="931" ht="25.15" customHeight="true" x14ac:dyDescent="0.2">
      <c r="C931" s="459"/>
      <c r="D931" s="459"/>
      <c r="E931" s="459"/>
      <c r="F931" s="459"/>
      <c r="G931" s="459"/>
      <c r="H931" s="459"/>
      <c r="I931" s="459"/>
      <c r="J931" s="459"/>
      <c r="K931" s="459"/>
      <c r="L931" s="459"/>
      <c r="M931" s="459"/>
      <c r="N931" s="459"/>
      <c r="O931" s="459"/>
      <c r="P931" s="459"/>
    </row>
    <row r="932" ht="25.15" customHeight="true" x14ac:dyDescent="0.2">
      <c r="C932" s="459"/>
      <c r="D932" s="459"/>
      <c r="E932" s="459"/>
      <c r="F932" s="459"/>
      <c r="G932" s="459"/>
      <c r="H932" s="459"/>
      <c r="I932" s="459"/>
      <c r="J932" s="459"/>
      <c r="K932" s="459"/>
      <c r="L932" s="459"/>
      <c r="M932" s="459"/>
      <c r="N932" s="459"/>
      <c r="O932" s="459"/>
      <c r="P932" s="459"/>
    </row>
    <row r="933" ht="25.15" customHeight="true" x14ac:dyDescent="0.2">
      <c r="C933" s="459"/>
      <c r="D933" s="459"/>
      <c r="E933" s="459"/>
      <c r="F933" s="459"/>
      <c r="G933" s="459"/>
      <c r="H933" s="459"/>
      <c r="I933" s="459"/>
      <c r="J933" s="459"/>
      <c r="K933" s="459"/>
      <c r="L933" s="459"/>
      <c r="M933" s="459"/>
      <c r="N933" s="459"/>
      <c r="O933" s="459"/>
      <c r="P933" s="459"/>
    </row>
    <row r="934" ht="25.15" customHeight="true" x14ac:dyDescent="0.2">
      <c r="C934" s="459"/>
      <c r="D934" s="459"/>
      <c r="E934" s="459"/>
      <c r="F934" s="459"/>
      <c r="G934" s="459"/>
      <c r="H934" s="459"/>
      <c r="I934" s="459"/>
      <c r="J934" s="459"/>
      <c r="K934" s="459"/>
      <c r="L934" s="459"/>
      <c r="M934" s="459"/>
      <c r="N934" s="459"/>
      <c r="O934" s="459"/>
      <c r="P934" s="459"/>
    </row>
    <row r="935" ht="25.15" customHeight="true" x14ac:dyDescent="0.2">
      <c r="C935" s="459"/>
      <c r="D935" s="459"/>
      <c r="E935" s="459"/>
      <c r="F935" s="459"/>
      <c r="G935" s="459"/>
      <c r="H935" s="459"/>
      <c r="I935" s="459"/>
      <c r="J935" s="459"/>
      <c r="K935" s="459"/>
      <c r="L935" s="459"/>
      <c r="M935" s="459"/>
      <c r="N935" s="459"/>
      <c r="O935" s="459"/>
      <c r="P935" s="459"/>
    </row>
    <row r="936" ht="25.15" customHeight="true" x14ac:dyDescent="0.2">
      <c r="C936" s="459"/>
      <c r="D936" s="459"/>
      <c r="E936" s="459"/>
      <c r="F936" s="459"/>
      <c r="G936" s="459"/>
      <c r="H936" s="459"/>
      <c r="I936" s="459"/>
      <c r="J936" s="459"/>
      <c r="K936" s="459"/>
      <c r="L936" s="459"/>
      <c r="M936" s="459"/>
      <c r="N936" s="459"/>
      <c r="O936" s="459"/>
      <c r="P936" s="459"/>
    </row>
    <row r="937" ht="25.15" customHeight="true" x14ac:dyDescent="0.2">
      <c r="C937" s="459"/>
      <c r="D937" s="459"/>
      <c r="E937" s="459"/>
      <c r="F937" s="459"/>
      <c r="G937" s="459"/>
      <c r="H937" s="459"/>
      <c r="I937" s="459"/>
      <c r="J937" s="459"/>
      <c r="K937" s="459"/>
      <c r="L937" s="459"/>
      <c r="M937" s="459"/>
      <c r="N937" s="459"/>
      <c r="O937" s="459"/>
      <c r="P937" s="459"/>
    </row>
    <row r="938" ht="25.15" customHeight="true" x14ac:dyDescent="0.2">
      <c r="C938" s="459"/>
      <c r="D938" s="459"/>
      <c r="E938" s="459"/>
      <c r="F938" s="459"/>
      <c r="G938" s="459"/>
      <c r="H938" s="459"/>
      <c r="I938" s="459"/>
      <c r="J938" s="459"/>
      <c r="K938" s="459"/>
      <c r="L938" s="459"/>
      <c r="M938" s="459"/>
      <c r="N938" s="459"/>
      <c r="O938" s="459"/>
      <c r="P938" s="459"/>
    </row>
    <row r="939" ht="25.15" customHeight="true" x14ac:dyDescent="0.2">
      <c r="C939" s="459"/>
      <c r="D939" s="459"/>
      <c r="E939" s="459"/>
      <c r="F939" s="459"/>
      <c r="G939" s="459"/>
      <c r="H939" s="459"/>
      <c r="I939" s="459"/>
      <c r="J939" s="459"/>
      <c r="K939" s="459"/>
      <c r="L939" s="459"/>
      <c r="M939" s="459"/>
      <c r="N939" s="459"/>
      <c r="O939" s="459"/>
      <c r="P939" s="459"/>
    </row>
    <row r="940" ht="25.15" customHeight="true" x14ac:dyDescent="0.2">
      <c r="C940" s="459"/>
      <c r="D940" s="459"/>
      <c r="E940" s="459"/>
      <c r="F940" s="459"/>
      <c r="G940" s="459"/>
      <c r="H940" s="459"/>
      <c r="I940" s="459"/>
      <c r="J940" s="459"/>
      <c r="K940" s="459"/>
      <c r="L940" s="459"/>
      <c r="M940" s="459"/>
      <c r="N940" s="459"/>
      <c r="O940" s="459"/>
      <c r="P940" s="459"/>
    </row>
    <row r="941" ht="25.15" customHeight="true" x14ac:dyDescent="0.2">
      <c r="C941" s="459"/>
      <c r="D941" s="459"/>
      <c r="E941" s="459"/>
      <c r="F941" s="459"/>
      <c r="G941" s="459"/>
      <c r="H941" s="459"/>
      <c r="I941" s="459"/>
      <c r="J941" s="459"/>
      <c r="K941" s="459"/>
      <c r="L941" s="459"/>
      <c r="M941" s="459"/>
      <c r="N941" s="459"/>
      <c r="O941" s="459"/>
      <c r="P941" s="459"/>
    </row>
    <row r="942" ht="25.15" customHeight="true" x14ac:dyDescent="0.2">
      <c r="C942" s="459"/>
      <c r="D942" s="459"/>
      <c r="E942" s="459"/>
      <c r="F942" s="459"/>
      <c r="G942" s="459"/>
      <c r="H942" s="459"/>
      <c r="I942" s="459"/>
      <c r="J942" s="459"/>
      <c r="K942" s="459"/>
      <c r="L942" s="459"/>
      <c r="M942" s="459"/>
      <c r="N942" s="459"/>
      <c r="O942" s="459"/>
      <c r="P942" s="459"/>
    </row>
    <row r="943" ht="25.15" customHeight="true" x14ac:dyDescent="0.2">
      <c r="C943" s="459"/>
      <c r="D943" s="459"/>
      <c r="E943" s="459"/>
      <c r="F943" s="459"/>
      <c r="G943" s="459"/>
      <c r="H943" s="459"/>
      <c r="I943" s="459"/>
      <c r="J943" s="459"/>
      <c r="K943" s="459"/>
      <c r="L943" s="459"/>
      <c r="M943" s="459"/>
      <c r="N943" s="459"/>
      <c r="O943" s="459"/>
      <c r="P943" s="459"/>
    </row>
    <row r="944" ht="25.15" customHeight="true" x14ac:dyDescent="0.2">
      <c r="C944" s="459"/>
      <c r="D944" s="459"/>
      <c r="E944" s="459"/>
      <c r="F944" s="459"/>
      <c r="G944" s="459"/>
      <c r="H944" s="459"/>
      <c r="I944" s="459"/>
      <c r="J944" s="459"/>
      <c r="K944" s="459"/>
      <c r="L944" s="459"/>
      <c r="M944" s="459"/>
      <c r="N944" s="459"/>
      <c r="O944" s="459"/>
      <c r="P944" s="459"/>
    </row>
    <row r="945" ht="25.15" customHeight="true" x14ac:dyDescent="0.2">
      <c r="C945" s="459"/>
      <c r="D945" s="459"/>
      <c r="E945" s="459"/>
      <c r="F945" s="459"/>
      <c r="G945" s="459"/>
      <c r="H945" s="459"/>
      <c r="I945" s="459"/>
      <c r="J945" s="459"/>
      <c r="K945" s="459"/>
      <c r="L945" s="459"/>
      <c r="M945" s="459"/>
      <c r="N945" s="459"/>
      <c r="O945" s="459"/>
      <c r="P945" s="459"/>
    </row>
    <row r="946" ht="25.15" customHeight="true" x14ac:dyDescent="0.2">
      <c r="C946" s="459"/>
      <c r="D946" s="459"/>
      <c r="E946" s="459"/>
      <c r="F946" s="459"/>
      <c r="G946" s="459"/>
      <c r="H946" s="459"/>
      <c r="I946" s="459"/>
      <c r="J946" s="459"/>
      <c r="K946" s="459"/>
      <c r="L946" s="459"/>
      <c r="M946" s="459"/>
      <c r="N946" s="459"/>
      <c r="O946" s="459"/>
      <c r="P946" s="459"/>
    </row>
    <row r="947" ht="25.15" customHeight="true" x14ac:dyDescent="0.2">
      <c r="C947" s="459"/>
      <c r="D947" s="459"/>
      <c r="E947" s="459"/>
      <c r="F947" s="459"/>
      <c r="G947" s="459"/>
      <c r="H947" s="459"/>
      <c r="I947" s="459"/>
      <c r="J947" s="459"/>
      <c r="K947" s="459"/>
      <c r="L947" s="459"/>
      <c r="M947" s="459"/>
      <c r="N947" s="459"/>
      <c r="O947" s="459"/>
      <c r="P947" s="459"/>
    </row>
    <row r="948" ht="25.15" customHeight="true" x14ac:dyDescent="0.2">
      <c r="C948" s="459"/>
      <c r="D948" s="459"/>
      <c r="E948" s="459"/>
      <c r="F948" s="459"/>
      <c r="G948" s="459"/>
      <c r="H948" s="459"/>
      <c r="I948" s="459"/>
      <c r="J948" s="459"/>
      <c r="K948" s="459"/>
      <c r="L948" s="459"/>
      <c r="M948" s="459"/>
      <c r="N948" s="459"/>
      <c r="O948" s="459"/>
      <c r="P948" s="459"/>
    </row>
    <row r="949" ht="25.15" customHeight="true" x14ac:dyDescent="0.2">
      <c r="C949" s="459"/>
      <c r="D949" s="459"/>
      <c r="E949" s="459"/>
      <c r="F949" s="459"/>
      <c r="G949" s="459"/>
      <c r="H949" s="459"/>
      <c r="I949" s="459"/>
      <c r="J949" s="459"/>
      <c r="K949" s="459"/>
      <c r="L949" s="459"/>
      <c r="M949" s="459"/>
      <c r="N949" s="459"/>
      <c r="O949" s="459"/>
      <c r="P949" s="459"/>
    </row>
    <row r="950" ht="25.15" customHeight="true" x14ac:dyDescent="0.2">
      <c r="C950" s="459"/>
      <c r="D950" s="459"/>
      <c r="E950" s="459"/>
      <c r="F950" s="459"/>
      <c r="G950" s="459"/>
      <c r="H950" s="459"/>
      <c r="I950" s="459"/>
      <c r="J950" s="459"/>
      <c r="K950" s="459"/>
      <c r="L950" s="459"/>
      <c r="M950" s="459"/>
      <c r="N950" s="459"/>
      <c r="O950" s="459"/>
      <c r="P950" s="459"/>
    </row>
    <row r="951" ht="25.15" customHeight="true" x14ac:dyDescent="0.2">
      <c r="C951" s="459"/>
      <c r="D951" s="459"/>
      <c r="E951" s="459"/>
      <c r="F951" s="459"/>
      <c r="G951" s="459"/>
      <c r="H951" s="459"/>
      <c r="I951" s="459"/>
      <c r="J951" s="459"/>
      <c r="K951" s="459"/>
      <c r="L951" s="459"/>
      <c r="M951" s="459"/>
      <c r="N951" s="459"/>
      <c r="O951" s="459"/>
      <c r="P951" s="459"/>
    </row>
    <row r="952" ht="25.15" customHeight="true" x14ac:dyDescent="0.2">
      <c r="C952" s="459"/>
      <c r="D952" s="459"/>
      <c r="E952" s="459"/>
      <c r="F952" s="459"/>
      <c r="G952" s="459"/>
      <c r="H952" s="459"/>
      <c r="I952" s="459"/>
      <c r="J952" s="459"/>
      <c r="K952" s="459"/>
      <c r="L952" s="459"/>
      <c r="M952" s="459"/>
      <c r="N952" s="459"/>
      <c r="O952" s="459"/>
      <c r="P952" s="459"/>
    </row>
    <row r="953" ht="25.15" customHeight="true" x14ac:dyDescent="0.2">
      <c r="C953" s="459"/>
      <c r="D953" s="459"/>
      <c r="E953" s="459"/>
      <c r="F953" s="459"/>
      <c r="G953" s="459"/>
      <c r="H953" s="459"/>
      <c r="I953" s="459"/>
      <c r="J953" s="459"/>
      <c r="K953" s="459"/>
      <c r="L953" s="459"/>
      <c r="M953" s="459"/>
      <c r="N953" s="459"/>
      <c r="O953" s="459"/>
      <c r="P953" s="459"/>
    </row>
    <row r="954" ht="25.15" customHeight="true" x14ac:dyDescent="0.2">
      <c r="C954" s="459"/>
      <c r="D954" s="459"/>
      <c r="E954" s="459"/>
      <c r="F954" s="459"/>
      <c r="G954" s="459"/>
      <c r="H954" s="459"/>
      <c r="I954" s="459"/>
      <c r="J954" s="459"/>
      <c r="K954" s="459"/>
      <c r="L954" s="459"/>
      <c r="M954" s="459"/>
      <c r="N954" s="459"/>
      <c r="O954" s="459"/>
      <c r="P954" s="459"/>
    </row>
    <row r="955" ht="25.15" customHeight="true" x14ac:dyDescent="0.2">
      <c r="C955" s="459"/>
      <c r="D955" s="459"/>
      <c r="E955" s="459"/>
      <c r="F955" s="459"/>
      <c r="G955" s="459"/>
      <c r="H955" s="459"/>
      <c r="I955" s="459"/>
      <c r="J955" s="459"/>
      <c r="K955" s="459"/>
      <c r="L955" s="459"/>
      <c r="M955" s="459"/>
      <c r="N955" s="459"/>
      <c r="O955" s="459"/>
      <c r="P955" s="459"/>
    </row>
    <row r="956" ht="25.15" customHeight="true" x14ac:dyDescent="0.2">
      <c r="C956" s="459"/>
      <c r="D956" s="459"/>
      <c r="E956" s="459"/>
      <c r="F956" s="459"/>
      <c r="G956" s="459"/>
      <c r="H956" s="459"/>
      <c r="I956" s="459"/>
      <c r="J956" s="459"/>
      <c r="K956" s="459"/>
      <c r="L956" s="459"/>
      <c r="M956" s="459"/>
      <c r="N956" s="459"/>
      <c r="O956" s="459"/>
      <c r="P956" s="459"/>
    </row>
    <row r="957" ht="25.15" customHeight="true" x14ac:dyDescent="0.2">
      <c r="C957" s="459"/>
      <c r="D957" s="459"/>
      <c r="E957" s="459"/>
      <c r="F957" s="459"/>
      <c r="G957" s="459"/>
      <c r="H957" s="459"/>
      <c r="I957" s="459"/>
      <c r="J957" s="459"/>
      <c r="K957" s="459"/>
      <c r="L957" s="459"/>
      <c r="M957" s="459"/>
      <c r="N957" s="459"/>
      <c r="O957" s="459"/>
      <c r="P957" s="459"/>
    </row>
    <row r="958" ht="25.15" customHeight="true" x14ac:dyDescent="0.2">
      <c r="C958" s="459"/>
      <c r="D958" s="459"/>
      <c r="E958" s="459"/>
      <c r="F958" s="459"/>
      <c r="G958" s="459"/>
      <c r="H958" s="459"/>
      <c r="I958" s="459"/>
      <c r="J958" s="459"/>
      <c r="K958" s="459"/>
      <c r="L958" s="459"/>
      <c r="M958" s="459"/>
      <c r="N958" s="459"/>
      <c r="O958" s="459"/>
      <c r="P958" s="459"/>
    </row>
    <row r="959" ht="25.15" customHeight="true" x14ac:dyDescent="0.2">
      <c r="C959" s="459"/>
      <c r="D959" s="459"/>
      <c r="E959" s="459"/>
      <c r="F959" s="459"/>
      <c r="G959" s="459"/>
      <c r="H959" s="459"/>
      <c r="I959" s="459"/>
      <c r="J959" s="459"/>
      <c r="K959" s="459"/>
      <c r="L959" s="459"/>
      <c r="M959" s="459"/>
      <c r="N959" s="459"/>
      <c r="O959" s="459"/>
      <c r="P959" s="459"/>
    </row>
    <row r="960" ht="25.15" customHeight="true" x14ac:dyDescent="0.2">
      <c r="C960" s="459"/>
      <c r="D960" s="459"/>
      <c r="E960" s="459"/>
      <c r="F960" s="459"/>
      <c r="G960" s="459"/>
      <c r="H960" s="459"/>
      <c r="I960" s="459"/>
      <c r="J960" s="459"/>
      <c r="K960" s="459"/>
      <c r="L960" s="459"/>
      <c r="M960" s="459"/>
      <c r="N960" s="459"/>
      <c r="O960" s="459"/>
      <c r="P960" s="459"/>
    </row>
    <row r="961" ht="25.15" customHeight="true" x14ac:dyDescent="0.2">
      <c r="C961" s="459"/>
      <c r="D961" s="459"/>
      <c r="E961" s="459"/>
      <c r="F961" s="459"/>
      <c r="G961" s="459"/>
      <c r="H961" s="459"/>
      <c r="I961" s="459"/>
      <c r="J961" s="459"/>
      <c r="K961" s="459"/>
      <c r="L961" s="459"/>
      <c r="M961" s="459"/>
      <c r="N961" s="459"/>
      <c r="O961" s="459"/>
      <c r="P961" s="459"/>
    </row>
    <row r="962" ht="25.15" customHeight="true" x14ac:dyDescent="0.2">
      <c r="C962" s="459"/>
      <c r="D962" s="459"/>
      <c r="E962" s="459"/>
      <c r="F962" s="459"/>
      <c r="G962" s="459"/>
      <c r="H962" s="459"/>
      <c r="I962" s="459"/>
      <c r="J962" s="459"/>
      <c r="K962" s="459"/>
      <c r="L962" s="459"/>
      <c r="M962" s="459"/>
      <c r="N962" s="459"/>
      <c r="O962" s="459"/>
      <c r="P962" s="459"/>
    </row>
    <row r="963" ht="25.15" customHeight="true" x14ac:dyDescent="0.2">
      <c r="C963" s="459"/>
      <c r="D963" s="459"/>
      <c r="E963" s="459"/>
      <c r="F963" s="459"/>
      <c r="G963" s="459"/>
      <c r="H963" s="459"/>
      <c r="I963" s="459"/>
      <c r="J963" s="459"/>
      <c r="K963" s="459"/>
      <c r="L963" s="459"/>
      <c r="M963" s="459"/>
      <c r="N963" s="459"/>
      <c r="O963" s="459"/>
      <c r="P963" s="459"/>
    </row>
    <row r="964" ht="25.15" customHeight="true" x14ac:dyDescent="0.2">
      <c r="C964" s="459"/>
      <c r="D964" s="459"/>
      <c r="E964" s="459"/>
      <c r="F964" s="459"/>
      <c r="G964" s="459"/>
      <c r="H964" s="459"/>
      <c r="I964" s="459"/>
      <c r="J964" s="459"/>
      <c r="K964" s="459"/>
      <c r="L964" s="459"/>
      <c r="M964" s="459"/>
      <c r="N964" s="459"/>
      <c r="O964" s="459"/>
      <c r="P964" s="459"/>
    </row>
    <row r="965" ht="25.15" customHeight="true" x14ac:dyDescent="0.2">
      <c r="C965" s="459"/>
      <c r="D965" s="459"/>
      <c r="E965" s="459"/>
      <c r="F965" s="459"/>
      <c r="G965" s="459"/>
      <c r="H965" s="459"/>
      <c r="I965" s="459"/>
      <c r="J965" s="459"/>
      <c r="K965" s="459"/>
      <c r="L965" s="459"/>
      <c r="M965" s="459"/>
      <c r="N965" s="459"/>
      <c r="O965" s="459"/>
      <c r="P965" s="459"/>
    </row>
    <row r="966" ht="25.15" customHeight="true" x14ac:dyDescent="0.2">
      <c r="C966" s="459"/>
      <c r="D966" s="459"/>
      <c r="E966" s="459"/>
      <c r="F966" s="459"/>
      <c r="G966" s="459"/>
      <c r="H966" s="459"/>
      <c r="I966" s="459"/>
      <c r="J966" s="459"/>
      <c r="K966" s="459"/>
      <c r="L966" s="459"/>
      <c r="M966" s="459"/>
      <c r="N966" s="459"/>
      <c r="O966" s="459"/>
      <c r="P966" s="459"/>
    </row>
    <row r="967" ht="25.15" customHeight="true" x14ac:dyDescent="0.2">
      <c r="C967" s="459"/>
      <c r="D967" s="459"/>
      <c r="E967" s="459"/>
      <c r="F967" s="459"/>
      <c r="G967" s="459"/>
      <c r="H967" s="459"/>
      <c r="I967" s="459"/>
      <c r="J967" s="459"/>
      <c r="K967" s="459"/>
      <c r="L967" s="459"/>
      <c r="M967" s="459"/>
      <c r="N967" s="459"/>
      <c r="O967" s="459"/>
      <c r="P967" s="459"/>
    </row>
    <row r="968" ht="25.15" customHeight="true" x14ac:dyDescent="0.2">
      <c r="C968" s="459"/>
      <c r="D968" s="459"/>
      <c r="E968" s="459"/>
      <c r="F968" s="459"/>
      <c r="G968" s="459"/>
      <c r="H968" s="459"/>
      <c r="I968" s="459"/>
      <c r="J968" s="459"/>
      <c r="K968" s="459"/>
      <c r="L968" s="459"/>
      <c r="M968" s="459"/>
      <c r="N968" s="459"/>
      <c r="O968" s="459"/>
      <c r="P968" s="459"/>
    </row>
    <row r="969" ht="25.15" customHeight="true" x14ac:dyDescent="0.2">
      <c r="C969" s="459"/>
      <c r="D969" s="459"/>
      <c r="E969" s="459"/>
      <c r="F969" s="459"/>
      <c r="G969" s="459"/>
      <c r="H969" s="459"/>
      <c r="I969" s="459"/>
      <c r="J969" s="459"/>
      <c r="K969" s="459"/>
      <c r="L969" s="459"/>
      <c r="M969" s="459"/>
      <c r="N969" s="459"/>
      <c r="O969" s="459"/>
      <c r="P969" s="459"/>
    </row>
    <row r="970" ht="25.15" customHeight="true" x14ac:dyDescent="0.2">
      <c r="C970" s="459"/>
      <c r="D970" s="459"/>
      <c r="E970" s="459"/>
      <c r="F970" s="459"/>
      <c r="G970" s="459"/>
      <c r="H970" s="459"/>
      <c r="I970" s="459"/>
      <c r="J970" s="459"/>
      <c r="K970" s="459"/>
      <c r="L970" s="459"/>
      <c r="M970" s="459"/>
      <c r="N970" s="459"/>
      <c r="O970" s="459"/>
      <c r="P970" s="459"/>
    </row>
    <row r="971" ht="25.15" customHeight="true" x14ac:dyDescent="0.2">
      <c r="C971" s="459"/>
      <c r="D971" s="459"/>
      <c r="E971" s="459"/>
      <c r="F971" s="459"/>
      <c r="G971" s="459"/>
      <c r="H971" s="459"/>
      <c r="I971" s="459"/>
      <c r="J971" s="459"/>
      <c r="K971" s="459"/>
      <c r="L971" s="459"/>
      <c r="M971" s="459"/>
      <c r="N971" s="459"/>
      <c r="O971" s="459"/>
      <c r="P971" s="459"/>
    </row>
    <row r="972" ht="25.15" customHeight="true" x14ac:dyDescent="0.2">
      <c r="C972" s="459"/>
      <c r="D972" s="459"/>
      <c r="E972" s="459"/>
      <c r="F972" s="459"/>
      <c r="G972" s="459"/>
      <c r="H972" s="459"/>
      <c r="I972" s="459"/>
      <c r="J972" s="459"/>
      <c r="K972" s="459"/>
      <c r="L972" s="459"/>
      <c r="M972" s="459"/>
      <c r="N972" s="459"/>
      <c r="O972" s="459"/>
      <c r="P972" s="459"/>
    </row>
    <row r="973" ht="25.15" customHeight="true" x14ac:dyDescent="0.2">
      <c r="C973" s="459"/>
      <c r="D973" s="459"/>
      <c r="E973" s="459"/>
      <c r="F973" s="459"/>
      <c r="G973" s="459"/>
      <c r="H973" s="459"/>
      <c r="I973" s="459"/>
      <c r="J973" s="459"/>
      <c r="K973" s="459"/>
      <c r="L973" s="459"/>
      <c r="M973" s="459"/>
      <c r="N973" s="459"/>
      <c r="O973" s="459"/>
      <c r="P973" s="459"/>
    </row>
    <row r="974" ht="25.15" customHeight="true" x14ac:dyDescent="0.2">
      <c r="C974" s="459"/>
      <c r="D974" s="459"/>
      <c r="E974" s="459"/>
      <c r="F974" s="459"/>
      <c r="G974" s="459"/>
      <c r="H974" s="459"/>
      <c r="I974" s="459"/>
      <c r="J974" s="459"/>
      <c r="K974" s="459"/>
      <c r="L974" s="459"/>
      <c r="M974" s="459"/>
      <c r="N974" s="459"/>
      <c r="O974" s="459"/>
      <c r="P974" s="459"/>
    </row>
    <row r="975" ht="25.15" customHeight="true" x14ac:dyDescent="0.2">
      <c r="C975" s="459"/>
      <c r="D975" s="459"/>
      <c r="E975" s="459"/>
      <c r="F975" s="459"/>
      <c r="G975" s="459"/>
      <c r="H975" s="459"/>
      <c r="I975" s="459"/>
      <c r="J975" s="459"/>
      <c r="K975" s="459"/>
      <c r="L975" s="459"/>
      <c r="M975" s="459"/>
      <c r="N975" s="459"/>
      <c r="O975" s="459"/>
      <c r="P975" s="459"/>
    </row>
    <row r="976" ht="25.15" customHeight="true" x14ac:dyDescent="0.2">
      <c r="C976" s="459"/>
      <c r="D976" s="459"/>
      <c r="E976" s="459"/>
      <c r="F976" s="459"/>
      <c r="G976" s="459"/>
      <c r="H976" s="459"/>
      <c r="I976" s="459"/>
      <c r="J976" s="459"/>
      <c r="K976" s="459"/>
      <c r="L976" s="459"/>
      <c r="M976" s="459"/>
      <c r="N976" s="459"/>
      <c r="O976" s="459"/>
      <c r="P976" s="459"/>
    </row>
    <row r="977" ht="25.15" customHeight="true" x14ac:dyDescent="0.2">
      <c r="C977" s="459"/>
      <c r="D977" s="459"/>
      <c r="E977" s="459"/>
      <c r="F977" s="459"/>
      <c r="G977" s="459"/>
      <c r="H977" s="459"/>
      <c r="I977" s="459"/>
      <c r="J977" s="459"/>
      <c r="K977" s="459"/>
      <c r="L977" s="459"/>
      <c r="M977" s="459"/>
      <c r="N977" s="459"/>
      <c r="O977" s="459"/>
      <c r="P977" s="459"/>
    </row>
    <row r="978" ht="25.15" customHeight="true" x14ac:dyDescent="0.2">
      <c r="C978" s="459"/>
      <c r="D978" s="459"/>
      <c r="E978" s="459"/>
      <c r="F978" s="459"/>
      <c r="G978" s="459"/>
      <c r="H978" s="459"/>
      <c r="I978" s="459"/>
      <c r="J978" s="459"/>
      <c r="K978" s="459"/>
      <c r="L978" s="459"/>
      <c r="M978" s="459"/>
      <c r="N978" s="459"/>
      <c r="O978" s="459"/>
      <c r="P978" s="459"/>
    </row>
    <row r="979" ht="25.15" customHeight="true" x14ac:dyDescent="0.2">
      <c r="C979" s="459"/>
      <c r="D979" s="459"/>
      <c r="E979" s="459"/>
      <c r="F979" s="459"/>
      <c r="G979" s="459"/>
      <c r="H979" s="459"/>
      <c r="I979" s="459"/>
      <c r="J979" s="459"/>
      <c r="K979" s="459"/>
      <c r="L979" s="459"/>
      <c r="M979" s="459"/>
      <c r="N979" s="459"/>
      <c r="O979" s="459"/>
      <c r="P979" s="459"/>
    </row>
    <row r="980" ht="25.15" customHeight="true" x14ac:dyDescent="0.2">
      <c r="C980" s="459"/>
      <c r="D980" s="459"/>
      <c r="E980" s="459"/>
      <c r="F980" s="459"/>
      <c r="G980" s="459"/>
      <c r="H980" s="459"/>
      <c r="I980" s="459"/>
      <c r="J980" s="459"/>
      <c r="K980" s="459"/>
      <c r="L980" s="459"/>
      <c r="M980" s="459"/>
      <c r="N980" s="459"/>
      <c r="O980" s="459"/>
      <c r="P980" s="459"/>
    </row>
    <row r="981" ht="25.15" customHeight="true" x14ac:dyDescent="0.2">
      <c r="C981" s="459"/>
      <c r="D981" s="459"/>
      <c r="E981" s="459"/>
      <c r="F981" s="459"/>
      <c r="G981" s="459"/>
      <c r="H981" s="459"/>
      <c r="I981" s="459"/>
      <c r="J981" s="459"/>
      <c r="K981" s="459"/>
      <c r="L981" s="459"/>
      <c r="M981" s="459"/>
      <c r="N981" s="459"/>
      <c r="O981" s="459"/>
      <c r="P981" s="459"/>
    </row>
    <row r="982" ht="25.15" customHeight="true" x14ac:dyDescent="0.2">
      <c r="C982" s="459"/>
      <c r="D982" s="459"/>
      <c r="E982" s="459"/>
      <c r="F982" s="459"/>
      <c r="G982" s="459"/>
      <c r="H982" s="459"/>
      <c r="I982" s="459"/>
      <c r="J982" s="459"/>
      <c r="K982" s="459"/>
      <c r="L982" s="459"/>
      <c r="M982" s="459"/>
      <c r="N982" s="459"/>
      <c r="O982" s="459"/>
      <c r="P982" s="459"/>
    </row>
    <row r="983" ht="25.15" customHeight="true" x14ac:dyDescent="0.2">
      <c r="C983" s="459"/>
      <c r="D983" s="459"/>
      <c r="E983" s="459"/>
      <c r="F983" s="459"/>
      <c r="G983" s="459"/>
      <c r="H983" s="459"/>
      <c r="I983" s="459"/>
      <c r="J983" s="459"/>
      <c r="K983" s="459"/>
      <c r="L983" s="459"/>
      <c r="M983" s="459"/>
      <c r="N983" s="459"/>
      <c r="O983" s="459"/>
      <c r="P983" s="459"/>
    </row>
    <row r="984" ht="25.15" customHeight="true" x14ac:dyDescent="0.2">
      <c r="C984" s="459"/>
      <c r="D984" s="459"/>
      <c r="E984" s="459"/>
      <c r="F984" s="459"/>
      <c r="G984" s="459"/>
      <c r="H984" s="459"/>
      <c r="I984" s="459"/>
      <c r="J984" s="459"/>
      <c r="K984" s="459"/>
      <c r="L984" s="459"/>
      <c r="M984" s="459"/>
      <c r="N984" s="459"/>
      <c r="O984" s="459"/>
      <c r="P984" s="459"/>
    </row>
    <row r="985" ht="25.15" customHeight="true" x14ac:dyDescent="0.2">
      <c r="C985" s="459"/>
      <c r="D985" s="459"/>
      <c r="E985" s="459"/>
      <c r="F985" s="459"/>
      <c r="G985" s="459"/>
      <c r="H985" s="459"/>
      <c r="I985" s="459"/>
      <c r="J985" s="459"/>
      <c r="K985" s="459"/>
      <c r="L985" s="459"/>
      <c r="M985" s="459"/>
      <c r="N985" s="459"/>
      <c r="O985" s="459"/>
      <c r="P985" s="459"/>
    </row>
    <row r="986" ht="25.15" customHeight="true" x14ac:dyDescent="0.2">
      <c r="C986" s="459"/>
      <c r="D986" s="459"/>
      <c r="E986" s="459"/>
      <c r="F986" s="459"/>
      <c r="G986" s="459"/>
      <c r="H986" s="459"/>
      <c r="I986" s="459"/>
      <c r="J986" s="459"/>
      <c r="K986" s="459"/>
      <c r="L986" s="459"/>
      <c r="M986" s="459"/>
      <c r="N986" s="459"/>
      <c r="O986" s="459"/>
      <c r="P986" s="459"/>
    </row>
    <row r="987" ht="25.15" customHeight="true" x14ac:dyDescent="0.2">
      <c r="C987" s="459"/>
      <c r="D987" s="459"/>
      <c r="E987" s="459"/>
      <c r="F987" s="459"/>
      <c r="G987" s="459"/>
      <c r="H987" s="459"/>
      <c r="I987" s="459"/>
      <c r="J987" s="459"/>
      <c r="K987" s="459"/>
      <c r="L987" s="459"/>
      <c r="M987" s="459"/>
      <c r="N987" s="459"/>
      <c r="O987" s="459"/>
      <c r="P987" s="459"/>
    </row>
    <row r="988" ht="25.15" customHeight="true" x14ac:dyDescent="0.2">
      <c r="C988" s="459"/>
      <c r="D988" s="459"/>
      <c r="E988" s="459"/>
      <c r="F988" s="459"/>
      <c r="G988" s="459"/>
      <c r="H988" s="459"/>
      <c r="I988" s="459"/>
      <c r="J988" s="459"/>
      <c r="K988" s="459"/>
      <c r="L988" s="459"/>
      <c r="M988" s="459"/>
      <c r="N988" s="459"/>
      <c r="O988" s="459"/>
      <c r="P988" s="459"/>
    </row>
    <row r="989" ht="25.15" customHeight="true" x14ac:dyDescent="0.2">
      <c r="C989" s="459"/>
      <c r="D989" s="459"/>
      <c r="E989" s="459"/>
      <c r="F989" s="459"/>
      <c r="G989" s="459"/>
      <c r="H989" s="459"/>
      <c r="I989" s="459"/>
      <c r="J989" s="459"/>
      <c r="K989" s="459"/>
      <c r="L989" s="459"/>
      <c r="M989" s="459"/>
      <c r="N989" s="459"/>
      <c r="O989" s="459"/>
      <c r="P989" s="459"/>
    </row>
    <row r="990" ht="25.15" customHeight="true" x14ac:dyDescent="0.2">
      <c r="C990" s="459"/>
      <c r="D990" s="459"/>
      <c r="E990" s="459"/>
      <c r="F990" s="459"/>
      <c r="G990" s="459"/>
      <c r="H990" s="459"/>
      <c r="I990" s="459"/>
      <c r="J990" s="459"/>
      <c r="K990" s="459"/>
      <c r="L990" s="459"/>
      <c r="M990" s="459"/>
      <c r="N990" s="459"/>
      <c r="O990" s="459"/>
      <c r="P990" s="459"/>
    </row>
    <row r="991" ht="25.15" customHeight="true" x14ac:dyDescent="0.2">
      <c r="C991" s="459"/>
      <c r="D991" s="459"/>
      <c r="E991" s="459"/>
      <c r="F991" s="459"/>
      <c r="G991" s="459"/>
      <c r="H991" s="459"/>
      <c r="I991" s="459"/>
      <c r="J991" s="459"/>
      <c r="K991" s="459"/>
      <c r="L991" s="459"/>
      <c r="M991" s="459"/>
      <c r="N991" s="459"/>
      <c r="O991" s="459"/>
      <c r="P991" s="459"/>
    </row>
    <row r="992" ht="25.15" customHeight="true" x14ac:dyDescent="0.2">
      <c r="C992" s="459"/>
      <c r="D992" s="459"/>
      <c r="E992" s="459"/>
      <c r="F992" s="459"/>
      <c r="G992" s="459"/>
      <c r="H992" s="459"/>
      <c r="I992" s="459"/>
      <c r="J992" s="459"/>
      <c r="K992" s="459"/>
      <c r="L992" s="459"/>
      <c r="M992" s="459"/>
      <c r="N992" s="459"/>
      <c r="O992" s="459"/>
      <c r="P992" s="459"/>
    </row>
    <row r="993" ht="25.15" customHeight="true" x14ac:dyDescent="0.2">
      <c r="C993" s="459"/>
      <c r="D993" s="459"/>
      <c r="E993" s="459"/>
      <c r="F993" s="459"/>
      <c r="G993" s="459"/>
      <c r="H993" s="459"/>
      <c r="I993" s="459"/>
      <c r="J993" s="459"/>
      <c r="K993" s="459"/>
      <c r="L993" s="459"/>
      <c r="M993" s="459"/>
      <c r="N993" s="459"/>
      <c r="O993" s="459"/>
      <c r="P993" s="459"/>
    </row>
    <row r="994" ht="25.15" customHeight="true" x14ac:dyDescent="0.2">
      <c r="C994" s="459"/>
      <c r="D994" s="459"/>
      <c r="E994" s="459"/>
      <c r="F994" s="459"/>
      <c r="G994" s="459"/>
      <c r="H994" s="459"/>
      <c r="I994" s="459"/>
      <c r="J994" s="459"/>
      <c r="K994" s="459"/>
      <c r="L994" s="459"/>
      <c r="M994" s="459"/>
      <c r="N994" s="459"/>
      <c r="O994" s="459"/>
      <c r="P994" s="459"/>
    </row>
    <row r="995" ht="25.15" customHeight="true" x14ac:dyDescent="0.2">
      <c r="C995" s="459"/>
      <c r="D995" s="459"/>
      <c r="E995" s="459"/>
      <c r="F995" s="459"/>
      <c r="G995" s="459"/>
      <c r="H995" s="459"/>
      <c r="I995" s="459"/>
      <c r="J995" s="459"/>
      <c r="K995" s="459"/>
      <c r="L995" s="459"/>
      <c r="M995" s="459"/>
      <c r="N995" s="459"/>
      <c r="O995" s="459"/>
      <c r="P995" s="459"/>
    </row>
    <row r="996" ht="25.15" customHeight="true" x14ac:dyDescent="0.2">
      <c r="C996" s="459"/>
      <c r="D996" s="459"/>
      <c r="E996" s="459"/>
      <c r="F996" s="459"/>
      <c r="G996" s="459"/>
      <c r="H996" s="459"/>
      <c r="I996" s="459"/>
      <c r="J996" s="459"/>
      <c r="K996" s="459"/>
      <c r="L996" s="459"/>
      <c r="M996" s="459"/>
      <c r="N996" s="459"/>
      <c r="O996" s="459"/>
      <c r="P996" s="459"/>
    </row>
    <row r="997" ht="25.15" customHeight="true" x14ac:dyDescent="0.2">
      <c r="C997" s="459"/>
      <c r="D997" s="459"/>
      <c r="E997" s="459"/>
      <c r="F997" s="459"/>
      <c r="G997" s="459"/>
      <c r="H997" s="459"/>
      <c r="I997" s="459"/>
      <c r="J997" s="459"/>
      <c r="K997" s="459"/>
      <c r="L997" s="459"/>
      <c r="M997" s="459"/>
      <c r="N997" s="459"/>
      <c r="O997" s="459"/>
      <c r="P997" s="459"/>
    </row>
    <row r="998" ht="25.15" customHeight="true" x14ac:dyDescent="0.2">
      <c r="C998" s="459"/>
      <c r="D998" s="459"/>
      <c r="E998" s="459"/>
      <c r="F998" s="459"/>
      <c r="G998" s="459"/>
      <c r="H998" s="459"/>
      <c r="I998" s="459"/>
      <c r="J998" s="459"/>
      <c r="K998" s="459"/>
      <c r="L998" s="459"/>
      <c r="M998" s="459"/>
      <c r="N998" s="459"/>
      <c r="O998" s="459"/>
      <c r="P998" s="459"/>
    </row>
    <row r="999" ht="25.15" customHeight="true" x14ac:dyDescent="0.2">
      <c r="C999" s="459"/>
      <c r="D999" s="459"/>
      <c r="E999" s="459"/>
      <c r="F999" s="459"/>
      <c r="G999" s="459"/>
      <c r="H999" s="459"/>
      <c r="I999" s="459"/>
      <c r="J999" s="459"/>
      <c r="K999" s="459"/>
      <c r="L999" s="459"/>
      <c r="M999" s="459"/>
      <c r="N999" s="459"/>
      <c r="O999" s="459"/>
      <c r="P999" s="459"/>
    </row>
    <row r="1000" ht="25.15" customHeight="true" x14ac:dyDescent="0.2">
      <c r="C1000" s="459"/>
      <c r="D1000" s="459"/>
      <c r="E1000" s="459"/>
      <c r="F1000" s="459"/>
      <c r="G1000" s="459"/>
      <c r="H1000" s="459"/>
      <c r="I1000" s="459"/>
      <c r="J1000" s="459"/>
      <c r="K1000" s="459"/>
      <c r="L1000" s="459"/>
      <c r="M1000" s="459"/>
      <c r="N1000" s="459"/>
      <c r="O1000" s="459"/>
      <c r="P1000" s="459"/>
    </row>
    <row r="1001" ht="25.15" customHeight="true" x14ac:dyDescent="0.2">
      <c r="C1001" s="459"/>
      <c r="D1001" s="459"/>
      <c r="E1001" s="459"/>
      <c r="F1001" s="459"/>
      <c r="G1001" s="459"/>
      <c r="H1001" s="459"/>
      <c r="I1001" s="459"/>
      <c r="J1001" s="459"/>
      <c r="K1001" s="459"/>
      <c r="L1001" s="459"/>
      <c r="M1001" s="459"/>
      <c r="N1001" s="459"/>
      <c r="O1001" s="459"/>
      <c r="P1001" s="459"/>
    </row>
    <row r="1002" ht="25.15" customHeight="true" x14ac:dyDescent="0.2">
      <c r="C1002" s="459"/>
      <c r="D1002" s="459"/>
      <c r="E1002" s="459"/>
      <c r="F1002" s="459"/>
      <c r="G1002" s="459"/>
      <c r="H1002" s="459"/>
      <c r="I1002" s="459"/>
      <c r="J1002" s="459"/>
      <c r="K1002" s="459"/>
      <c r="L1002" s="459"/>
      <c r="M1002" s="459"/>
      <c r="N1002" s="459"/>
      <c r="O1002" s="459"/>
      <c r="P1002" s="459"/>
    </row>
    <row r="1003" ht="25.15" customHeight="true" x14ac:dyDescent="0.2">
      <c r="C1003" s="459"/>
      <c r="D1003" s="459"/>
      <c r="E1003" s="459"/>
      <c r="F1003" s="459"/>
      <c r="G1003" s="459"/>
      <c r="H1003" s="459"/>
      <c r="I1003" s="459"/>
      <c r="J1003" s="459"/>
      <c r="K1003" s="459"/>
      <c r="L1003" s="459"/>
      <c r="M1003" s="459"/>
      <c r="N1003" s="459"/>
      <c r="O1003" s="459"/>
      <c r="P1003" s="459"/>
    </row>
    <row r="1004" ht="25.15" customHeight="true" x14ac:dyDescent="0.2">
      <c r="C1004" s="459"/>
      <c r="D1004" s="459"/>
      <c r="E1004" s="459"/>
      <c r="F1004" s="459"/>
      <c r="G1004" s="459"/>
      <c r="H1004" s="459"/>
      <c r="I1004" s="459"/>
      <c r="J1004" s="459"/>
      <c r="K1004" s="459"/>
      <c r="L1004" s="459"/>
      <c r="M1004" s="459"/>
      <c r="N1004" s="459"/>
      <c r="O1004" s="459"/>
      <c r="P1004" s="459"/>
    </row>
    <row r="1005" ht="25.15" customHeight="true" x14ac:dyDescent="0.2">
      <c r="C1005" s="459"/>
      <c r="D1005" s="459"/>
      <c r="E1005" s="459"/>
      <c r="F1005" s="459"/>
      <c r="G1005" s="459"/>
      <c r="H1005" s="459"/>
      <c r="I1005" s="459"/>
      <c r="J1005" s="459"/>
      <c r="K1005" s="459"/>
      <c r="L1005" s="459"/>
      <c r="M1005" s="459"/>
      <c r="N1005" s="459"/>
      <c r="O1005" s="459"/>
      <c r="P1005" s="459"/>
    </row>
    <row r="1006" ht="25.15" customHeight="true" x14ac:dyDescent="0.2">
      <c r="C1006" s="459"/>
      <c r="D1006" s="459"/>
      <c r="E1006" s="459"/>
      <c r="F1006" s="459"/>
      <c r="G1006" s="459"/>
      <c r="H1006" s="459"/>
      <c r="I1006" s="459"/>
      <c r="J1006" s="459"/>
      <c r="K1006" s="459"/>
      <c r="L1006" s="459"/>
      <c r="M1006" s="459"/>
      <c r="N1006" s="459"/>
      <c r="O1006" s="459"/>
      <c r="P1006" s="459"/>
    </row>
    <row r="1007" ht="25.15" customHeight="true" x14ac:dyDescent="0.2">
      <c r="C1007" s="459"/>
      <c r="D1007" s="459"/>
      <c r="E1007" s="459"/>
      <c r="F1007" s="459"/>
      <c r="G1007" s="459"/>
      <c r="H1007" s="459"/>
      <c r="I1007" s="459"/>
      <c r="J1007" s="459"/>
      <c r="K1007" s="459"/>
      <c r="L1007" s="459"/>
      <c r="M1007" s="459"/>
      <c r="N1007" s="459"/>
      <c r="O1007" s="459"/>
      <c r="P1007" s="459"/>
    </row>
    <row r="1008" ht="25.15" customHeight="true" x14ac:dyDescent="0.2">
      <c r="C1008" s="459"/>
      <c r="D1008" s="459"/>
      <c r="E1008" s="459"/>
      <c r="F1008" s="459"/>
      <c r="G1008" s="459"/>
      <c r="H1008" s="459"/>
      <c r="I1008" s="459"/>
      <c r="J1008" s="459"/>
      <c r="K1008" s="459"/>
      <c r="L1008" s="459"/>
      <c r="M1008" s="459"/>
      <c r="N1008" s="459"/>
      <c r="O1008" s="459"/>
      <c r="P1008" s="459"/>
    </row>
    <row r="1009" ht="25.15" customHeight="true" x14ac:dyDescent="0.2">
      <c r="C1009" s="459"/>
      <c r="D1009" s="459"/>
      <c r="E1009" s="459"/>
      <c r="F1009" s="459"/>
      <c r="G1009" s="459"/>
      <c r="H1009" s="459"/>
      <c r="I1009" s="459"/>
      <c r="J1009" s="459"/>
      <c r="K1009" s="459"/>
      <c r="L1009" s="459"/>
      <c r="M1009" s="459"/>
      <c r="N1009" s="459"/>
      <c r="O1009" s="459"/>
      <c r="P1009" s="459"/>
    </row>
    <row r="1010" ht="25.15" customHeight="true" x14ac:dyDescent="0.2">
      <c r="C1010" s="459"/>
      <c r="D1010" s="459"/>
      <c r="E1010" s="459"/>
      <c r="F1010" s="459"/>
      <c r="G1010" s="459"/>
      <c r="H1010" s="459"/>
      <c r="I1010" s="459"/>
      <c r="J1010" s="459"/>
      <c r="K1010" s="459"/>
      <c r="L1010" s="459"/>
      <c r="M1010" s="459"/>
      <c r="N1010" s="459"/>
      <c r="O1010" s="459"/>
      <c r="P1010" s="459"/>
    </row>
    <row r="1011" ht="25.15" customHeight="true" x14ac:dyDescent="0.2">
      <c r="C1011" s="459"/>
      <c r="D1011" s="459"/>
      <c r="E1011" s="459"/>
      <c r="F1011" s="459"/>
      <c r="G1011" s="459"/>
      <c r="H1011" s="459"/>
      <c r="I1011" s="459"/>
      <c r="J1011" s="459"/>
      <c r="K1011" s="459"/>
      <c r="L1011" s="459"/>
      <c r="M1011" s="459"/>
      <c r="N1011" s="459"/>
      <c r="O1011" s="459"/>
      <c r="P1011" s="459"/>
    </row>
    <row r="1012" ht="25.15" customHeight="true" x14ac:dyDescent="0.2">
      <c r="C1012" s="459"/>
      <c r="D1012" s="459"/>
      <c r="E1012" s="459"/>
      <c r="F1012" s="459"/>
      <c r="G1012" s="459"/>
      <c r="H1012" s="459"/>
      <c r="I1012" s="459"/>
      <c r="J1012" s="459"/>
      <c r="K1012" s="459"/>
      <c r="L1012" s="459"/>
      <c r="M1012" s="459"/>
      <c r="N1012" s="459"/>
      <c r="O1012" s="459"/>
      <c r="P1012" s="459"/>
    </row>
    <row r="1013" ht="25.15" customHeight="true" x14ac:dyDescent="0.2">
      <c r="C1013" s="459"/>
      <c r="D1013" s="459"/>
      <c r="E1013" s="459"/>
      <c r="F1013" s="459"/>
      <c r="G1013" s="459"/>
      <c r="H1013" s="459"/>
      <c r="I1013" s="459"/>
      <c r="J1013" s="459"/>
      <c r="K1013" s="459"/>
      <c r="L1013" s="459"/>
      <c r="M1013" s="459"/>
      <c r="N1013" s="459"/>
      <c r="O1013" s="459"/>
      <c r="P1013" s="459"/>
    </row>
    <row r="1014" ht="25.15" customHeight="true" x14ac:dyDescent="0.2">
      <c r="C1014" s="459"/>
      <c r="D1014" s="459"/>
      <c r="E1014" s="459"/>
      <c r="F1014" s="459"/>
      <c r="G1014" s="459"/>
      <c r="H1014" s="459"/>
      <c r="I1014" s="459"/>
      <c r="J1014" s="459"/>
      <c r="K1014" s="459"/>
      <c r="L1014" s="459"/>
      <c r="M1014" s="459"/>
      <c r="N1014" s="459"/>
      <c r="O1014" s="459"/>
      <c r="P1014" s="459"/>
    </row>
    <row r="1015" ht="25.15" customHeight="true" x14ac:dyDescent="0.2">
      <c r="C1015" s="459"/>
      <c r="D1015" s="459"/>
      <c r="E1015" s="459"/>
      <c r="F1015" s="459"/>
      <c r="G1015" s="459"/>
      <c r="H1015" s="459"/>
      <c r="I1015" s="459"/>
      <c r="J1015" s="459"/>
      <c r="K1015" s="459"/>
      <c r="L1015" s="459"/>
      <c r="M1015" s="459"/>
      <c r="N1015" s="459"/>
      <c r="O1015" s="459"/>
      <c r="P1015" s="459"/>
    </row>
    <row r="1016" ht="25.15" customHeight="true" x14ac:dyDescent="0.2">
      <c r="C1016" s="459"/>
      <c r="D1016" s="459"/>
      <c r="E1016" s="459"/>
      <c r="F1016" s="459"/>
      <c r="G1016" s="459"/>
      <c r="H1016" s="459"/>
      <c r="I1016" s="459"/>
      <c r="J1016" s="459"/>
      <c r="K1016" s="459"/>
      <c r="L1016" s="459"/>
      <c r="M1016" s="459"/>
      <c r="N1016" s="459"/>
      <c r="O1016" s="459"/>
      <c r="P1016" s="459"/>
    </row>
    <row r="1017" ht="25.15" customHeight="true" x14ac:dyDescent="0.2">
      <c r="C1017" s="459"/>
      <c r="D1017" s="459"/>
      <c r="E1017" s="459"/>
      <c r="F1017" s="459"/>
      <c r="G1017" s="459"/>
      <c r="H1017" s="459"/>
      <c r="I1017" s="459"/>
      <c r="J1017" s="459"/>
      <c r="K1017" s="459"/>
      <c r="L1017" s="459"/>
      <c r="M1017" s="459"/>
      <c r="N1017" s="459"/>
      <c r="O1017" s="459"/>
      <c r="P1017" s="459"/>
    </row>
    <row r="1018" ht="25.15" customHeight="true" x14ac:dyDescent="0.2">
      <c r="C1018" s="459"/>
      <c r="D1018" s="459"/>
      <c r="E1018" s="459"/>
      <c r="F1018" s="459"/>
      <c r="G1018" s="459"/>
      <c r="H1018" s="459"/>
      <c r="I1018" s="459"/>
      <c r="J1018" s="459"/>
      <c r="K1018" s="459"/>
      <c r="L1018" s="459"/>
      <c r="M1018" s="459"/>
      <c r="N1018" s="459"/>
      <c r="O1018" s="459"/>
      <c r="P1018" s="459"/>
    </row>
    <row r="1019" ht="25.15" customHeight="true" x14ac:dyDescent="0.2">
      <c r="C1019" s="459"/>
      <c r="D1019" s="459"/>
      <c r="E1019" s="459"/>
      <c r="F1019" s="459"/>
      <c r="G1019" s="459"/>
      <c r="H1019" s="459"/>
      <c r="I1019" s="459"/>
      <c r="J1019" s="459"/>
      <c r="K1019" s="459"/>
      <c r="L1019" s="459"/>
      <c r="M1019" s="459"/>
      <c r="N1019" s="459"/>
      <c r="O1019" s="459"/>
      <c r="P1019" s="459"/>
    </row>
    <row r="1020" ht="25.15" customHeight="true" x14ac:dyDescent="0.2">
      <c r="C1020" s="459"/>
      <c r="D1020" s="459"/>
      <c r="E1020" s="459"/>
      <c r="F1020" s="459"/>
      <c r="G1020" s="459"/>
      <c r="H1020" s="459"/>
      <c r="I1020" s="459"/>
      <c r="J1020" s="459"/>
      <c r="K1020" s="459"/>
      <c r="L1020" s="459"/>
      <c r="M1020" s="459"/>
      <c r="N1020" s="459"/>
      <c r="O1020" s="459"/>
      <c r="P1020" s="459"/>
    </row>
    <row r="1021" ht="25.15" customHeight="true" x14ac:dyDescent="0.2">
      <c r="C1021" s="459"/>
      <c r="D1021" s="459"/>
      <c r="E1021" s="459"/>
      <c r="F1021" s="459"/>
      <c r="G1021" s="459"/>
      <c r="H1021" s="459"/>
      <c r="I1021" s="459"/>
      <c r="J1021" s="459"/>
      <c r="K1021" s="459"/>
      <c r="L1021" s="459"/>
      <c r="M1021" s="459"/>
      <c r="N1021" s="459"/>
      <c r="O1021" s="459"/>
      <c r="P1021" s="459"/>
    </row>
    <row r="1022" ht="25.15" customHeight="true" x14ac:dyDescent="0.2">
      <c r="C1022" s="459"/>
      <c r="D1022" s="459"/>
      <c r="E1022" s="459"/>
      <c r="F1022" s="459"/>
      <c r="G1022" s="459"/>
      <c r="H1022" s="459"/>
      <c r="I1022" s="459"/>
      <c r="J1022" s="459"/>
      <c r="K1022" s="459"/>
      <c r="L1022" s="459"/>
      <c r="M1022" s="459"/>
      <c r="N1022" s="459"/>
      <c r="O1022" s="459"/>
      <c r="P1022" s="459"/>
    </row>
    <row r="1023" ht="25.15" customHeight="true" x14ac:dyDescent="0.2">
      <c r="C1023" s="459"/>
      <c r="D1023" s="459"/>
      <c r="E1023" s="459"/>
      <c r="F1023" s="459"/>
      <c r="G1023" s="459"/>
      <c r="H1023" s="459"/>
      <c r="I1023" s="459"/>
      <c r="J1023" s="459"/>
      <c r="K1023" s="459"/>
      <c r="L1023" s="459"/>
      <c r="M1023" s="459"/>
      <c r="N1023" s="459"/>
      <c r="O1023" s="459"/>
      <c r="P1023" s="459"/>
    </row>
    <row r="1024" ht="25.15" customHeight="true" x14ac:dyDescent="0.2">
      <c r="C1024" s="459"/>
      <c r="D1024" s="459"/>
      <c r="E1024" s="459"/>
      <c r="F1024" s="459"/>
      <c r="G1024" s="459"/>
      <c r="H1024" s="459"/>
      <c r="I1024" s="459"/>
      <c r="J1024" s="459"/>
      <c r="K1024" s="459"/>
      <c r="L1024" s="459"/>
      <c r="M1024" s="459"/>
      <c r="N1024" s="459"/>
      <c r="O1024" s="459"/>
      <c r="P1024" s="459"/>
    </row>
    <row r="1025" s="218" customFormat="true" ht="15" customHeight="true" x14ac:dyDescent="0.2">
      <c r="A1025" s="2181" t="s">
        <v>136</v>
      </c>
      <c r="B1025" s="2182"/>
      <c r="C1025" s="2183"/>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 customHeight="true" x14ac:dyDescent="0.2">
      <c r="A1026" s="2184" t="s">
        <v>188</v>
      </c>
      <c r="B1026" s="2185"/>
      <c r="C1026" s="398" t="s">
        <v>189</v>
      </c>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5" hidden="true" customHeight="true" x14ac:dyDescent="0.2">
      <c r="A1027" s="399" t="s">
        <v>190</v>
      </c>
      <c r="B1027" s="400" t="s">
        <v>191</v>
      </c>
      <c r="C1027" s="401">
        <v>4007</v>
      </c>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5" hidden="true" customHeight="true" x14ac:dyDescent="0.2">
      <c r="A1028" s="402" t="s">
        <v>192</v>
      </c>
      <c r="B1028" s="403" t="s">
        <v>191</v>
      </c>
      <c r="C1028" s="404">
        <v>4007</v>
      </c>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5" hidden="true" customHeight="true" x14ac:dyDescent="0.2">
      <c r="A1029" s="402" t="s">
        <v>193</v>
      </c>
      <c r="B1029" s="403" t="s">
        <v>194</v>
      </c>
      <c r="C1029" s="404">
        <v>4007</v>
      </c>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5" hidden="true" customHeight="true" x14ac:dyDescent="0.2">
      <c r="A1030" s="402" t="s">
        <v>195</v>
      </c>
      <c r="B1030" s="403" t="s">
        <v>196</v>
      </c>
      <c r="C1030" s="404">
        <v>4007</v>
      </c>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5" customHeight="true" x14ac:dyDescent="0.2">
      <c r="A1031" s="402" t="s">
        <v>197</v>
      </c>
      <c r="B1031" s="405" t="s">
        <v>198</v>
      </c>
      <c r="C1031" s="404">
        <v>4007</v>
      </c>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5" customHeight="true" x14ac:dyDescent="0.2">
      <c r="A1032" s="402"/>
      <c r="B1032" s="403" t="s">
        <v>199</v>
      </c>
      <c r="C1032" s="404">
        <v>0</v>
      </c>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5" customHeight="true" x14ac:dyDescent="0.2">
      <c r="A1033" s="402"/>
      <c r="B1033" s="403" t="s">
        <v>200</v>
      </c>
      <c r="C1033" s="404">
        <v>0</v>
      </c>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5" customHeight="true" x14ac:dyDescent="0.2">
      <c r="A1034" s="406" t="s">
        <v>201</v>
      </c>
      <c r="B1034" s="407"/>
      <c r="C1034" s="408"/>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A1035" s="2186" t="s">
        <v>201</v>
      </c>
      <c r="B1035" s="2187"/>
      <c r="C1035" s="2188"/>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4"/>
      <c r="BB1035" s="238"/>
      <c r="BC1035" s="394"/>
      <c r="BD1035" s="394"/>
      <c r="BE1035" s="394"/>
      <c r="BF1035" s="394"/>
      <c r="BG1035" s="394"/>
      <c r="BH1035" s="394"/>
      <c r="BI1035" s="394"/>
      <c r="BJ1035" s="394"/>
      <c r="BK1035" s="394"/>
      <c r="BL1035" s="394"/>
      <c r="BM1035" s="394"/>
      <c r="BN1035" s="394"/>
      <c r="BO1035" s="394"/>
      <c r="BP1035" s="394"/>
      <c r="BQ1035" s="394"/>
      <c r="BR1035" s="394"/>
      <c r="BS1035" s="394"/>
      <c r="BT1035" s="394"/>
      <c r="BU1035" s="394"/>
      <c r="BV1035" s="394"/>
      <c r="BW1035" s="394"/>
      <c r="BX1035" s="394"/>
      <c r="BY1035" s="394"/>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arima borough</v>
      </c>
      <c r="B1037" s="293" t="e">
        <f>BR122+BR123</f>
        <v>#VALUE!</v>
      </c>
    </row>
    <row r="1038" ht="15" customHeight="true" x14ac:dyDescent="0.2">
      <c r="A1038" s="293" t="str">
        <f>S15</f>
        <v>caroni</v>
      </c>
      <c r="B1038" s="293" t="e">
        <f>BS122+BS123</f>
        <v>#VALUE!</v>
      </c>
    </row>
    <row r="1039" ht="15" customHeight="true" x14ac:dyDescent="0.2">
      <c r="A1039" s="293" t="str">
        <f>T15</f>
        <v>chaguanas borough</v>
      </c>
      <c r="B1039" s="293" t="e">
        <f>BT122+BT123</f>
        <v>#VALUE!</v>
      </c>
    </row>
    <row r="1040" ht="15" customHeight="true" x14ac:dyDescent="0.2">
      <c r="A1040" s="293" t="str">
        <f>U15</f>
        <v>diego martin</v>
      </c>
      <c r="B1040" s="293" t="e">
        <f>BU122+BU123</f>
        <v>#VALUE!</v>
      </c>
    </row>
    <row r="1041" ht="15" customHeight="true" x14ac:dyDescent="0.2">
      <c r="A1041" s="293" t="str">
        <f>V15</f>
        <v>nariva/mayaro</v>
      </c>
      <c r="B1041" s="293" t="e">
        <f>BV122+BV123</f>
        <v>#VALUE!</v>
      </c>
    </row>
    <row r="1042" ht="15" customHeight="true" x14ac:dyDescent="0.2">
      <c r="A1042" s="293" t="str">
        <f>W15</f>
        <v>port of spain</v>
      </c>
      <c r="B1042" s="293" t="e">
        <f>BW122+BW123</f>
        <v>#VALUE!</v>
      </c>
    </row>
    <row r="1043" ht="15" customHeight="true" x14ac:dyDescent="0.2">
      <c r="A1043" s="293" t="str">
        <f>X15</f>
        <v>pt. fortin borough</v>
      </c>
      <c r="B1043" s="293" t="e">
        <f>BX122+XR123</f>
        <v>#VALUE!</v>
      </c>
    </row>
    <row r="1044" ht="15" customHeight="true" x14ac:dyDescent="0.2">
      <c r="A1044" s="293" t="str">
        <f>Y15</f>
        <v>rest of st. george</v>
      </c>
      <c r="B1044" s="293" t="e">
        <f>BY122+BY123</f>
        <v>#VALUE!</v>
      </c>
    </row>
    <row r="1045" ht="15" customHeight="true" x14ac:dyDescent="0.2">
      <c r="A1045" s="293" t="str">
        <f>Z15</f>
        <v>san fernando</v>
      </c>
      <c r="B1045" s="293" t="e">
        <f>BZ122+BZ123</f>
        <v>#VALUE!</v>
      </c>
    </row>
    <row r="1046" ht="15" customHeight="true" x14ac:dyDescent="0.2">
      <c r="A1046" s="238" t="str">
        <f>AA15</f>
        <v>st anns</v>
      </c>
      <c r="B1046" s="293" t="e">
        <f>CA122+CA123</f>
        <v>#VALUE!</v>
      </c>
    </row>
    <row r="1047" ht="15" customHeight="true" x14ac:dyDescent="0.2">
      <c r="A1047" s="238" t="str">
        <f>AB15</f>
        <v>st. andrew/st. david</v>
      </c>
      <c r="B1047" s="293" t="e">
        <f>CB122+CB123</f>
        <v>#VALUE!</v>
      </c>
    </row>
    <row r="1048" ht="15" customHeight="true" x14ac:dyDescent="0.2">
      <c r="A1048" s="238" t="str">
        <f>AC15</f>
        <v>st. patrick</v>
      </c>
      <c r="B1048" s="293" t="e">
        <f>CC122+CC123</f>
        <v>#VALUE!</v>
      </c>
    </row>
    <row r="1049" ht="15" customHeight="true" x14ac:dyDescent="0.2">
      <c r="A1049" s="238" t="str">
        <f>AD15</f>
        <v>tacarigua</v>
      </c>
      <c r="B1049" s="293" t="e">
        <f>CD122+CD123</f>
        <v>#VALUE!</v>
      </c>
    </row>
    <row r="1050" ht="15" customHeight="true" x14ac:dyDescent="0.2">
      <c r="A1050" s="238" t="str">
        <f>AE15</f>
        <v>tobago</v>
      </c>
      <c r="B1050" s="293" t="e">
        <f>CE122+CE123</f>
        <v>#VALUE!</v>
      </c>
    </row>
    <row r="1051" ht="15" customHeight="true" x14ac:dyDescent="0.2">
      <c r="A1051" s="238" t="str">
        <f>AF15</f>
        <v>victoria</v>
      </c>
      <c r="B1051" s="293" t="e">
        <f>CF122+CF123</f>
        <v>#VALUE!</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15</v>
      </c>
      <c r="B1072" s="238" t="s">
        <v>138</v>
      </c>
    </row>
    <row r="1100" s="211" customFormat="true" ht="15" customHeight="true" x14ac:dyDescent="0.2">
      <c r="A1100" s="544"/>
      <c r="B1100" s="526"/>
      <c r="BA1100" s="394"/>
      <c r="BB1100" s="238"/>
      <c r="BC1100" s="394"/>
      <c r="BD1100" s="394"/>
      <c r="BE1100" s="394"/>
      <c r="BF1100" s="394"/>
      <c r="BG1100" s="394"/>
      <c r="BH1100" s="394"/>
      <c r="BI1100" s="394"/>
      <c r="BJ1100" s="394"/>
      <c r="BK1100" s="394"/>
      <c r="BL1100" s="394"/>
      <c r="BM1100" s="394"/>
      <c r="BN1100" s="394"/>
      <c r="BO1100" s="394"/>
      <c r="BP1100" s="394"/>
      <c r="BQ1100" s="394"/>
      <c r="BR1100" s="394"/>
      <c r="BS1100" s="394"/>
      <c r="BT1100" s="394"/>
      <c r="BU1100" s="394"/>
      <c r="BV1100" s="394"/>
      <c r="BW1100" s="394"/>
      <c r="BX1100" s="394"/>
      <c r="BY1100" s="394"/>
    </row>
    <row r="1101" s="211" customFormat="true" ht="15" customHeight="true" x14ac:dyDescent="0.2">
      <c r="A1101" s="545"/>
      <c r="B1101" s="527"/>
      <c r="BA1101" s="394"/>
      <c r="BB1101" s="238"/>
      <c r="BC1101" s="394"/>
      <c r="BD1101" s="394"/>
      <c r="BE1101" s="394"/>
      <c r="BF1101" s="394"/>
      <c r="BG1101" s="394"/>
      <c r="BH1101" s="394"/>
      <c r="BI1101" s="394"/>
      <c r="BJ1101" s="394"/>
      <c r="BK1101" s="394"/>
      <c r="BL1101" s="394"/>
      <c r="BM1101" s="394"/>
      <c r="BN1101" s="394"/>
      <c r="BO1101" s="394"/>
      <c r="BP1101" s="394"/>
      <c r="BQ1101" s="394"/>
      <c r="BR1101" s="394"/>
      <c r="BS1101" s="394"/>
      <c r="BT1101" s="394"/>
      <c r="BU1101" s="394"/>
      <c r="BV1101" s="394"/>
      <c r="BW1101" s="394"/>
      <c r="BX1101" s="394"/>
      <c r="BY1101" s="394"/>
    </row>
    <row r="1102" s="211" customFormat="true" ht="15" customHeight="true" x14ac:dyDescent="0.2">
      <c r="BA1102" s="394"/>
      <c r="BB1102" s="238"/>
      <c r="BC1102" s="394"/>
      <c r="BD1102" s="394"/>
      <c r="BE1102" s="394"/>
      <c r="BF1102" s="394"/>
      <c r="BG1102" s="394"/>
      <c r="BH1102" s="394"/>
      <c r="BI1102" s="394"/>
      <c r="BJ1102" s="394"/>
      <c r="BK1102" s="394"/>
      <c r="BL1102" s="394"/>
      <c r="BM1102" s="394"/>
      <c r="BN1102" s="394"/>
      <c r="BO1102" s="394"/>
      <c r="BP1102" s="394"/>
      <c r="BQ1102" s="394"/>
      <c r="BR1102" s="394"/>
      <c r="BS1102" s="394"/>
      <c r="BT1102" s="394"/>
      <c r="BU1102" s="394"/>
      <c r="BV1102" s="394"/>
      <c r="BW1102" s="394"/>
      <c r="BX1102" s="394"/>
      <c r="BY1102" s="394"/>
    </row>
    <row r="1103" s="211" customFormat="true" ht="15" customHeight="true" x14ac:dyDescent="0.2">
      <c r="BA1103" s="394"/>
      <c r="BB1103" s="238"/>
      <c r="BC1103" s="394"/>
      <c r="BD1103" s="394"/>
      <c r="BE1103" s="394"/>
      <c r="BF1103" s="394"/>
      <c r="BG1103" s="394"/>
      <c r="BH1103" s="394"/>
      <c r="BI1103" s="394"/>
      <c r="BJ1103" s="394"/>
      <c r="BK1103" s="394"/>
      <c r="BL1103" s="394"/>
      <c r="BM1103" s="394"/>
      <c r="BN1103" s="394"/>
      <c r="BO1103" s="394"/>
      <c r="BP1103" s="394"/>
      <c r="BQ1103" s="394"/>
      <c r="BR1103" s="394"/>
      <c r="BS1103" s="394"/>
      <c r="BT1103" s="394"/>
      <c r="BU1103" s="394"/>
      <c r="BV1103" s="394"/>
      <c r="BW1103" s="394"/>
      <c r="BX1103" s="394"/>
      <c r="BY1103" s="394"/>
    </row>
    <row r="1104" s="211" customFormat="true" ht="15" customHeight="true" x14ac:dyDescent="0.2">
      <c r="BA1104" s="394"/>
      <c r="BB1104" s="238"/>
      <c r="BC1104" s="394"/>
      <c r="BD1104" s="394"/>
      <c r="BE1104" s="394"/>
      <c r="BF1104" s="394"/>
      <c r="BG1104" s="394"/>
      <c r="BH1104" s="394"/>
      <c r="BI1104" s="394"/>
      <c r="BJ1104" s="394"/>
      <c r="BK1104" s="394"/>
      <c r="BL1104" s="394"/>
      <c r="BM1104" s="394"/>
      <c r="BN1104" s="394"/>
      <c r="BO1104" s="394"/>
      <c r="BP1104" s="394"/>
      <c r="BQ1104" s="394"/>
      <c r="BR1104" s="394"/>
      <c r="BS1104" s="394"/>
      <c r="BT1104" s="394"/>
      <c r="BU1104" s="394"/>
      <c r="BV1104" s="394"/>
      <c r="BW1104" s="394"/>
      <c r="BX1104" s="394"/>
      <c r="BY1104" s="394"/>
    </row>
    <row r="1105" s="211" customFormat="true" ht="15" customHeight="true" x14ac:dyDescent="0.2">
      <c r="BA1105" s="394"/>
      <c r="BB1105" s="238"/>
      <c r="BC1105" s="394"/>
      <c r="BD1105" s="394"/>
      <c r="BE1105" s="394"/>
      <c r="BF1105" s="394"/>
      <c r="BG1105" s="394"/>
      <c r="BH1105" s="394"/>
      <c r="BI1105" s="394"/>
      <c r="BJ1105" s="394"/>
      <c r="BK1105" s="394"/>
      <c r="BL1105" s="394"/>
      <c r="BM1105" s="394"/>
      <c r="BN1105" s="394"/>
      <c r="BO1105" s="394"/>
      <c r="BP1105" s="394"/>
      <c r="BQ1105" s="394"/>
      <c r="BR1105" s="394"/>
      <c r="BS1105" s="394"/>
      <c r="BT1105" s="394"/>
      <c r="BU1105" s="394"/>
      <c r="BV1105" s="394"/>
      <c r="BW1105" s="394"/>
      <c r="BX1105" s="394"/>
      <c r="BY1105" s="394"/>
    </row>
    <row r="1106" s="211" customFormat="true" ht="15" customHeight="true" x14ac:dyDescent="0.2">
      <c r="BA1106" s="394"/>
      <c r="BB1106" s="238"/>
      <c r="BC1106" s="394"/>
      <c r="BD1106" s="394"/>
      <c r="BE1106" s="394"/>
      <c r="BF1106" s="394"/>
      <c r="BG1106" s="394"/>
      <c r="BH1106" s="394"/>
      <c r="BI1106" s="394"/>
      <c r="BJ1106" s="394"/>
      <c r="BK1106" s="394"/>
      <c r="BL1106" s="394"/>
      <c r="BM1106" s="394"/>
      <c r="BN1106" s="394"/>
      <c r="BO1106" s="394"/>
      <c r="BP1106" s="394"/>
      <c r="BQ1106" s="394"/>
      <c r="BR1106" s="394"/>
      <c r="BS1106" s="394"/>
      <c r="BT1106" s="394"/>
      <c r="BU1106" s="394"/>
      <c r="BV1106" s="394"/>
      <c r="BW1106" s="394"/>
      <c r="BX1106" s="394"/>
      <c r="BY1106" s="394"/>
    </row>
    <row r="1107" s="211" customFormat="true" ht="15" customHeight="true" x14ac:dyDescent="0.2">
      <c r="BA1107" s="394"/>
      <c r="BB1107" s="238"/>
      <c r="BC1107" s="394"/>
      <c r="BD1107" s="394"/>
      <c r="BE1107" s="394"/>
      <c r="BF1107" s="394"/>
      <c r="BG1107" s="394"/>
      <c r="BH1107" s="394"/>
      <c r="BI1107" s="394"/>
      <c r="BJ1107" s="394"/>
      <c r="BK1107" s="394"/>
      <c r="BL1107" s="394"/>
      <c r="BM1107" s="394"/>
      <c r="BN1107" s="394"/>
      <c r="BO1107" s="394"/>
      <c r="BP1107" s="394"/>
      <c r="BQ1107" s="394"/>
      <c r="BR1107" s="394"/>
      <c r="BS1107" s="394"/>
      <c r="BT1107" s="394"/>
      <c r="BU1107" s="394"/>
      <c r="BV1107" s="394"/>
      <c r="BW1107" s="394"/>
      <c r="BX1107" s="394"/>
      <c r="BY1107" s="394"/>
    </row>
    <row r="1108" s="211" customFormat="true" ht="15" customHeight="true" x14ac:dyDescent="0.2">
      <c r="BA1108" s="394"/>
      <c r="BB1108" s="238"/>
      <c r="BC1108" s="394"/>
      <c r="BD1108" s="394"/>
      <c r="BE1108" s="394"/>
      <c r="BF1108" s="394"/>
      <c r="BG1108" s="394"/>
      <c r="BH1108" s="394"/>
      <c r="BI1108" s="394"/>
      <c r="BJ1108" s="394"/>
      <c r="BK1108" s="394"/>
      <c r="BL1108" s="394"/>
      <c r="BM1108" s="394"/>
      <c r="BN1108" s="394"/>
      <c r="BO1108" s="394"/>
      <c r="BP1108" s="394"/>
      <c r="BQ1108" s="394"/>
      <c r="BR1108" s="394"/>
      <c r="BS1108" s="394"/>
      <c r="BT1108" s="394"/>
      <c r="BU1108" s="394"/>
      <c r="BV1108" s="394"/>
      <c r="BW1108" s="394"/>
      <c r="BX1108" s="394"/>
      <c r="BY1108" s="394"/>
    </row>
    <row r="1109" s="211" customFormat="true" ht="15" customHeight="true" x14ac:dyDescent="0.2">
      <c r="BA1109" s="394"/>
      <c r="BB1109" s="238"/>
      <c r="BC1109" s="394"/>
      <c r="BD1109" s="394"/>
      <c r="BE1109" s="394"/>
      <c r="BF1109" s="394"/>
      <c r="BG1109" s="394"/>
      <c r="BH1109" s="394"/>
      <c r="BI1109" s="394"/>
      <c r="BJ1109" s="394"/>
      <c r="BK1109" s="394"/>
      <c r="BL1109" s="394"/>
      <c r="BM1109" s="394"/>
      <c r="BN1109" s="394"/>
      <c r="BO1109" s="394"/>
      <c r="BP1109" s="394"/>
      <c r="BQ1109" s="394"/>
      <c r="BR1109" s="394"/>
      <c r="BS1109" s="394"/>
      <c r="BT1109" s="394"/>
      <c r="BU1109" s="394"/>
      <c r="BV1109" s="394"/>
      <c r="BW1109" s="394"/>
      <c r="BX1109" s="394"/>
      <c r="BY1109" s="394"/>
    </row>
    <row r="1110" s="211" customFormat="true" ht="15" customHeight="true" x14ac:dyDescent="0.2">
      <c r="BA1110" s="394"/>
      <c r="BB1110" s="238"/>
      <c r="BC1110" s="394"/>
      <c r="BD1110" s="394"/>
      <c r="BE1110" s="394"/>
      <c r="BF1110" s="394"/>
      <c r="BG1110" s="394"/>
      <c r="BH1110" s="394"/>
      <c r="BI1110" s="394"/>
      <c r="BJ1110" s="394"/>
      <c r="BK1110" s="394"/>
      <c r="BL1110" s="394"/>
      <c r="BM1110" s="394"/>
      <c r="BN1110" s="394"/>
      <c r="BO1110" s="394"/>
      <c r="BP1110" s="394"/>
      <c r="BQ1110" s="394"/>
      <c r="BR1110" s="394"/>
      <c r="BS1110" s="394"/>
      <c r="BT1110" s="394"/>
      <c r="BU1110" s="394"/>
      <c r="BV1110" s="394"/>
      <c r="BW1110" s="394"/>
      <c r="BX1110" s="394"/>
      <c r="BY1110" s="394"/>
    </row>
    <row r="1111" s="211" customFormat="true" ht="15" customHeight="true" x14ac:dyDescent="0.2">
      <c r="BA1111" s="394"/>
      <c r="BB1111" s="238"/>
      <c r="BC1111" s="394"/>
      <c r="BD1111" s="394"/>
      <c r="BE1111" s="394"/>
      <c r="BF1111" s="394"/>
      <c r="BG1111" s="394"/>
      <c r="BH1111" s="394"/>
      <c r="BI1111" s="394"/>
      <c r="BJ1111" s="394"/>
      <c r="BK1111" s="394"/>
      <c r="BL1111" s="394"/>
      <c r="BM1111" s="394"/>
      <c r="BN1111" s="394"/>
      <c r="BO1111" s="394"/>
      <c r="BP1111" s="394"/>
      <c r="BQ1111" s="394"/>
      <c r="BR1111" s="394"/>
      <c r="BS1111" s="394"/>
      <c r="BT1111" s="394"/>
      <c r="BU1111" s="394"/>
      <c r="BV1111" s="394"/>
      <c r="BW1111" s="394"/>
      <c r="BX1111" s="394"/>
      <c r="BY1111" s="394"/>
    </row>
    <row r="1112" s="211" customFormat="true" ht="15" customHeight="true" x14ac:dyDescent="0.2">
      <c r="BA1112" s="394"/>
      <c r="BB1112" s="238"/>
      <c r="BC1112" s="394"/>
      <c r="BD1112" s="394"/>
      <c r="BE1112" s="394"/>
      <c r="BF1112" s="394"/>
      <c r="BG1112" s="394"/>
      <c r="BH1112" s="394"/>
      <c r="BI1112" s="394"/>
      <c r="BJ1112" s="394"/>
      <c r="BK1112" s="394"/>
      <c r="BL1112" s="394"/>
      <c r="BM1112" s="394"/>
      <c r="BN1112" s="394"/>
      <c r="BO1112" s="394"/>
      <c r="BP1112" s="394"/>
      <c r="BQ1112" s="394"/>
      <c r="BR1112" s="394"/>
      <c r="BS1112" s="394"/>
      <c r="BT1112" s="394"/>
      <c r="BU1112" s="394"/>
      <c r="BV1112" s="394"/>
      <c r="BW1112" s="394"/>
      <c r="BX1112" s="394"/>
      <c r="BY1112" s="394"/>
    </row>
    <row r="1113" s="211" customFormat="true" ht="15" customHeight="true" x14ac:dyDescent="0.2">
      <c r="BA1113" s="394"/>
      <c r="BB1113" s="238"/>
      <c r="BC1113" s="394"/>
      <c r="BD1113" s="394"/>
      <c r="BE1113" s="394"/>
      <c r="BF1113" s="394"/>
      <c r="BG1113" s="394"/>
      <c r="BH1113" s="394"/>
      <c r="BI1113" s="394"/>
      <c r="BJ1113" s="394"/>
      <c r="BK1113" s="394"/>
      <c r="BL1113" s="394"/>
      <c r="BM1113" s="394"/>
      <c r="BN1113" s="394"/>
      <c r="BO1113" s="394"/>
      <c r="BP1113" s="394"/>
      <c r="BQ1113" s="394"/>
      <c r="BR1113" s="394"/>
      <c r="BS1113" s="394"/>
      <c r="BT1113" s="394"/>
      <c r="BU1113" s="394"/>
      <c r="BV1113" s="394"/>
      <c r="BW1113" s="394"/>
      <c r="BX1113" s="394"/>
      <c r="BY1113" s="394"/>
    </row>
    <row r="1114" s="211" customFormat="true" ht="15" customHeight="true" x14ac:dyDescent="0.2">
      <c r="A1114" s="545"/>
      <c r="B1114" s="527"/>
      <c r="C1114" s="528"/>
      <c r="D1114" s="529"/>
      <c r="E1114" s="529"/>
      <c r="F1114" s="529"/>
      <c r="G1114" s="530"/>
      <c r="H1114" s="531"/>
      <c r="I1114" s="531"/>
      <c r="J1114" s="531"/>
      <c r="K1114" s="531"/>
      <c r="L1114" s="532"/>
      <c r="M1114" s="531"/>
      <c r="N1114" s="531"/>
      <c r="O1114" s="531"/>
      <c r="P1114" s="531"/>
      <c r="Q1114" s="532"/>
      <c r="R1114" s="529"/>
      <c r="S1114" s="529"/>
      <c r="T1114" s="529"/>
      <c r="U1114" s="529"/>
      <c r="V1114" s="529"/>
      <c r="W1114" s="529"/>
      <c r="X1114" s="529"/>
      <c r="Y1114" s="529"/>
      <c r="Z1114" s="529"/>
      <c r="AA1114" s="529"/>
      <c r="AB1114" s="529"/>
      <c r="AC1114" s="529"/>
      <c r="AD1114" s="529"/>
      <c r="AE1114" s="529"/>
      <c r="AF1114" s="533"/>
      <c r="BA1114" s="394"/>
      <c r="BB1114" s="238"/>
      <c r="BC1114" s="394"/>
      <c r="BD1114" s="394"/>
      <c r="BE1114" s="394"/>
      <c r="BF1114" s="394"/>
      <c r="BG1114" s="394"/>
      <c r="BH1114" s="394"/>
      <c r="BI1114" s="394"/>
      <c r="BJ1114" s="394"/>
      <c r="BK1114" s="394"/>
      <c r="BL1114" s="394"/>
      <c r="BM1114" s="394"/>
      <c r="BN1114" s="394"/>
      <c r="BO1114" s="394"/>
      <c r="BP1114" s="394"/>
      <c r="BQ1114" s="394"/>
      <c r="BR1114" s="394"/>
      <c r="BS1114" s="394"/>
      <c r="BT1114" s="394"/>
      <c r="BU1114" s="394"/>
      <c r="BV1114" s="394"/>
      <c r="BW1114" s="394"/>
      <c r="BX1114" s="394"/>
      <c r="BY1114" s="394"/>
    </row>
    <row r="1115" s="211" customFormat="true" ht="15" customHeight="true" x14ac:dyDescent="0.2">
      <c r="A1115" s="545"/>
      <c r="B1115" s="527"/>
      <c r="C1115" s="528"/>
      <c r="D1115" s="529"/>
      <c r="E1115" s="529"/>
      <c r="F1115" s="529"/>
      <c r="G1115" s="530"/>
      <c r="H1115" s="531"/>
      <c r="I1115" s="531"/>
      <c r="J1115" s="531"/>
      <c r="K1115" s="531"/>
      <c r="L1115" s="532"/>
      <c r="M1115" s="531"/>
      <c r="N1115" s="531"/>
      <c r="O1115" s="531"/>
      <c r="P1115" s="531"/>
      <c r="Q1115" s="532"/>
      <c r="R1115" s="529"/>
      <c r="S1115" s="529"/>
      <c r="T1115" s="529"/>
      <c r="U1115" s="529"/>
      <c r="V1115" s="529"/>
      <c r="W1115" s="529"/>
      <c r="X1115" s="529"/>
      <c r="Y1115" s="529"/>
      <c r="Z1115" s="529"/>
      <c r="AA1115" s="529"/>
      <c r="AB1115" s="529"/>
      <c r="AC1115" s="529"/>
      <c r="AD1115" s="529"/>
      <c r="AE1115" s="529"/>
      <c r="AF1115" s="533"/>
      <c r="BA1115" s="394"/>
      <c r="BB1115" s="238"/>
      <c r="BC1115" s="394"/>
      <c r="BD1115" s="394"/>
      <c r="BE1115" s="394"/>
      <c r="BF1115" s="394"/>
      <c r="BG1115" s="394"/>
      <c r="BH1115" s="394"/>
      <c r="BI1115" s="394"/>
      <c r="BJ1115" s="394"/>
      <c r="BK1115" s="394"/>
      <c r="BL1115" s="394"/>
      <c r="BM1115" s="394"/>
      <c r="BN1115" s="394"/>
      <c r="BO1115" s="394"/>
      <c r="BP1115" s="394"/>
      <c r="BQ1115" s="394"/>
      <c r="BR1115" s="394"/>
      <c r="BS1115" s="394"/>
      <c r="BT1115" s="394"/>
      <c r="BU1115" s="394"/>
      <c r="BV1115" s="394"/>
      <c r="BW1115" s="394"/>
      <c r="BX1115" s="394"/>
      <c r="BY1115" s="394"/>
    </row>
    <row r="1116" s="211" customFormat="true" ht="15" customHeight="true" x14ac:dyDescent="0.2">
      <c r="A1116" s="545"/>
      <c r="B1116" s="527"/>
      <c r="C1116" s="528"/>
      <c r="D1116" s="529"/>
      <c r="E1116" s="529"/>
      <c r="F1116" s="529"/>
      <c r="G1116" s="530"/>
      <c r="H1116" s="531"/>
      <c r="I1116" s="531"/>
      <c r="J1116" s="531"/>
      <c r="K1116" s="531"/>
      <c r="L1116" s="532"/>
      <c r="M1116" s="531"/>
      <c r="N1116" s="531"/>
      <c r="O1116" s="531"/>
      <c r="P1116" s="531"/>
      <c r="Q1116" s="532"/>
      <c r="R1116" s="529"/>
      <c r="S1116" s="529"/>
      <c r="T1116" s="529"/>
      <c r="U1116" s="529"/>
      <c r="V1116" s="529"/>
      <c r="W1116" s="529"/>
      <c r="X1116" s="529"/>
      <c r="Y1116" s="529"/>
      <c r="Z1116" s="529"/>
      <c r="AA1116" s="529"/>
      <c r="AB1116" s="529"/>
      <c r="AC1116" s="529"/>
      <c r="AD1116" s="529"/>
      <c r="AE1116" s="529"/>
      <c r="AF1116" s="533"/>
      <c r="BA1116" s="394"/>
      <c r="BB1116" s="238"/>
      <c r="BC1116" s="394"/>
      <c r="BD1116" s="394"/>
      <c r="BE1116" s="394"/>
      <c r="BF1116" s="394"/>
      <c r="BG1116" s="394"/>
      <c r="BH1116" s="394"/>
      <c r="BI1116" s="394"/>
      <c r="BJ1116" s="394"/>
      <c r="BK1116" s="394"/>
      <c r="BL1116" s="394"/>
      <c r="BM1116" s="394"/>
      <c r="BN1116" s="394"/>
      <c r="BO1116" s="394"/>
      <c r="BP1116" s="394"/>
      <c r="BQ1116" s="394"/>
      <c r="BR1116" s="394"/>
      <c r="BS1116" s="394"/>
      <c r="BT1116" s="394"/>
      <c r="BU1116" s="394"/>
      <c r="BV1116" s="394"/>
      <c r="BW1116" s="394"/>
      <c r="BX1116" s="394"/>
      <c r="BY1116" s="394"/>
    </row>
    <row r="1117" s="211" customFormat="true" ht="15" customHeight="true" x14ac:dyDescent="0.2">
      <c r="A1117" s="546"/>
      <c r="B1117" s="534"/>
      <c r="C1117" s="535"/>
      <c r="D1117" s="536"/>
      <c r="E1117" s="536"/>
      <c r="F1117" s="536"/>
      <c r="G1117" s="537"/>
      <c r="H1117" s="531"/>
      <c r="I1117" s="531"/>
      <c r="J1117" s="531"/>
      <c r="K1117" s="531"/>
      <c r="L1117" s="532"/>
      <c r="M1117" s="531"/>
      <c r="N1117" s="531"/>
      <c r="O1117" s="531"/>
      <c r="P1117" s="531"/>
      <c r="Q1117" s="532"/>
      <c r="R1117" s="536"/>
      <c r="S1117" s="536"/>
      <c r="T1117" s="536"/>
      <c r="U1117" s="536"/>
      <c r="V1117" s="536"/>
      <c r="W1117" s="536"/>
      <c r="X1117" s="536"/>
      <c r="Y1117" s="536"/>
      <c r="Z1117" s="536"/>
      <c r="AA1117" s="536"/>
      <c r="AB1117" s="536"/>
      <c r="AC1117" s="536"/>
      <c r="AD1117" s="536"/>
      <c r="AE1117" s="536"/>
      <c r="AF1117" s="538"/>
      <c r="BA1117" s="394"/>
      <c r="BB1117" s="238"/>
      <c r="BC1117" s="394"/>
      <c r="BD1117" s="394"/>
      <c r="BE1117" s="394"/>
      <c r="BF1117" s="394"/>
      <c r="BG1117" s="394"/>
      <c r="BH1117" s="394"/>
      <c r="BI1117" s="394"/>
      <c r="BJ1117" s="394"/>
      <c r="BK1117" s="394"/>
      <c r="BL1117" s="394"/>
      <c r="BM1117" s="394"/>
      <c r="BN1117" s="394"/>
      <c r="BO1117" s="394"/>
      <c r="BP1117" s="394"/>
      <c r="BQ1117" s="394"/>
      <c r="BR1117" s="394"/>
      <c r="BS1117" s="394"/>
      <c r="BT1117" s="394"/>
      <c r="BU1117" s="394"/>
      <c r="BV1117" s="394"/>
      <c r="BW1117" s="394"/>
      <c r="BX1117" s="394"/>
      <c r="BY1117" s="394"/>
    </row>
    <row r="1118" s="211" customFormat="true" ht="15" customHeight="true" x14ac:dyDescent="0.2">
      <c r="BA1118" s="394"/>
      <c r="BB1118" s="238"/>
      <c r="BC1118" s="394"/>
      <c r="BD1118" s="394"/>
      <c r="BE1118" s="394"/>
      <c r="BF1118" s="394"/>
      <c r="BG1118" s="394"/>
      <c r="BH1118" s="394"/>
      <c r="BI1118" s="394"/>
      <c r="BJ1118" s="394"/>
      <c r="BK1118" s="394"/>
      <c r="BL1118" s="394"/>
      <c r="BM1118" s="394"/>
      <c r="BN1118" s="394"/>
      <c r="BO1118" s="394"/>
      <c r="BP1118" s="394"/>
      <c r="BQ1118" s="394"/>
      <c r="BR1118" s="394"/>
      <c r="BS1118" s="394"/>
      <c r="BT1118" s="394"/>
      <c r="BU1118" s="394"/>
      <c r="BV1118" s="394"/>
      <c r="BW1118" s="394"/>
      <c r="BX1118" s="394"/>
      <c r="BY1118" s="394"/>
    </row>
    <row r="1119" s="211" customFormat="true" ht="15" customHeight="true" x14ac:dyDescent="0.2">
      <c r="BA1119" s="394"/>
      <c r="BB1119" s="238"/>
      <c r="BC1119" s="394"/>
      <c r="BD1119" s="394"/>
      <c r="BE1119" s="394"/>
      <c r="BF1119" s="394"/>
      <c r="BG1119" s="394"/>
      <c r="BH1119" s="394"/>
      <c r="BI1119" s="394"/>
      <c r="BJ1119" s="394"/>
      <c r="BK1119" s="394"/>
      <c r="BL1119" s="394"/>
      <c r="BM1119" s="394"/>
      <c r="BN1119" s="394"/>
      <c r="BO1119" s="394"/>
      <c r="BP1119" s="394"/>
      <c r="BQ1119" s="394"/>
      <c r="BR1119" s="394"/>
      <c r="BS1119" s="394"/>
      <c r="BT1119" s="394"/>
      <c r="BU1119" s="394"/>
      <c r="BV1119" s="394"/>
      <c r="BW1119" s="394"/>
      <c r="BX1119" s="394"/>
      <c r="BY1119" s="394"/>
    </row>
    <row r="1120" s="211" customFormat="true" ht="15" customHeight="true" x14ac:dyDescent="0.2">
      <c r="BA1120" s="394"/>
      <c r="BB1120" s="238"/>
      <c r="BC1120" s="394"/>
      <c r="BD1120" s="394"/>
      <c r="BE1120" s="394"/>
      <c r="BF1120" s="394"/>
      <c r="BG1120" s="394"/>
      <c r="BH1120" s="394"/>
      <c r="BI1120" s="394"/>
      <c r="BJ1120" s="394"/>
      <c r="BK1120" s="394"/>
      <c r="BL1120" s="394"/>
      <c r="BM1120" s="394"/>
      <c r="BN1120" s="394"/>
      <c r="BO1120" s="394"/>
      <c r="BP1120" s="394"/>
      <c r="BQ1120" s="394"/>
      <c r="BR1120" s="394"/>
      <c r="BS1120" s="394"/>
      <c r="BT1120" s="394"/>
      <c r="BU1120" s="394"/>
      <c r="BV1120" s="394"/>
      <c r="BW1120" s="394"/>
      <c r="BX1120" s="394"/>
      <c r="BY1120" s="394"/>
    </row>
    <row r="1121" s="211" customFormat="true" ht="15" customHeight="true" x14ac:dyDescent="0.2">
      <c r="BA1121" s="394"/>
      <c r="BB1121" s="238"/>
      <c r="BC1121" s="394"/>
      <c r="BD1121" s="394"/>
      <c r="BE1121" s="394"/>
      <c r="BF1121" s="394"/>
      <c r="BG1121" s="394"/>
      <c r="BH1121" s="394"/>
      <c r="BI1121" s="394"/>
      <c r="BJ1121" s="394"/>
      <c r="BK1121" s="394"/>
      <c r="BL1121" s="394"/>
      <c r="BM1121" s="394"/>
      <c r="BN1121" s="394"/>
      <c r="BO1121" s="394"/>
      <c r="BP1121" s="394"/>
      <c r="BQ1121" s="394"/>
      <c r="BR1121" s="394"/>
      <c r="BS1121" s="394"/>
      <c r="BT1121" s="394"/>
      <c r="BU1121" s="394"/>
      <c r="BV1121" s="394"/>
      <c r="BW1121" s="394"/>
      <c r="BX1121" s="394"/>
      <c r="BY1121" s="394"/>
    </row>
    <row r="1122" s="211" customFormat="true" ht="15" customHeight="true" x14ac:dyDescent="0.2">
      <c r="BA1122" s="394"/>
      <c r="BB1122" s="238"/>
      <c r="BC1122" s="394"/>
      <c r="BD1122" s="394"/>
      <c r="BE1122" s="394"/>
      <c r="BF1122" s="394"/>
      <c r="BG1122" s="394"/>
      <c r="BH1122" s="394"/>
      <c r="BI1122" s="394"/>
      <c r="BJ1122" s="394"/>
      <c r="BK1122" s="394"/>
      <c r="BL1122" s="394"/>
      <c r="BM1122" s="394"/>
      <c r="BN1122" s="394"/>
      <c r="BO1122" s="394"/>
      <c r="BP1122" s="394"/>
      <c r="BQ1122" s="394"/>
      <c r="BR1122" s="394"/>
      <c r="BS1122" s="394"/>
      <c r="BT1122" s="394"/>
      <c r="BU1122" s="394"/>
      <c r="BV1122" s="394"/>
      <c r="BW1122" s="394"/>
      <c r="BX1122" s="394"/>
      <c r="BY1122" s="394"/>
    </row>
    <row r="1123" s="211" customFormat="true" ht="15" customHeight="true" x14ac:dyDescent="0.2">
      <c r="BA1123" s="394"/>
      <c r="BB1123" s="238"/>
      <c r="BC1123" s="394"/>
      <c r="BD1123" s="394"/>
      <c r="BE1123" s="394"/>
      <c r="BF1123" s="394"/>
      <c r="BG1123" s="394"/>
      <c r="BH1123" s="394"/>
      <c r="BI1123" s="394"/>
      <c r="BJ1123" s="394"/>
      <c r="BK1123" s="394"/>
      <c r="BL1123" s="394"/>
      <c r="BM1123" s="394"/>
      <c r="BN1123" s="394"/>
      <c r="BO1123" s="394"/>
      <c r="BP1123" s="394"/>
      <c r="BQ1123" s="394"/>
      <c r="BR1123" s="394"/>
      <c r="BS1123" s="394"/>
      <c r="BT1123" s="394"/>
      <c r="BU1123" s="394"/>
      <c r="BV1123" s="394"/>
      <c r="BW1123" s="394"/>
      <c r="BX1123" s="394"/>
      <c r="BY1123" s="394"/>
    </row>
    <row r="1124" s="211" customFormat="true" ht="15" customHeight="true" x14ac:dyDescent="0.2">
      <c r="BA1124" s="394"/>
      <c r="BB1124" s="238"/>
      <c r="BC1124" s="394"/>
      <c r="BD1124" s="394"/>
      <c r="BE1124" s="394"/>
      <c r="BF1124" s="394"/>
      <c r="BG1124" s="394"/>
      <c r="BH1124" s="394"/>
      <c r="BI1124" s="394"/>
      <c r="BJ1124" s="394"/>
      <c r="BK1124" s="394"/>
      <c r="BL1124" s="394"/>
      <c r="BM1124" s="394"/>
      <c r="BN1124" s="394"/>
      <c r="BO1124" s="394"/>
      <c r="BP1124" s="394"/>
      <c r="BQ1124" s="394"/>
      <c r="BR1124" s="394"/>
      <c r="BS1124" s="394"/>
      <c r="BT1124" s="394"/>
      <c r="BU1124" s="394"/>
      <c r="BV1124" s="394"/>
      <c r="BW1124" s="394"/>
      <c r="BX1124" s="394"/>
      <c r="BY1124" s="394"/>
    </row>
    <row r="1125" s="211" customFormat="true" ht="15" customHeight="true" x14ac:dyDescent="0.2">
      <c r="BA1125" s="394"/>
      <c r="BB1125" s="238"/>
      <c r="BC1125" s="394"/>
      <c r="BD1125" s="394"/>
      <c r="BE1125" s="394"/>
      <c r="BF1125" s="394"/>
      <c r="BG1125" s="394"/>
      <c r="BH1125" s="394"/>
      <c r="BI1125" s="394"/>
      <c r="BJ1125" s="394"/>
      <c r="BK1125" s="394"/>
      <c r="BL1125" s="394"/>
      <c r="BM1125" s="394"/>
      <c r="BN1125" s="394"/>
      <c r="BO1125" s="394"/>
      <c r="BP1125" s="394"/>
      <c r="BQ1125" s="394"/>
      <c r="BR1125" s="394"/>
      <c r="BS1125" s="394"/>
      <c r="BT1125" s="394"/>
      <c r="BU1125" s="394"/>
      <c r="BV1125" s="394"/>
      <c r="BW1125" s="394"/>
      <c r="BX1125" s="394"/>
      <c r="BY1125" s="394"/>
    </row>
    <row r="1126" s="211" customFormat="true" ht="15" customHeight="true" x14ac:dyDescent="0.2">
      <c r="BA1126" s="394"/>
      <c r="BB1126" s="238"/>
      <c r="BC1126" s="394"/>
      <c r="BD1126" s="394"/>
      <c r="BE1126" s="394"/>
      <c r="BF1126" s="394"/>
      <c r="BG1126" s="394"/>
      <c r="BH1126" s="394"/>
      <c r="BI1126" s="394"/>
      <c r="BJ1126" s="394"/>
      <c r="BK1126" s="394"/>
      <c r="BL1126" s="394"/>
      <c r="BM1126" s="394"/>
      <c r="BN1126" s="394"/>
      <c r="BO1126" s="394"/>
      <c r="BP1126" s="394"/>
      <c r="BQ1126" s="394"/>
      <c r="BR1126" s="394"/>
      <c r="BS1126" s="394"/>
      <c r="BT1126" s="394"/>
      <c r="BU1126" s="394"/>
      <c r="BV1126" s="394"/>
      <c r="BW1126" s="394"/>
      <c r="BX1126" s="394"/>
      <c r="BY1126" s="394"/>
    </row>
    <row r="1127" s="211" customFormat="true" ht="15" customHeight="true" x14ac:dyDescent="0.2">
      <c r="BA1127" s="394"/>
      <c r="BB1127" s="238"/>
      <c r="BC1127" s="394"/>
      <c r="BD1127" s="394"/>
      <c r="BE1127" s="394"/>
      <c r="BF1127" s="394"/>
      <c r="BG1127" s="394"/>
      <c r="BH1127" s="394"/>
      <c r="BI1127" s="394"/>
      <c r="BJ1127" s="394"/>
      <c r="BK1127" s="394"/>
      <c r="BL1127" s="394"/>
      <c r="BM1127" s="394"/>
      <c r="BN1127" s="394"/>
      <c r="BO1127" s="394"/>
      <c r="BP1127" s="394"/>
      <c r="BQ1127" s="394"/>
      <c r="BR1127" s="394"/>
      <c r="BS1127" s="394"/>
      <c r="BT1127" s="394"/>
      <c r="BU1127" s="394"/>
      <c r="BV1127" s="394"/>
      <c r="BW1127" s="394"/>
      <c r="BX1127" s="394"/>
      <c r="BY1127" s="394"/>
    </row>
    <row r="1128" s="211" customFormat="true" ht="15" customHeight="true" x14ac:dyDescent="0.2">
      <c r="BA1128" s="394"/>
      <c r="BB1128" s="238"/>
      <c r="BC1128" s="394"/>
      <c r="BD1128" s="394"/>
      <c r="BE1128" s="394"/>
      <c r="BF1128" s="394"/>
      <c r="BG1128" s="394"/>
      <c r="BH1128" s="394"/>
      <c r="BI1128" s="394"/>
      <c r="BJ1128" s="394"/>
      <c r="BK1128" s="394"/>
      <c r="BL1128" s="394"/>
      <c r="BM1128" s="394"/>
      <c r="BN1128" s="394"/>
      <c r="BO1128" s="394"/>
      <c r="BP1128" s="394"/>
      <c r="BQ1128" s="394"/>
      <c r="BR1128" s="394"/>
      <c r="BS1128" s="394"/>
      <c r="BT1128" s="394"/>
      <c r="BU1128" s="394"/>
      <c r="BV1128" s="394"/>
      <c r="BW1128" s="394"/>
      <c r="BX1128" s="394"/>
      <c r="BY1128" s="394"/>
    </row>
    <row r="1129" s="211" customFormat="true" ht="15" customHeight="true" x14ac:dyDescent="0.2">
      <c r="BA1129" s="394"/>
      <c r="BB1129" s="238"/>
      <c r="BC1129" s="394"/>
      <c r="BD1129" s="394"/>
      <c r="BE1129" s="394"/>
      <c r="BF1129" s="394"/>
      <c r="BG1129" s="394"/>
      <c r="BH1129" s="394"/>
      <c r="BI1129" s="394"/>
      <c r="BJ1129" s="394"/>
      <c r="BK1129" s="394"/>
      <c r="BL1129" s="394"/>
      <c r="BM1129" s="394"/>
      <c r="BN1129" s="394"/>
      <c r="BO1129" s="394"/>
      <c r="BP1129" s="394"/>
      <c r="BQ1129" s="394"/>
      <c r="BR1129" s="394"/>
      <c r="BS1129" s="394"/>
      <c r="BT1129" s="394"/>
      <c r="BU1129" s="394"/>
      <c r="BV1129" s="394"/>
      <c r="BW1129" s="394"/>
      <c r="BX1129" s="394"/>
      <c r="BY1129" s="394"/>
    </row>
    <row r="1130" s="211" customFormat="true" ht="15" customHeight="true" x14ac:dyDescent="0.2">
      <c r="BA1130" s="394"/>
      <c r="BB1130" s="238"/>
      <c r="BC1130" s="394"/>
      <c r="BD1130" s="394"/>
      <c r="BE1130" s="394"/>
      <c r="BF1130" s="394"/>
      <c r="BG1130" s="394"/>
      <c r="BH1130" s="394"/>
      <c r="BI1130" s="394"/>
      <c r="BJ1130" s="394"/>
      <c r="BK1130" s="394"/>
      <c r="BL1130" s="394"/>
      <c r="BM1130" s="394"/>
      <c r="BN1130" s="394"/>
      <c r="BO1130" s="394"/>
      <c r="BP1130" s="394"/>
      <c r="BQ1130" s="394"/>
      <c r="BR1130" s="394"/>
      <c r="BS1130" s="394"/>
      <c r="BT1130" s="394"/>
      <c r="BU1130" s="394"/>
      <c r="BV1130" s="394"/>
      <c r="BW1130" s="394"/>
      <c r="BX1130" s="394"/>
      <c r="BY1130" s="394"/>
    </row>
    <row r="1131" s="211" customFormat="true" ht="15" customHeight="true" x14ac:dyDescent="0.2">
      <c r="BA1131" s="394"/>
      <c r="BB1131" s="238"/>
      <c r="BC1131" s="394"/>
      <c r="BD1131" s="394"/>
      <c r="BE1131" s="394"/>
      <c r="BF1131" s="394"/>
      <c r="BG1131" s="394"/>
      <c r="BH1131" s="394"/>
      <c r="BI1131" s="394"/>
      <c r="BJ1131" s="394"/>
      <c r="BK1131" s="394"/>
      <c r="BL1131" s="394"/>
      <c r="BM1131" s="394"/>
      <c r="BN1131" s="394"/>
      <c r="BO1131" s="394"/>
      <c r="BP1131" s="394"/>
      <c r="BQ1131" s="394"/>
      <c r="BR1131" s="394"/>
      <c r="BS1131" s="394"/>
      <c r="BT1131" s="394"/>
      <c r="BU1131" s="394"/>
      <c r="BV1131" s="394"/>
      <c r="BW1131" s="394"/>
      <c r="BX1131" s="394"/>
      <c r="BY1131" s="394"/>
    </row>
    <row r="1132" s="211" customFormat="true" ht="15" customHeight="true" x14ac:dyDescent="0.2">
      <c r="BA1132" s="394"/>
      <c r="BB1132" s="238"/>
      <c r="BC1132" s="394"/>
      <c r="BD1132" s="394"/>
      <c r="BE1132" s="394"/>
      <c r="BF1132" s="394"/>
      <c r="BG1132" s="394"/>
      <c r="BH1132" s="394"/>
      <c r="BI1132" s="394"/>
      <c r="BJ1132" s="394"/>
      <c r="BK1132" s="394"/>
      <c r="BL1132" s="394"/>
      <c r="BM1132" s="394"/>
      <c r="BN1132" s="394"/>
      <c r="BO1132" s="394"/>
      <c r="BP1132" s="394"/>
      <c r="BQ1132" s="394"/>
      <c r="BR1132" s="394"/>
      <c r="BS1132" s="394"/>
      <c r="BT1132" s="394"/>
      <c r="BU1132" s="394"/>
      <c r="BV1132" s="394"/>
      <c r="BW1132" s="394"/>
      <c r="BX1132" s="394"/>
      <c r="BY1132" s="394"/>
    </row>
    <row r="1133" s="211" customFormat="true" ht="15" customHeight="true" x14ac:dyDescent="0.2">
      <c r="BA1133" s="394"/>
      <c r="BB1133" s="238"/>
      <c r="BC1133" s="394"/>
      <c r="BD1133" s="394"/>
      <c r="BE1133" s="394"/>
      <c r="BF1133" s="394"/>
      <c r="BG1133" s="394"/>
      <c r="BH1133" s="394"/>
      <c r="BI1133" s="394"/>
      <c r="BJ1133" s="394"/>
      <c r="BK1133" s="394"/>
      <c r="BL1133" s="394"/>
      <c r="BM1133" s="394"/>
      <c r="BN1133" s="394"/>
      <c r="BO1133" s="394"/>
      <c r="BP1133" s="394"/>
      <c r="BQ1133" s="394"/>
      <c r="BR1133" s="394"/>
      <c r="BS1133" s="394"/>
      <c r="BT1133" s="394"/>
      <c r="BU1133" s="394"/>
      <c r="BV1133" s="394"/>
      <c r="BW1133" s="394"/>
      <c r="BX1133" s="394"/>
      <c r="BY1133" s="394"/>
    </row>
    <row r="1134" s="211" customFormat="true" ht="15" customHeight="true" x14ac:dyDescent="0.2">
      <c r="BA1134" s="394"/>
      <c r="BB1134" s="238"/>
      <c r="BC1134" s="394"/>
      <c r="BD1134" s="394"/>
      <c r="BE1134" s="394"/>
      <c r="BF1134" s="394"/>
      <c r="BG1134" s="394"/>
      <c r="BH1134" s="394"/>
      <c r="BI1134" s="394"/>
      <c r="BJ1134" s="394"/>
      <c r="BK1134" s="394"/>
      <c r="BL1134" s="394"/>
      <c r="BM1134" s="394"/>
      <c r="BN1134" s="394"/>
      <c r="BO1134" s="394"/>
      <c r="BP1134" s="394"/>
      <c r="BQ1134" s="394"/>
      <c r="BR1134" s="394"/>
      <c r="BS1134" s="394"/>
      <c r="BT1134" s="394"/>
      <c r="BU1134" s="394"/>
      <c r="BV1134" s="394"/>
      <c r="BW1134" s="394"/>
      <c r="BX1134" s="394"/>
      <c r="BY1134" s="394"/>
    </row>
    <row r="1135" s="211" customFormat="true" ht="15" customHeight="true" x14ac:dyDescent="0.2">
      <c r="BA1135" s="394"/>
      <c r="BB1135" s="238"/>
      <c r="BC1135" s="394"/>
      <c r="BD1135" s="394"/>
      <c r="BE1135" s="394"/>
      <c r="BF1135" s="394"/>
      <c r="BG1135" s="394"/>
      <c r="BH1135" s="394"/>
      <c r="BI1135" s="394"/>
      <c r="BJ1135" s="394"/>
      <c r="BK1135" s="394"/>
      <c r="BL1135" s="394"/>
      <c r="BM1135" s="394"/>
      <c r="BN1135" s="394"/>
      <c r="BO1135" s="394"/>
      <c r="BP1135" s="394"/>
      <c r="BQ1135" s="394"/>
      <c r="BR1135" s="394"/>
      <c r="BS1135" s="394"/>
      <c r="BT1135" s="394"/>
      <c r="BU1135" s="394"/>
      <c r="BV1135" s="394"/>
      <c r="BW1135" s="394"/>
      <c r="BX1135" s="394"/>
      <c r="BY1135" s="394"/>
    </row>
    <row r="1136" s="211" customFormat="true" ht="15" customHeight="true" x14ac:dyDescent="0.2">
      <c r="BA1136" s="394"/>
      <c r="BB1136" s="238"/>
      <c r="BC1136" s="394"/>
      <c r="BD1136" s="394"/>
      <c r="BE1136" s="394"/>
      <c r="BF1136" s="394"/>
      <c r="BG1136" s="394"/>
      <c r="BH1136" s="394"/>
      <c r="BI1136" s="394"/>
      <c r="BJ1136" s="394"/>
      <c r="BK1136" s="394"/>
      <c r="BL1136" s="394"/>
      <c r="BM1136" s="394"/>
      <c r="BN1136" s="394"/>
      <c r="BO1136" s="394"/>
      <c r="BP1136" s="394"/>
      <c r="BQ1136" s="394"/>
      <c r="BR1136" s="394"/>
      <c r="BS1136" s="394"/>
      <c r="BT1136" s="394"/>
      <c r="BU1136" s="394"/>
      <c r="BV1136" s="394"/>
      <c r="BW1136" s="394"/>
      <c r="BX1136" s="394"/>
      <c r="BY1136" s="394"/>
    </row>
    <row r="1137" s="211" customFormat="true" ht="15" customHeight="true" x14ac:dyDescent="0.2">
      <c r="BA1137" s="394"/>
      <c r="BB1137" s="238"/>
      <c r="BC1137" s="394"/>
      <c r="BD1137" s="394"/>
      <c r="BE1137" s="394"/>
      <c r="BF1137" s="394"/>
      <c r="BG1137" s="394"/>
      <c r="BH1137" s="394"/>
      <c r="BI1137" s="394"/>
      <c r="BJ1137" s="394"/>
      <c r="BK1137" s="394"/>
      <c r="BL1137" s="394"/>
      <c r="BM1137" s="394"/>
      <c r="BN1137" s="394"/>
      <c r="BO1137" s="394"/>
      <c r="BP1137" s="394"/>
      <c r="BQ1137" s="394"/>
      <c r="BR1137" s="394"/>
      <c r="BS1137" s="394"/>
      <c r="BT1137" s="394"/>
      <c r="BU1137" s="394"/>
      <c r="BV1137" s="394"/>
      <c r="BW1137" s="394"/>
      <c r="BX1137" s="394"/>
      <c r="BY1137" s="394"/>
    </row>
    <row r="1138" s="211" customFormat="true" ht="15" customHeight="true" x14ac:dyDescent="0.2">
      <c r="BA1138" s="394"/>
      <c r="BB1138" s="238"/>
      <c r="BC1138" s="394"/>
      <c r="BD1138" s="394"/>
      <c r="BE1138" s="394"/>
      <c r="BF1138" s="394"/>
      <c r="BG1138" s="394"/>
      <c r="BH1138" s="394"/>
      <c r="BI1138" s="394"/>
      <c r="BJ1138" s="394"/>
      <c r="BK1138" s="394"/>
      <c r="BL1138" s="394"/>
      <c r="BM1138" s="394"/>
      <c r="BN1138" s="394"/>
      <c r="BO1138" s="394"/>
      <c r="BP1138" s="394"/>
      <c r="BQ1138" s="394"/>
      <c r="BR1138" s="394"/>
      <c r="BS1138" s="394"/>
      <c r="BT1138" s="394"/>
      <c r="BU1138" s="394"/>
      <c r="BV1138" s="394"/>
      <c r="BW1138" s="394"/>
      <c r="BX1138" s="394"/>
      <c r="BY1138" s="394"/>
    </row>
    <row r="1139" s="211" customFormat="true" ht="15" customHeight="true" x14ac:dyDescent="0.2">
      <c r="BA1139" s="394"/>
      <c r="BB1139" s="238"/>
      <c r="BC1139" s="394"/>
      <c r="BD1139" s="394"/>
      <c r="BE1139" s="394"/>
      <c r="BF1139" s="394"/>
      <c r="BG1139" s="394"/>
      <c r="BH1139" s="394"/>
      <c r="BI1139" s="394"/>
      <c r="BJ1139" s="394"/>
      <c r="BK1139" s="394"/>
      <c r="BL1139" s="394"/>
      <c r="BM1139" s="394"/>
      <c r="BN1139" s="394"/>
      <c r="BO1139" s="394"/>
      <c r="BP1139" s="394"/>
      <c r="BQ1139" s="394"/>
      <c r="BR1139" s="394"/>
      <c r="BS1139" s="394"/>
      <c r="BT1139" s="394"/>
      <c r="BU1139" s="394"/>
      <c r="BV1139" s="394"/>
      <c r="BW1139" s="394"/>
      <c r="BX1139" s="394"/>
      <c r="BY1139" s="394"/>
    </row>
    <row r="1140" s="211" customFormat="true" ht="15" customHeight="true" x14ac:dyDescent="0.2">
      <c r="BA1140" s="394"/>
      <c r="BB1140" s="238"/>
      <c r="BC1140" s="394"/>
      <c r="BD1140" s="394"/>
      <c r="BE1140" s="394"/>
      <c r="BF1140" s="394"/>
      <c r="BG1140" s="394"/>
      <c r="BH1140" s="394"/>
      <c r="BI1140" s="394"/>
      <c r="BJ1140" s="394"/>
      <c r="BK1140" s="394"/>
      <c r="BL1140" s="394"/>
      <c r="BM1140" s="394"/>
      <c r="BN1140" s="394"/>
      <c r="BO1140" s="394"/>
      <c r="BP1140" s="394"/>
      <c r="BQ1140" s="394"/>
      <c r="BR1140" s="394"/>
      <c r="BS1140" s="394"/>
      <c r="BT1140" s="394"/>
      <c r="BU1140" s="394"/>
      <c r="BV1140" s="394"/>
      <c r="BW1140" s="394"/>
      <c r="BX1140" s="394"/>
      <c r="BY1140" s="394"/>
    </row>
    <row r="1141" s="211" customFormat="true" ht="15" customHeight="true" x14ac:dyDescent="0.2">
      <c r="BA1141" s="394"/>
      <c r="BB1141" s="238"/>
      <c r="BC1141" s="394"/>
      <c r="BD1141" s="394"/>
      <c r="BE1141" s="394"/>
      <c r="BF1141" s="394"/>
      <c r="BG1141" s="394"/>
      <c r="BH1141" s="394"/>
      <c r="BI1141" s="394"/>
      <c r="BJ1141" s="394"/>
      <c r="BK1141" s="394"/>
      <c r="BL1141" s="394"/>
      <c r="BM1141" s="394"/>
      <c r="BN1141" s="394"/>
      <c r="BO1141" s="394"/>
      <c r="BP1141" s="394"/>
      <c r="BQ1141" s="394"/>
      <c r="BR1141" s="394"/>
      <c r="BS1141" s="394"/>
      <c r="BT1141" s="394"/>
      <c r="BU1141" s="394"/>
      <c r="BV1141" s="394"/>
      <c r="BW1141" s="394"/>
      <c r="BX1141" s="394"/>
      <c r="BY1141" s="394"/>
    </row>
    <row r="1142" s="211" customFormat="true" ht="15" customHeight="true" x14ac:dyDescent="0.2">
      <c r="BA1142" s="394"/>
      <c r="BB1142" s="238"/>
      <c r="BC1142" s="394"/>
      <c r="BD1142" s="394"/>
      <c r="BE1142" s="394"/>
      <c r="BF1142" s="394"/>
      <c r="BG1142" s="394"/>
      <c r="BH1142" s="394"/>
      <c r="BI1142" s="394"/>
      <c r="BJ1142" s="394"/>
      <c r="BK1142" s="394"/>
      <c r="BL1142" s="394"/>
      <c r="BM1142" s="394"/>
      <c r="BN1142" s="394"/>
      <c r="BO1142" s="394"/>
      <c r="BP1142" s="394"/>
      <c r="BQ1142" s="394"/>
      <c r="BR1142" s="394"/>
      <c r="BS1142" s="394"/>
      <c r="BT1142" s="394"/>
      <c r="BU1142" s="394"/>
      <c r="BV1142" s="394"/>
      <c r="BW1142" s="394"/>
      <c r="BX1142" s="394"/>
      <c r="BY1142" s="394"/>
    </row>
    <row r="1143" s="211" customFormat="true" ht="15" customHeight="true" x14ac:dyDescent="0.2">
      <c r="BA1143" s="394"/>
      <c r="BB1143" s="238"/>
      <c r="BC1143" s="394"/>
      <c r="BD1143" s="394"/>
      <c r="BE1143" s="394"/>
      <c r="BF1143" s="394"/>
      <c r="BG1143" s="394"/>
      <c r="BH1143" s="394"/>
      <c r="BI1143" s="394"/>
      <c r="BJ1143" s="394"/>
      <c r="BK1143" s="394"/>
      <c r="BL1143" s="394"/>
      <c r="BM1143" s="394"/>
      <c r="BN1143" s="394"/>
      <c r="BO1143" s="394"/>
      <c r="BP1143" s="394"/>
      <c r="BQ1143" s="394"/>
      <c r="BR1143" s="394"/>
      <c r="BS1143" s="394"/>
      <c r="BT1143" s="394"/>
      <c r="BU1143" s="394"/>
      <c r="BV1143" s="394"/>
      <c r="BW1143" s="394"/>
      <c r="BX1143" s="394"/>
      <c r="BY1143" s="394"/>
    </row>
    <row r="1144" s="211" customFormat="true" ht="15" customHeight="true" x14ac:dyDescent="0.2">
      <c r="BA1144" s="394"/>
      <c r="BB1144" s="238"/>
      <c r="BC1144" s="394"/>
      <c r="BD1144" s="394"/>
      <c r="BE1144" s="394"/>
      <c r="BF1144" s="394"/>
      <c r="BG1144" s="394"/>
      <c r="BH1144" s="394"/>
      <c r="BI1144" s="394"/>
      <c r="BJ1144" s="394"/>
      <c r="BK1144" s="394"/>
      <c r="BL1144" s="394"/>
      <c r="BM1144" s="394"/>
      <c r="BN1144" s="394"/>
      <c r="BO1144" s="394"/>
      <c r="BP1144" s="394"/>
      <c r="BQ1144" s="394"/>
      <c r="BR1144" s="394"/>
      <c r="BS1144" s="394"/>
      <c r="BT1144" s="394"/>
      <c r="BU1144" s="394"/>
      <c r="BV1144" s="394"/>
      <c r="BW1144" s="394"/>
      <c r="BX1144" s="394"/>
      <c r="BY1144" s="394"/>
    </row>
    <row r="1145" s="211" customFormat="true" ht="15" customHeight="true" x14ac:dyDescent="0.2">
      <c r="BA1145" s="394"/>
      <c r="BB1145" s="238"/>
      <c r="BC1145" s="394"/>
      <c r="BD1145" s="394"/>
      <c r="BE1145" s="394"/>
      <c r="BF1145" s="394"/>
      <c r="BG1145" s="394"/>
      <c r="BH1145" s="394"/>
      <c r="BI1145" s="394"/>
      <c r="BJ1145" s="394"/>
      <c r="BK1145" s="394"/>
      <c r="BL1145" s="394"/>
      <c r="BM1145" s="394"/>
      <c r="BN1145" s="394"/>
      <c r="BO1145" s="394"/>
      <c r="BP1145" s="394"/>
      <c r="BQ1145" s="394"/>
      <c r="BR1145" s="394"/>
      <c r="BS1145" s="394"/>
      <c r="BT1145" s="394"/>
      <c r="BU1145" s="394"/>
      <c r="BV1145" s="394"/>
      <c r="BW1145" s="394"/>
      <c r="BX1145" s="394"/>
      <c r="BY1145" s="394"/>
    </row>
    <row r="1146" s="211" customFormat="true" ht="15" customHeight="true" x14ac:dyDescent="0.2">
      <c r="BA1146" s="394"/>
      <c r="BB1146" s="238"/>
      <c r="BC1146" s="394"/>
      <c r="BD1146" s="394"/>
      <c r="BE1146" s="394"/>
      <c r="BF1146" s="394"/>
      <c r="BG1146" s="394"/>
      <c r="BH1146" s="394"/>
      <c r="BI1146" s="394"/>
      <c r="BJ1146" s="394"/>
      <c r="BK1146" s="394"/>
      <c r="BL1146" s="394"/>
      <c r="BM1146" s="394"/>
      <c r="BN1146" s="394"/>
      <c r="BO1146" s="394"/>
      <c r="BP1146" s="394"/>
      <c r="BQ1146" s="394"/>
      <c r="BR1146" s="394"/>
      <c r="BS1146" s="394"/>
      <c r="BT1146" s="394"/>
      <c r="BU1146" s="394"/>
      <c r="BV1146" s="394"/>
      <c r="BW1146" s="394"/>
      <c r="BX1146" s="394"/>
      <c r="BY1146" s="394"/>
    </row>
    <row r="1147" s="211" customFormat="true" ht="15" customHeight="true" x14ac:dyDescent="0.2">
      <c r="BA1147" s="394"/>
      <c r="BB1147" s="238"/>
      <c r="BC1147" s="394"/>
      <c r="BD1147" s="394"/>
      <c r="BE1147" s="394"/>
      <c r="BF1147" s="394"/>
      <c r="BG1147" s="394"/>
      <c r="BH1147" s="394"/>
      <c r="BI1147" s="394"/>
      <c r="BJ1147" s="394"/>
      <c r="BK1147" s="394"/>
      <c r="BL1147" s="394"/>
      <c r="BM1147" s="394"/>
      <c r="BN1147" s="394"/>
      <c r="BO1147" s="394"/>
      <c r="BP1147" s="394"/>
      <c r="BQ1147" s="394"/>
      <c r="BR1147" s="394"/>
      <c r="BS1147" s="394"/>
      <c r="BT1147" s="394"/>
      <c r="BU1147" s="394"/>
      <c r="BV1147" s="394"/>
      <c r="BW1147" s="394"/>
      <c r="BX1147" s="394"/>
      <c r="BY1147" s="394"/>
    </row>
    <row r="1148" s="211" customFormat="true" ht="15" customHeight="true" x14ac:dyDescent="0.2">
      <c r="BA1148" s="394"/>
      <c r="BB1148" s="238"/>
      <c r="BC1148" s="394"/>
      <c r="BD1148" s="394"/>
      <c r="BE1148" s="394"/>
      <c r="BF1148" s="394"/>
      <c r="BG1148" s="394"/>
      <c r="BH1148" s="394"/>
      <c r="BI1148" s="394"/>
      <c r="BJ1148" s="394"/>
      <c r="BK1148" s="394"/>
      <c r="BL1148" s="394"/>
      <c r="BM1148" s="394"/>
      <c r="BN1148" s="394"/>
      <c r="BO1148" s="394"/>
      <c r="BP1148" s="394"/>
      <c r="BQ1148" s="394"/>
      <c r="BR1148" s="394"/>
      <c r="BS1148" s="394"/>
      <c r="BT1148" s="394"/>
      <c r="BU1148" s="394"/>
      <c r="BV1148" s="394"/>
      <c r="BW1148" s="394"/>
      <c r="BX1148" s="394"/>
      <c r="BY1148" s="394"/>
    </row>
    <row r="1149" s="211" customFormat="true" ht="15" customHeight="true" x14ac:dyDescent="0.2">
      <c r="BA1149" s="394"/>
      <c r="BB1149" s="238"/>
      <c r="BC1149" s="394"/>
      <c r="BD1149" s="394"/>
      <c r="BE1149" s="394"/>
      <c r="BF1149" s="394"/>
      <c r="BG1149" s="394"/>
      <c r="BH1149" s="394"/>
      <c r="BI1149" s="394"/>
      <c r="BJ1149" s="394"/>
      <c r="BK1149" s="394"/>
      <c r="BL1149" s="394"/>
      <c r="BM1149" s="394"/>
      <c r="BN1149" s="394"/>
      <c r="BO1149" s="394"/>
      <c r="BP1149" s="394"/>
      <c r="BQ1149" s="394"/>
      <c r="BR1149" s="394"/>
      <c r="BS1149" s="394"/>
      <c r="BT1149" s="394"/>
      <c r="BU1149" s="394"/>
      <c r="BV1149" s="394"/>
      <c r="BW1149" s="394"/>
      <c r="BX1149" s="394"/>
      <c r="BY1149" s="394"/>
    </row>
    <row r="1150" s="211" customFormat="true" ht="15" customHeight="true" x14ac:dyDescent="0.2">
      <c r="BA1150" s="394"/>
      <c r="BB1150" s="238"/>
      <c r="BC1150" s="394"/>
      <c r="BD1150" s="394"/>
      <c r="BE1150" s="394"/>
      <c r="BF1150" s="394"/>
      <c r="BG1150" s="394"/>
      <c r="BH1150" s="394"/>
      <c r="BI1150" s="394"/>
      <c r="BJ1150" s="394"/>
      <c r="BK1150" s="394"/>
      <c r="BL1150" s="394"/>
      <c r="BM1150" s="394"/>
      <c r="BN1150" s="394"/>
      <c r="BO1150" s="394"/>
      <c r="BP1150" s="394"/>
      <c r="BQ1150" s="394"/>
      <c r="BR1150" s="394"/>
      <c r="BS1150" s="394"/>
      <c r="BT1150" s="394"/>
      <c r="BU1150" s="394"/>
      <c r="BV1150" s="394"/>
      <c r="BW1150" s="394"/>
      <c r="BX1150" s="394"/>
      <c r="BY1150" s="394"/>
    </row>
    <row r="1151" s="211" customFormat="true" ht="15" customHeight="true" x14ac:dyDescent="0.2">
      <c r="BA1151" s="394"/>
      <c r="BB1151" s="238"/>
      <c r="BC1151" s="394"/>
      <c r="BD1151" s="394"/>
      <c r="BE1151" s="394"/>
      <c r="BF1151" s="394"/>
      <c r="BG1151" s="394"/>
      <c r="BH1151" s="394"/>
      <c r="BI1151" s="394"/>
      <c r="BJ1151" s="394"/>
      <c r="BK1151" s="394"/>
      <c r="BL1151" s="394"/>
      <c r="BM1151" s="394"/>
      <c r="BN1151" s="394"/>
      <c r="BO1151" s="394"/>
      <c r="BP1151" s="394"/>
      <c r="BQ1151" s="394"/>
      <c r="BR1151" s="394"/>
      <c r="BS1151" s="394"/>
      <c r="BT1151" s="394"/>
      <c r="BU1151" s="394"/>
      <c r="BV1151" s="394"/>
      <c r="BW1151" s="394"/>
      <c r="BX1151" s="394"/>
      <c r="BY1151" s="394"/>
    </row>
    <row r="1152" s="211" customFormat="true" ht="15" customHeight="true" x14ac:dyDescent="0.2">
      <c r="BA1152" s="394"/>
      <c r="BB1152" s="238"/>
      <c r="BC1152" s="394"/>
      <c r="BD1152" s="394"/>
      <c r="BE1152" s="394"/>
      <c r="BF1152" s="394"/>
      <c r="BG1152" s="394"/>
      <c r="BH1152" s="394"/>
      <c r="BI1152" s="394"/>
      <c r="BJ1152" s="394"/>
      <c r="BK1152" s="394"/>
      <c r="BL1152" s="394"/>
      <c r="BM1152" s="394"/>
      <c r="BN1152" s="394"/>
      <c r="BO1152" s="394"/>
      <c r="BP1152" s="394"/>
      <c r="BQ1152" s="394"/>
      <c r="BR1152" s="394"/>
      <c r="BS1152" s="394"/>
      <c r="BT1152" s="394"/>
      <c r="BU1152" s="394"/>
      <c r="BV1152" s="394"/>
      <c r="BW1152" s="394"/>
      <c r="BX1152" s="394"/>
      <c r="BY1152" s="394"/>
    </row>
    <row r="1153" s="211" customFormat="true" ht="15" customHeight="true" x14ac:dyDescent="0.2">
      <c r="BA1153" s="394"/>
      <c r="BB1153" s="238"/>
      <c r="BC1153" s="394"/>
      <c r="BD1153" s="394"/>
      <c r="BE1153" s="394"/>
      <c r="BF1153" s="394"/>
      <c r="BG1153" s="394"/>
      <c r="BH1153" s="394"/>
      <c r="BI1153" s="394"/>
      <c r="BJ1153" s="394"/>
      <c r="BK1153" s="394"/>
      <c r="BL1153" s="394"/>
      <c r="BM1153" s="394"/>
      <c r="BN1153" s="394"/>
      <c r="BO1153" s="394"/>
      <c r="BP1153" s="394"/>
      <c r="BQ1153" s="394"/>
      <c r="BR1153" s="394"/>
      <c r="BS1153" s="394"/>
      <c r="BT1153" s="394"/>
      <c r="BU1153" s="394"/>
      <c r="BV1153" s="394"/>
      <c r="BW1153" s="394"/>
      <c r="BX1153" s="394"/>
      <c r="BY1153" s="394"/>
    </row>
    <row r="1154" s="211" customFormat="true" ht="15" customHeight="true" x14ac:dyDescent="0.2">
      <c r="BA1154" s="394"/>
      <c r="BB1154" s="238"/>
      <c r="BC1154" s="394"/>
      <c r="BD1154" s="394"/>
      <c r="BE1154" s="394"/>
      <c r="BF1154" s="394"/>
      <c r="BG1154" s="394"/>
      <c r="BH1154" s="394"/>
      <c r="BI1154" s="394"/>
      <c r="BJ1154" s="394"/>
      <c r="BK1154" s="394"/>
      <c r="BL1154" s="394"/>
      <c r="BM1154" s="394"/>
      <c r="BN1154" s="394"/>
      <c r="BO1154" s="394"/>
      <c r="BP1154" s="394"/>
      <c r="BQ1154" s="394"/>
      <c r="BR1154" s="394"/>
      <c r="BS1154" s="394"/>
      <c r="BT1154" s="394"/>
      <c r="BU1154" s="394"/>
      <c r="BV1154" s="394"/>
      <c r="BW1154" s="394"/>
      <c r="BX1154" s="394"/>
      <c r="BY1154" s="394"/>
    </row>
    <row r="1155" s="211" customFormat="true" ht="15" customHeight="true" x14ac:dyDescent="0.2">
      <c r="BA1155" s="394"/>
      <c r="BB1155" s="238"/>
      <c r="BC1155" s="394"/>
      <c r="BD1155" s="394"/>
      <c r="BE1155" s="394"/>
      <c r="BF1155" s="394"/>
      <c r="BG1155" s="394"/>
      <c r="BH1155" s="394"/>
      <c r="BI1155" s="394"/>
      <c r="BJ1155" s="394"/>
      <c r="BK1155" s="394"/>
      <c r="BL1155" s="394"/>
      <c r="BM1155" s="394"/>
      <c r="BN1155" s="394"/>
      <c r="BO1155" s="394"/>
      <c r="BP1155" s="394"/>
      <c r="BQ1155" s="394"/>
      <c r="BR1155" s="394"/>
      <c r="BS1155" s="394"/>
      <c r="BT1155" s="394"/>
      <c r="BU1155" s="394"/>
      <c r="BV1155" s="394"/>
      <c r="BW1155" s="394"/>
      <c r="BX1155" s="394"/>
      <c r="BY1155" s="394"/>
    </row>
    <row r="1156" s="211" customFormat="true" ht="15" customHeight="true" x14ac:dyDescent="0.2">
      <c r="BA1156" s="394"/>
      <c r="BB1156" s="238"/>
      <c r="BC1156" s="394"/>
      <c r="BD1156" s="394"/>
      <c r="BE1156" s="394"/>
      <c r="BF1156" s="394"/>
      <c r="BG1156" s="394"/>
      <c r="BH1156" s="394"/>
      <c r="BI1156" s="394"/>
      <c r="BJ1156" s="394"/>
      <c r="BK1156" s="394"/>
      <c r="BL1156" s="394"/>
      <c r="BM1156" s="394"/>
      <c r="BN1156" s="394"/>
      <c r="BO1156" s="394"/>
      <c r="BP1156" s="394"/>
      <c r="BQ1156" s="394"/>
      <c r="BR1156" s="394"/>
      <c r="BS1156" s="394"/>
      <c r="BT1156" s="394"/>
      <c r="BU1156" s="394"/>
      <c r="BV1156" s="394"/>
      <c r="BW1156" s="394"/>
      <c r="BX1156" s="394"/>
      <c r="BY1156" s="394"/>
    </row>
    <row r="1157" s="211" customFormat="true" ht="15" customHeight="true" x14ac:dyDescent="0.2">
      <c r="BA1157" s="394"/>
      <c r="BB1157" s="238"/>
      <c r="BC1157" s="394"/>
      <c r="BD1157" s="394"/>
      <c r="BE1157" s="394"/>
      <c r="BF1157" s="394"/>
      <c r="BG1157" s="394"/>
      <c r="BH1157" s="394"/>
      <c r="BI1157" s="394"/>
      <c r="BJ1157" s="394"/>
      <c r="BK1157" s="394"/>
      <c r="BL1157" s="394"/>
      <c r="BM1157" s="394"/>
      <c r="BN1157" s="394"/>
      <c r="BO1157" s="394"/>
      <c r="BP1157" s="394"/>
      <c r="BQ1157" s="394"/>
      <c r="BR1157" s="394"/>
      <c r="BS1157" s="394"/>
      <c r="BT1157" s="394"/>
      <c r="BU1157" s="394"/>
      <c r="BV1157" s="394"/>
      <c r="BW1157" s="394"/>
      <c r="BX1157" s="394"/>
      <c r="BY1157" s="394"/>
    </row>
    <row r="1158" s="211" customFormat="true" ht="15" customHeight="true" x14ac:dyDescent="0.2">
      <c r="BA1158" s="394"/>
      <c r="BB1158" s="238"/>
      <c r="BC1158" s="394"/>
      <c r="BD1158" s="394"/>
      <c r="BE1158" s="394"/>
      <c r="BF1158" s="394"/>
      <c r="BG1158" s="394"/>
      <c r="BH1158" s="394"/>
      <c r="BI1158" s="394"/>
      <c r="BJ1158" s="394"/>
      <c r="BK1158" s="394"/>
      <c r="BL1158" s="394"/>
      <c r="BM1158" s="394"/>
      <c r="BN1158" s="394"/>
      <c r="BO1158" s="394"/>
      <c r="BP1158" s="394"/>
      <c r="BQ1158" s="394"/>
      <c r="BR1158" s="394"/>
      <c r="BS1158" s="394"/>
      <c r="BT1158" s="394"/>
      <c r="BU1158" s="394"/>
      <c r="BV1158" s="394"/>
      <c r="BW1158" s="394"/>
      <c r="BX1158" s="394"/>
      <c r="BY1158" s="394"/>
    </row>
    <row r="1159" s="211" customFormat="true" ht="15" customHeight="true" x14ac:dyDescent="0.2">
      <c r="BA1159" s="394"/>
      <c r="BB1159" s="238"/>
      <c r="BC1159" s="394"/>
      <c r="BD1159" s="394"/>
      <c r="BE1159" s="394"/>
      <c r="BF1159" s="394"/>
      <c r="BG1159" s="394"/>
      <c r="BH1159" s="394"/>
      <c r="BI1159" s="394"/>
      <c r="BJ1159" s="394"/>
      <c r="BK1159" s="394"/>
      <c r="BL1159" s="394"/>
      <c r="BM1159" s="394"/>
      <c r="BN1159" s="394"/>
      <c r="BO1159" s="394"/>
      <c r="BP1159" s="394"/>
      <c r="BQ1159" s="394"/>
      <c r="BR1159" s="394"/>
      <c r="BS1159" s="394"/>
      <c r="BT1159" s="394"/>
      <c r="BU1159" s="394"/>
      <c r="BV1159" s="394"/>
      <c r="BW1159" s="394"/>
      <c r="BX1159" s="394"/>
      <c r="BY1159" s="394"/>
    </row>
    <row r="1160" s="211" customFormat="true" ht="15" customHeight="true" x14ac:dyDescent="0.2">
      <c r="BA1160" s="394"/>
      <c r="BB1160" s="238"/>
      <c r="BC1160" s="394"/>
      <c r="BD1160" s="394"/>
      <c r="BE1160" s="394"/>
      <c r="BF1160" s="394"/>
      <c r="BG1160" s="394"/>
      <c r="BH1160" s="394"/>
      <c r="BI1160" s="394"/>
      <c r="BJ1160" s="394"/>
      <c r="BK1160" s="394"/>
      <c r="BL1160" s="394"/>
      <c r="BM1160" s="394"/>
      <c r="BN1160" s="394"/>
      <c r="BO1160" s="394"/>
      <c r="BP1160" s="394"/>
      <c r="BQ1160" s="394"/>
      <c r="BR1160" s="394"/>
      <c r="BS1160" s="394"/>
      <c r="BT1160" s="394"/>
      <c r="BU1160" s="394"/>
      <c r="BV1160" s="394"/>
      <c r="BW1160" s="394"/>
      <c r="BX1160" s="394"/>
      <c r="BY1160" s="394"/>
    </row>
    <row r="1161" s="211" customFormat="true" ht="15" customHeight="true" x14ac:dyDescent="0.2">
      <c r="BA1161" s="394"/>
      <c r="BB1161" s="238"/>
      <c r="BC1161" s="394"/>
      <c r="BD1161" s="394"/>
      <c r="BE1161" s="394"/>
      <c r="BF1161" s="394"/>
      <c r="BG1161" s="394"/>
      <c r="BH1161" s="394"/>
      <c r="BI1161" s="394"/>
      <c r="BJ1161" s="394"/>
      <c r="BK1161" s="394"/>
      <c r="BL1161" s="394"/>
      <c r="BM1161" s="394"/>
      <c r="BN1161" s="394"/>
      <c r="BO1161" s="394"/>
      <c r="BP1161" s="394"/>
      <c r="BQ1161" s="394"/>
      <c r="BR1161" s="394"/>
      <c r="BS1161" s="394"/>
      <c r="BT1161" s="394"/>
      <c r="BU1161" s="394"/>
      <c r="BV1161" s="394"/>
      <c r="BW1161" s="394"/>
      <c r="BX1161" s="394"/>
      <c r="BY1161" s="394"/>
    </row>
    <row r="1162" s="211" customFormat="true" ht="15" customHeight="true" x14ac:dyDescent="0.2">
      <c r="BA1162" s="394"/>
      <c r="BB1162" s="238"/>
      <c r="BC1162" s="394"/>
      <c r="BD1162" s="394"/>
      <c r="BE1162" s="394"/>
      <c r="BF1162" s="394"/>
      <c r="BG1162" s="394"/>
      <c r="BH1162" s="394"/>
      <c r="BI1162" s="394"/>
      <c r="BJ1162" s="394"/>
      <c r="BK1162" s="394"/>
      <c r="BL1162" s="394"/>
      <c r="BM1162" s="394"/>
      <c r="BN1162" s="394"/>
      <c r="BO1162" s="394"/>
      <c r="BP1162" s="394"/>
      <c r="BQ1162" s="394"/>
      <c r="BR1162" s="394"/>
      <c r="BS1162" s="394"/>
      <c r="BT1162" s="394"/>
      <c r="BU1162" s="394"/>
      <c r="BV1162" s="394"/>
      <c r="BW1162" s="394"/>
      <c r="BX1162" s="394"/>
      <c r="BY1162" s="394"/>
    </row>
    <row r="1163" s="211" customFormat="true" ht="15" customHeight="true" x14ac:dyDescent="0.2">
      <c r="BA1163" s="394"/>
      <c r="BB1163" s="238"/>
      <c r="BC1163" s="394"/>
      <c r="BD1163" s="394"/>
      <c r="BE1163" s="394"/>
      <c r="BF1163" s="394"/>
      <c r="BG1163" s="394"/>
      <c r="BH1163" s="394"/>
      <c r="BI1163" s="394"/>
      <c r="BJ1163" s="394"/>
      <c r="BK1163" s="394"/>
      <c r="BL1163" s="394"/>
      <c r="BM1163" s="394"/>
      <c r="BN1163" s="394"/>
      <c r="BO1163" s="394"/>
      <c r="BP1163" s="394"/>
      <c r="BQ1163" s="394"/>
      <c r="BR1163" s="394"/>
      <c r="BS1163" s="394"/>
      <c r="BT1163" s="394"/>
      <c r="BU1163" s="394"/>
      <c r="BV1163" s="394"/>
      <c r="BW1163" s="394"/>
      <c r="BX1163" s="394"/>
      <c r="BY1163" s="394"/>
    </row>
    <row r="1164" s="211" customFormat="true" ht="15" customHeight="true" x14ac:dyDescent="0.2">
      <c r="BA1164" s="394"/>
      <c r="BB1164" s="238"/>
      <c r="BC1164" s="394"/>
      <c r="BD1164" s="394"/>
      <c r="BE1164" s="394"/>
      <c r="BF1164" s="394"/>
      <c r="BG1164" s="394"/>
      <c r="BH1164" s="394"/>
      <c r="BI1164" s="394"/>
      <c r="BJ1164" s="394"/>
      <c r="BK1164" s="394"/>
      <c r="BL1164" s="394"/>
      <c r="BM1164" s="394"/>
      <c r="BN1164" s="394"/>
      <c r="BO1164" s="394"/>
      <c r="BP1164" s="394"/>
      <c r="BQ1164" s="394"/>
      <c r="BR1164" s="394"/>
      <c r="BS1164" s="394"/>
      <c r="BT1164" s="394"/>
      <c r="BU1164" s="394"/>
      <c r="BV1164" s="394"/>
      <c r="BW1164" s="394"/>
      <c r="BX1164" s="394"/>
      <c r="BY1164" s="394"/>
    </row>
    <row r="1165" s="211" customFormat="true" ht="15" customHeight="true" x14ac:dyDescent="0.2">
      <c r="BA1165" s="394"/>
      <c r="BB1165" s="238"/>
      <c r="BC1165" s="394"/>
      <c r="BD1165" s="394"/>
      <c r="BE1165" s="394"/>
      <c r="BF1165" s="394"/>
      <c r="BG1165" s="394"/>
      <c r="BH1165" s="394"/>
      <c r="BI1165" s="394"/>
      <c r="BJ1165" s="394"/>
      <c r="BK1165" s="394"/>
      <c r="BL1165" s="394"/>
      <c r="BM1165" s="394"/>
      <c r="BN1165" s="394"/>
      <c r="BO1165" s="394"/>
      <c r="BP1165" s="394"/>
      <c r="BQ1165" s="394"/>
      <c r="BR1165" s="394"/>
      <c r="BS1165" s="394"/>
      <c r="BT1165" s="394"/>
      <c r="BU1165" s="394"/>
      <c r="BV1165" s="394"/>
      <c r="BW1165" s="394"/>
      <c r="BX1165" s="394"/>
      <c r="BY1165" s="394"/>
    </row>
    <row r="1166" s="211" customFormat="true" ht="15" customHeight="true" x14ac:dyDescent="0.2">
      <c r="BA1166" s="394"/>
      <c r="BB1166" s="238"/>
      <c r="BC1166" s="394"/>
      <c r="BD1166" s="394"/>
      <c r="BE1166" s="394"/>
      <c r="BF1166" s="394"/>
      <c r="BG1166" s="394"/>
      <c r="BH1166" s="394"/>
      <c r="BI1166" s="394"/>
      <c r="BJ1166" s="394"/>
      <c r="BK1166" s="394"/>
      <c r="BL1166" s="394"/>
      <c r="BM1166" s="394"/>
      <c r="BN1166" s="394"/>
      <c r="BO1166" s="394"/>
      <c r="BP1166" s="394"/>
      <c r="BQ1166" s="394"/>
      <c r="BR1166" s="394"/>
      <c r="BS1166" s="394"/>
      <c r="BT1166" s="394"/>
      <c r="BU1166" s="394"/>
      <c r="BV1166" s="394"/>
      <c r="BW1166" s="394"/>
      <c r="BX1166" s="394"/>
      <c r="BY1166" s="394"/>
    </row>
    <row r="1167" s="211" customFormat="true" ht="15" customHeight="true" x14ac:dyDescent="0.2">
      <c r="BA1167" s="394"/>
      <c r="BB1167" s="238"/>
      <c r="BC1167" s="394"/>
      <c r="BD1167" s="394"/>
      <c r="BE1167" s="394"/>
      <c r="BF1167" s="394"/>
      <c r="BG1167" s="394"/>
      <c r="BH1167" s="394"/>
      <c r="BI1167" s="394"/>
      <c r="BJ1167" s="394"/>
      <c r="BK1167" s="394"/>
      <c r="BL1167" s="394"/>
      <c r="BM1167" s="394"/>
      <c r="BN1167" s="394"/>
      <c r="BO1167" s="394"/>
      <c r="BP1167" s="394"/>
      <c r="BQ1167" s="394"/>
      <c r="BR1167" s="394"/>
      <c r="BS1167" s="394"/>
      <c r="BT1167" s="394"/>
      <c r="BU1167" s="394"/>
      <c r="BV1167" s="394"/>
      <c r="BW1167" s="394"/>
      <c r="BX1167" s="394"/>
      <c r="BY1167" s="394"/>
    </row>
    <row r="1168" s="211" customFormat="true" ht="15" customHeight="true" x14ac:dyDescent="0.2">
      <c r="BA1168" s="394"/>
      <c r="BB1168" s="238"/>
      <c r="BC1168" s="394"/>
      <c r="BD1168" s="394"/>
      <c r="BE1168" s="394"/>
      <c r="BF1168" s="394"/>
      <c r="BG1168" s="394"/>
      <c r="BH1168" s="394"/>
      <c r="BI1168" s="394"/>
      <c r="BJ1168" s="394"/>
      <c r="BK1168" s="394"/>
      <c r="BL1168" s="394"/>
      <c r="BM1168" s="394"/>
      <c r="BN1168" s="394"/>
      <c r="BO1168" s="394"/>
      <c r="BP1168" s="394"/>
      <c r="BQ1168" s="394"/>
      <c r="BR1168" s="394"/>
      <c r="BS1168" s="394"/>
      <c r="BT1168" s="394"/>
      <c r="BU1168" s="394"/>
      <c r="BV1168" s="394"/>
      <c r="BW1168" s="394"/>
      <c r="BX1168" s="394"/>
      <c r="BY1168" s="394"/>
    </row>
    <row r="1169" s="211" customFormat="true" ht="15" customHeight="true" x14ac:dyDescent="0.2">
      <c r="BA1169" s="394"/>
      <c r="BB1169" s="238"/>
      <c r="BC1169" s="394"/>
      <c r="BD1169" s="394"/>
      <c r="BE1169" s="394"/>
      <c r="BF1169" s="394"/>
      <c r="BG1169" s="394"/>
      <c r="BH1169" s="394"/>
      <c r="BI1169" s="394"/>
      <c r="BJ1169" s="394"/>
      <c r="BK1169" s="394"/>
      <c r="BL1169" s="394"/>
      <c r="BM1169" s="394"/>
      <c r="BN1169" s="394"/>
      <c r="BO1169" s="394"/>
      <c r="BP1169" s="394"/>
      <c r="BQ1169" s="394"/>
      <c r="BR1169" s="394"/>
      <c r="BS1169" s="394"/>
      <c r="BT1169" s="394"/>
      <c r="BU1169" s="394"/>
      <c r="BV1169" s="394"/>
      <c r="BW1169" s="394"/>
      <c r="BX1169" s="394"/>
      <c r="BY1169" s="394"/>
    </row>
    <row r="1170" s="211" customFormat="true" ht="15" customHeight="true" x14ac:dyDescent="0.2">
      <c r="A1170" s="312"/>
      <c r="B1170" s="539"/>
      <c r="C1170" s="540"/>
      <c r="D1170" s="540"/>
      <c r="E1170" s="540"/>
      <c r="F1170" s="540"/>
      <c r="G1170" s="540"/>
      <c r="H1170" s="540"/>
      <c r="I1170" s="540"/>
      <c r="J1170" s="540"/>
      <c r="K1170" s="540"/>
      <c r="L1170" s="540"/>
      <c r="M1170" s="540"/>
      <c r="N1170" s="540"/>
      <c r="O1170" s="540"/>
      <c r="P1170" s="540"/>
      <c r="Q1170" s="540"/>
      <c r="R1170" s="540"/>
      <c r="S1170" s="540"/>
      <c r="T1170" s="540"/>
      <c r="U1170" s="540"/>
      <c r="V1170" s="540"/>
      <c r="W1170" s="540"/>
      <c r="X1170" s="540"/>
      <c r="Y1170" s="540"/>
      <c r="Z1170" s="540"/>
      <c r="AA1170" s="540"/>
      <c r="AB1170" s="540"/>
      <c r="BA1170" s="394"/>
      <c r="BB1170" s="238"/>
      <c r="BC1170" s="394"/>
      <c r="BD1170" s="394"/>
      <c r="BE1170" s="394"/>
      <c r="BF1170" s="394"/>
      <c r="BG1170" s="394"/>
      <c r="BH1170" s="394"/>
      <c r="BI1170" s="394"/>
      <c r="BJ1170" s="394"/>
      <c r="BK1170" s="394"/>
      <c r="BL1170" s="394"/>
      <c r="BM1170" s="394"/>
      <c r="BN1170" s="394"/>
      <c r="BO1170" s="394"/>
      <c r="BP1170" s="394"/>
      <c r="BQ1170" s="394"/>
      <c r="BR1170" s="394"/>
      <c r="BS1170" s="394"/>
      <c r="BT1170" s="394"/>
      <c r="BU1170" s="394"/>
      <c r="BV1170" s="394"/>
      <c r="BW1170" s="394"/>
      <c r="BX1170" s="394"/>
      <c r="BY1170" s="394"/>
    </row>
    <row r="1171" s="211" customFormat="true" ht="15" customHeight="true" x14ac:dyDescent="0.2">
      <c r="A1171" s="312"/>
      <c r="B1171" s="539"/>
      <c r="C1171" s="540"/>
      <c r="D1171" s="540"/>
      <c r="E1171" s="540"/>
      <c r="F1171" s="540"/>
      <c r="G1171" s="540"/>
      <c r="H1171" s="540"/>
      <c r="I1171" s="540"/>
      <c r="J1171" s="540"/>
      <c r="K1171" s="540"/>
      <c r="L1171" s="540"/>
      <c r="M1171" s="540"/>
      <c r="N1171" s="540"/>
      <c r="O1171" s="540"/>
      <c r="P1171" s="540"/>
      <c r="Q1171" s="540"/>
      <c r="R1171" s="540"/>
      <c r="S1171" s="540"/>
      <c r="T1171" s="540"/>
      <c r="U1171" s="540"/>
      <c r="V1171" s="540"/>
      <c r="W1171" s="540"/>
      <c r="X1171" s="540"/>
      <c r="Y1171" s="540"/>
      <c r="Z1171" s="540"/>
      <c r="AA1171" s="540"/>
      <c r="AB1171" s="540"/>
      <c r="BA1171" s="394"/>
      <c r="BB1171" s="238"/>
      <c r="BC1171" s="394"/>
      <c r="BD1171" s="394"/>
      <c r="BE1171" s="394"/>
      <c r="BF1171" s="394"/>
      <c r="BG1171" s="394"/>
      <c r="BH1171" s="394"/>
      <c r="BI1171" s="394"/>
      <c r="BJ1171" s="394"/>
      <c r="BK1171" s="394"/>
      <c r="BL1171" s="394"/>
      <c r="BM1171" s="394"/>
      <c r="BN1171" s="394"/>
      <c r="BO1171" s="394"/>
      <c r="BP1171" s="394"/>
      <c r="BQ1171" s="394"/>
      <c r="BR1171" s="394"/>
      <c r="BS1171" s="394"/>
      <c r="BT1171" s="394"/>
      <c r="BU1171" s="394"/>
      <c r="BV1171" s="394"/>
      <c r="BW1171" s="394"/>
      <c r="BX1171" s="394"/>
      <c r="BY1171" s="394"/>
    </row>
    <row r="1172" s="211" customFormat="true" ht="15" customHeight="true" x14ac:dyDescent="0.2">
      <c r="A1172" s="312"/>
      <c r="B1172" s="539"/>
      <c r="C1172" s="540"/>
      <c r="D1172" s="540"/>
      <c r="E1172" s="540"/>
      <c r="F1172" s="540"/>
      <c r="G1172" s="540"/>
      <c r="H1172" s="540"/>
      <c r="I1172" s="540"/>
      <c r="J1172" s="540"/>
      <c r="K1172" s="540"/>
      <c r="L1172" s="540"/>
      <c r="M1172" s="540"/>
      <c r="N1172" s="540"/>
      <c r="O1172" s="540"/>
      <c r="P1172" s="540"/>
      <c r="Q1172" s="540"/>
      <c r="R1172" s="540"/>
      <c r="S1172" s="540"/>
      <c r="T1172" s="540"/>
      <c r="U1172" s="540"/>
      <c r="V1172" s="540"/>
      <c r="W1172" s="540"/>
      <c r="X1172" s="540"/>
      <c r="Y1172" s="540"/>
      <c r="Z1172" s="540"/>
      <c r="AA1172" s="540"/>
      <c r="AB1172" s="540"/>
      <c r="BA1172" s="394"/>
      <c r="BB1172" s="238"/>
      <c r="BC1172" s="394"/>
      <c r="BD1172" s="394"/>
      <c r="BE1172" s="394"/>
      <c r="BF1172" s="394"/>
      <c r="BG1172" s="394"/>
      <c r="BH1172" s="394"/>
      <c r="BI1172" s="394"/>
      <c r="BJ1172" s="394"/>
      <c r="BK1172" s="394"/>
      <c r="BL1172" s="394"/>
      <c r="BM1172" s="394"/>
      <c r="BN1172" s="394"/>
      <c r="BO1172" s="394"/>
      <c r="BP1172" s="394"/>
      <c r="BQ1172" s="394"/>
      <c r="BR1172" s="394"/>
      <c r="BS1172" s="394"/>
      <c r="BT1172" s="394"/>
      <c r="BU1172" s="394"/>
      <c r="BV1172" s="394"/>
      <c r="BW1172" s="394"/>
      <c r="BX1172" s="394"/>
      <c r="BY1172" s="394"/>
    </row>
    <row r="1173" s="211" customFormat="true" ht="15" customHeight="true" x14ac:dyDescent="0.2">
      <c r="A1173" s="312"/>
      <c r="B1173" s="539"/>
      <c r="C1173" s="540"/>
      <c r="D1173" s="540"/>
      <c r="E1173" s="540"/>
      <c r="F1173" s="540"/>
      <c r="G1173" s="540"/>
      <c r="H1173" s="540"/>
      <c r="I1173" s="540"/>
      <c r="J1173" s="540"/>
      <c r="K1173" s="540"/>
      <c r="L1173" s="540"/>
      <c r="M1173" s="540"/>
      <c r="N1173" s="540"/>
      <c r="O1173" s="540"/>
      <c r="P1173" s="540"/>
      <c r="Q1173" s="540"/>
      <c r="R1173" s="540"/>
      <c r="S1173" s="540"/>
      <c r="T1173" s="540"/>
      <c r="U1173" s="540"/>
      <c r="V1173" s="540"/>
      <c r="W1173" s="540"/>
      <c r="X1173" s="540"/>
      <c r="Y1173" s="540"/>
      <c r="Z1173" s="540"/>
      <c r="AA1173" s="540"/>
      <c r="AB1173" s="540"/>
      <c r="BA1173" s="394"/>
      <c r="BB1173" s="238"/>
      <c r="BC1173" s="394"/>
      <c r="BD1173" s="394"/>
      <c r="BE1173" s="394"/>
      <c r="BF1173" s="394"/>
      <c r="BG1173" s="394"/>
      <c r="BH1173" s="394"/>
      <c r="BI1173" s="394"/>
      <c r="BJ1173" s="394"/>
      <c r="BK1173" s="394"/>
      <c r="BL1173" s="394"/>
      <c r="BM1173" s="394"/>
      <c r="BN1173" s="394"/>
      <c r="BO1173" s="394"/>
      <c r="BP1173" s="394"/>
      <c r="BQ1173" s="394"/>
      <c r="BR1173" s="394"/>
      <c r="BS1173" s="394"/>
      <c r="BT1173" s="394"/>
      <c r="BU1173" s="394"/>
      <c r="BV1173" s="394"/>
      <c r="BW1173" s="394"/>
      <c r="BX1173" s="394"/>
      <c r="BY1173" s="394"/>
    </row>
    <row r="1174" s="211" customFormat="true" ht="15" customHeight="true" x14ac:dyDescent="0.2">
      <c r="A1174" s="312"/>
      <c r="B1174" s="539"/>
      <c r="C1174" s="540"/>
      <c r="D1174" s="540"/>
      <c r="E1174" s="540"/>
      <c r="F1174" s="540"/>
      <c r="G1174" s="540"/>
      <c r="H1174" s="540"/>
      <c r="I1174" s="540"/>
      <c r="J1174" s="540"/>
      <c r="K1174" s="540"/>
      <c r="L1174" s="540"/>
      <c r="M1174" s="540"/>
      <c r="N1174" s="540"/>
      <c r="O1174" s="540"/>
      <c r="P1174" s="540"/>
      <c r="Q1174" s="540"/>
      <c r="R1174" s="540"/>
      <c r="S1174" s="540"/>
      <c r="T1174" s="540"/>
      <c r="U1174" s="540"/>
      <c r="V1174" s="540"/>
      <c r="W1174" s="540"/>
      <c r="X1174" s="540"/>
      <c r="Y1174" s="540"/>
      <c r="Z1174" s="540"/>
      <c r="AA1174" s="540"/>
      <c r="AB1174" s="540"/>
      <c r="BA1174" s="394"/>
      <c r="BB1174" s="238"/>
      <c r="BC1174" s="394"/>
      <c r="BD1174" s="394"/>
      <c r="BE1174" s="394"/>
      <c r="BF1174" s="394"/>
      <c r="BG1174" s="394"/>
      <c r="BH1174" s="394"/>
      <c r="BI1174" s="394"/>
      <c r="BJ1174" s="394"/>
      <c r="BK1174" s="394"/>
      <c r="BL1174" s="394"/>
      <c r="BM1174" s="394"/>
      <c r="BN1174" s="394"/>
      <c r="BO1174" s="394"/>
      <c r="BP1174" s="394"/>
      <c r="BQ1174" s="394"/>
      <c r="BR1174" s="394"/>
      <c r="BS1174" s="394"/>
      <c r="BT1174" s="394"/>
      <c r="BU1174" s="394"/>
      <c r="BV1174" s="394"/>
      <c r="BW1174" s="394"/>
      <c r="BX1174" s="394"/>
      <c r="BY1174" s="394"/>
    </row>
    <row r="1175" s="211" customFormat="true" ht="15" customHeight="true" x14ac:dyDescent="0.2">
      <c r="A1175" s="312"/>
      <c r="B1175" s="539"/>
      <c r="C1175" s="540"/>
      <c r="D1175" s="540"/>
      <c r="E1175" s="540"/>
      <c r="F1175" s="540"/>
      <c r="G1175" s="540"/>
      <c r="H1175" s="540"/>
      <c r="I1175" s="540"/>
      <c r="J1175" s="540"/>
      <c r="K1175" s="540"/>
      <c r="L1175" s="540"/>
      <c r="M1175" s="540"/>
      <c r="N1175" s="540"/>
      <c r="O1175" s="540"/>
      <c r="P1175" s="540"/>
      <c r="Q1175" s="540"/>
      <c r="R1175" s="540"/>
      <c r="S1175" s="540"/>
      <c r="T1175" s="540"/>
      <c r="U1175" s="540"/>
      <c r="V1175" s="540"/>
      <c r="W1175" s="540"/>
      <c r="X1175" s="540"/>
      <c r="Y1175" s="540"/>
      <c r="Z1175" s="540"/>
      <c r="AA1175" s="540"/>
      <c r="AB1175" s="540"/>
      <c r="BA1175" s="394"/>
      <c r="BB1175" s="238"/>
      <c r="BC1175" s="394"/>
      <c r="BD1175" s="394"/>
      <c r="BE1175" s="394"/>
      <c r="BF1175" s="394"/>
      <c r="BG1175" s="394"/>
      <c r="BH1175" s="394"/>
      <c r="BI1175" s="394"/>
      <c r="BJ1175" s="394"/>
      <c r="BK1175" s="394"/>
      <c r="BL1175" s="394"/>
      <c r="BM1175" s="394"/>
      <c r="BN1175" s="394"/>
      <c r="BO1175" s="394"/>
      <c r="BP1175" s="394"/>
      <c r="BQ1175" s="394"/>
      <c r="BR1175" s="394"/>
      <c r="BS1175" s="394"/>
      <c r="BT1175" s="394"/>
      <c r="BU1175" s="394"/>
      <c r="BV1175" s="394"/>
      <c r="BW1175" s="394"/>
      <c r="BX1175" s="394"/>
      <c r="BY1175" s="394"/>
    </row>
    <row r="1176" s="211" customFormat="true" ht="15" customHeight="true" x14ac:dyDescent="0.2">
      <c r="A1176" s="541"/>
      <c r="B1176" s="312"/>
      <c r="C1176" s="542"/>
      <c r="D1176" s="543"/>
      <c r="E1176" s="543"/>
      <c r="F1176" s="543"/>
      <c r="G1176" s="543"/>
      <c r="H1176" s="542"/>
      <c r="I1176" s="543"/>
      <c r="J1176" s="543"/>
      <c r="K1176" s="543"/>
      <c r="L1176" s="543"/>
      <c r="M1176" s="542"/>
      <c r="N1176" s="543"/>
      <c r="O1176" s="543"/>
      <c r="P1176" s="543"/>
      <c r="Q1176" s="543"/>
      <c r="R1176" s="542"/>
      <c r="S1176" s="543"/>
      <c r="T1176" s="543"/>
      <c r="U1176" s="543"/>
      <c r="BA1176" s="394"/>
      <c r="BB1176" s="238"/>
      <c r="BC1176" s="394"/>
      <c r="BD1176" s="394"/>
      <c r="BE1176" s="394"/>
      <c r="BF1176" s="394"/>
      <c r="BG1176" s="394"/>
      <c r="BH1176" s="394"/>
      <c r="BI1176" s="394"/>
      <c r="BJ1176" s="394"/>
      <c r="BK1176" s="394"/>
      <c r="BL1176" s="394"/>
      <c r="BM1176" s="394"/>
      <c r="BN1176" s="394"/>
      <c r="BO1176" s="394"/>
      <c r="BP1176" s="394"/>
      <c r="BQ1176" s="394"/>
      <c r="BR1176" s="394"/>
      <c r="BS1176" s="394"/>
      <c r="BT1176" s="394"/>
      <c r="BU1176" s="394"/>
      <c r="BV1176" s="394"/>
      <c r="BW1176" s="394"/>
      <c r="BX1176" s="394"/>
      <c r="BY1176" s="394"/>
    </row>
    <row r="1177" s="211" customFormat="true" ht="15" customHeight="true" x14ac:dyDescent="0.2">
      <c r="A1177" s="543"/>
      <c r="B1177" s="543"/>
      <c r="C1177" s="542"/>
      <c r="D1177" s="542"/>
      <c r="E1177" s="542"/>
      <c r="F1177" s="542"/>
      <c r="G1177" s="542"/>
      <c r="H1177" s="542"/>
      <c r="I1177" s="542"/>
      <c r="J1177" s="542"/>
      <c r="K1177" s="542"/>
      <c r="L1177" s="542"/>
      <c r="M1177" s="542"/>
      <c r="N1177" s="542"/>
      <c r="O1177" s="542"/>
      <c r="P1177" s="542"/>
      <c r="Q1177" s="542"/>
      <c r="R1177" s="542"/>
      <c r="S1177" s="542"/>
      <c r="T1177" s="542"/>
      <c r="U1177" s="542"/>
      <c r="BA1177" s="394"/>
      <c r="BB1177" s="238"/>
      <c r="BC1177" s="394"/>
      <c r="BD1177" s="394"/>
      <c r="BE1177" s="394"/>
      <c r="BF1177" s="394"/>
      <c r="BG1177" s="394"/>
      <c r="BH1177" s="394"/>
      <c r="BI1177" s="394"/>
      <c r="BJ1177" s="394"/>
      <c r="BK1177" s="394"/>
      <c r="BL1177" s="394"/>
      <c r="BM1177" s="394"/>
      <c r="BN1177" s="394"/>
      <c r="BO1177" s="394"/>
      <c r="BP1177" s="394"/>
      <c r="BQ1177" s="394"/>
      <c r="BR1177" s="394"/>
      <c r="BS1177" s="394"/>
      <c r="BT1177" s="394"/>
      <c r="BU1177" s="394"/>
      <c r="BV1177" s="394"/>
      <c r="BW1177" s="394"/>
      <c r="BX1177" s="394"/>
      <c r="BY1177" s="394"/>
    </row>
    <row r="1178" s="211" customFormat="true" ht="15" customHeight="true" x14ac:dyDescent="0.2">
      <c r="BA1178" s="394"/>
      <c r="BB1178" s="238"/>
      <c r="BC1178" s="394"/>
      <c r="BD1178" s="394"/>
      <c r="BE1178" s="394"/>
      <c r="BF1178" s="394"/>
      <c r="BG1178" s="394"/>
      <c r="BH1178" s="394"/>
      <c r="BI1178" s="394"/>
      <c r="BJ1178" s="394"/>
      <c r="BK1178" s="394"/>
      <c r="BL1178" s="394"/>
      <c r="BM1178" s="394"/>
      <c r="BN1178" s="394"/>
      <c r="BO1178" s="394"/>
      <c r="BP1178" s="394"/>
      <c r="BQ1178" s="394"/>
      <c r="BR1178" s="394"/>
      <c r="BS1178" s="394"/>
      <c r="BT1178" s="394"/>
      <c r="BU1178" s="394"/>
      <c r="BV1178" s="394"/>
      <c r="BW1178" s="394"/>
      <c r="BX1178" s="394"/>
      <c r="BY1178" s="394"/>
    </row>
    <row r="1179" s="211" customFormat="true" ht="15" customHeight="true" x14ac:dyDescent="0.2">
      <c r="BA1179" s="394"/>
      <c r="BB1179" s="238"/>
      <c r="BC1179" s="394"/>
      <c r="BD1179" s="394"/>
      <c r="BE1179" s="394"/>
      <c r="BF1179" s="394"/>
      <c r="BG1179" s="394"/>
      <c r="BH1179" s="394"/>
      <c r="BI1179" s="394"/>
      <c r="BJ1179" s="394"/>
      <c r="BK1179" s="394"/>
      <c r="BL1179" s="394"/>
      <c r="BM1179" s="394"/>
      <c r="BN1179" s="394"/>
      <c r="BO1179" s="394"/>
      <c r="BP1179" s="394"/>
      <c r="BQ1179" s="394"/>
      <c r="BR1179" s="394"/>
      <c r="BS1179" s="394"/>
      <c r="BT1179" s="394"/>
      <c r="BU1179" s="394"/>
      <c r="BV1179" s="394"/>
      <c r="BW1179" s="394"/>
      <c r="BX1179" s="394"/>
      <c r="BY1179" s="394"/>
    </row>
    <row r="1180" s="211" customFormat="true" ht="15" customHeight="true" x14ac:dyDescent="0.2">
      <c r="BA1180" s="394"/>
      <c r="BB1180" s="238"/>
      <c r="BC1180" s="394"/>
      <c r="BD1180" s="394"/>
      <c r="BE1180" s="394"/>
      <c r="BF1180" s="394"/>
      <c r="BG1180" s="394"/>
      <c r="BH1180" s="394"/>
      <c r="BI1180" s="394"/>
      <c r="BJ1180" s="394"/>
      <c r="BK1180" s="394"/>
      <c r="BL1180" s="394"/>
      <c r="BM1180" s="394"/>
      <c r="BN1180" s="394"/>
      <c r="BO1180" s="394"/>
      <c r="BP1180" s="394"/>
      <c r="BQ1180" s="394"/>
      <c r="BR1180" s="394"/>
      <c r="BS1180" s="394"/>
      <c r="BT1180" s="394"/>
      <c r="BU1180" s="394"/>
      <c r="BV1180" s="394"/>
      <c r="BW1180" s="394"/>
      <c r="BX1180" s="394"/>
      <c r="BY1180" s="394"/>
    </row>
    <row r="1181" s="211" customFormat="true" ht="15" customHeight="true" x14ac:dyDescent="0.2">
      <c r="BA1181" s="394"/>
      <c r="BB1181" s="238"/>
      <c r="BC1181" s="394"/>
      <c r="BD1181" s="394"/>
      <c r="BE1181" s="394"/>
      <c r="BF1181" s="394"/>
      <c r="BG1181" s="394"/>
      <c r="BH1181" s="394"/>
      <c r="BI1181" s="394"/>
      <c r="BJ1181" s="394"/>
      <c r="BK1181" s="394"/>
      <c r="BL1181" s="394"/>
      <c r="BM1181" s="394"/>
      <c r="BN1181" s="394"/>
      <c r="BO1181" s="394"/>
      <c r="BP1181" s="394"/>
      <c r="BQ1181" s="394"/>
      <c r="BR1181" s="394"/>
      <c r="BS1181" s="394"/>
      <c r="BT1181" s="394"/>
      <c r="BU1181" s="394"/>
      <c r="BV1181" s="394"/>
      <c r="BW1181" s="394"/>
      <c r="BX1181" s="394"/>
      <c r="BY1181" s="394"/>
    </row>
    <row r="1182" s="211" customFormat="true" ht="15" customHeight="true" x14ac:dyDescent="0.2">
      <c r="BA1182" s="394"/>
      <c r="BB1182" s="238"/>
      <c r="BC1182" s="394"/>
      <c r="BD1182" s="394"/>
      <c r="BE1182" s="394"/>
      <c r="BF1182" s="394"/>
      <c r="BG1182" s="394"/>
      <c r="BH1182" s="394"/>
      <c r="BI1182" s="394"/>
      <c r="BJ1182" s="394"/>
      <c r="BK1182" s="394"/>
      <c r="BL1182" s="394"/>
      <c r="BM1182" s="394"/>
      <c r="BN1182" s="394"/>
      <c r="BO1182" s="394"/>
      <c r="BP1182" s="394"/>
      <c r="BQ1182" s="394"/>
      <c r="BR1182" s="394"/>
      <c r="BS1182" s="394"/>
      <c r="BT1182" s="394"/>
      <c r="BU1182" s="394"/>
      <c r="BV1182" s="394"/>
      <c r="BW1182" s="394"/>
      <c r="BX1182" s="394"/>
      <c r="BY1182" s="394"/>
    </row>
    <row r="1183" s="211" customFormat="true" ht="15" customHeight="true" x14ac:dyDescent="0.2">
      <c r="BA1183" s="394"/>
      <c r="BB1183" s="238"/>
      <c r="BC1183" s="394"/>
      <c r="BD1183" s="394"/>
      <c r="BE1183" s="394"/>
      <c r="BF1183" s="394"/>
      <c r="BG1183" s="394"/>
      <c r="BH1183" s="394"/>
      <c r="BI1183" s="394"/>
      <c r="BJ1183" s="394"/>
      <c r="BK1183" s="394"/>
      <c r="BL1183" s="394"/>
      <c r="BM1183" s="394"/>
      <c r="BN1183" s="394"/>
      <c r="BO1183" s="394"/>
      <c r="BP1183" s="394"/>
      <c r="BQ1183" s="394"/>
      <c r="BR1183" s="394"/>
      <c r="BS1183" s="394"/>
      <c r="BT1183" s="394"/>
      <c r="BU1183" s="394"/>
      <c r="BV1183" s="394"/>
      <c r="BW1183" s="394"/>
      <c r="BX1183" s="394"/>
      <c r="BY1183" s="394"/>
    </row>
    <row r="1184" s="211" customFormat="true" ht="15" customHeight="true" x14ac:dyDescent="0.2">
      <c r="BA1184" s="394"/>
      <c r="BB1184" s="238"/>
      <c r="BC1184" s="394"/>
      <c r="BD1184" s="394"/>
      <c r="BE1184" s="394"/>
      <c r="BF1184" s="394"/>
      <c r="BG1184" s="394"/>
      <c r="BH1184" s="394"/>
      <c r="BI1184" s="394"/>
      <c r="BJ1184" s="394"/>
      <c r="BK1184" s="394"/>
      <c r="BL1184" s="394"/>
      <c r="BM1184" s="394"/>
      <c r="BN1184" s="394"/>
      <c r="BO1184" s="394"/>
      <c r="BP1184" s="394"/>
      <c r="BQ1184" s="394"/>
      <c r="BR1184" s="394"/>
      <c r="BS1184" s="394"/>
      <c r="BT1184" s="394"/>
      <c r="BU1184" s="394"/>
      <c r="BV1184" s="394"/>
      <c r="BW1184" s="394"/>
      <c r="BX1184" s="394"/>
      <c r="BY1184" s="394"/>
    </row>
    <row r="1185" s="211" customFormat="true" ht="15" customHeight="true" x14ac:dyDescent="0.2">
      <c r="BA1185" s="394"/>
      <c r="BB1185" s="238"/>
      <c r="BC1185" s="394"/>
      <c r="BD1185" s="394"/>
      <c r="BE1185" s="394"/>
      <c r="BF1185" s="394"/>
      <c r="BG1185" s="394"/>
      <c r="BH1185" s="394"/>
      <c r="BI1185" s="394"/>
      <c r="BJ1185" s="394"/>
      <c r="BK1185" s="394"/>
      <c r="BL1185" s="394"/>
      <c r="BM1185" s="394"/>
      <c r="BN1185" s="394"/>
      <c r="BO1185" s="394"/>
      <c r="BP1185" s="394"/>
      <c r="BQ1185" s="394"/>
      <c r="BR1185" s="394"/>
      <c r="BS1185" s="394"/>
      <c r="BT1185" s="394"/>
      <c r="BU1185" s="394"/>
      <c r="BV1185" s="394"/>
      <c r="BW1185" s="394"/>
      <c r="BX1185" s="394"/>
      <c r="BY1185" s="394"/>
    </row>
    <row r="1186" s="211" customFormat="true" ht="15" customHeight="true" x14ac:dyDescent="0.2">
      <c r="BA1186" s="394"/>
      <c r="BB1186" s="238"/>
      <c r="BC1186" s="394"/>
      <c r="BD1186" s="394"/>
      <c r="BE1186" s="394"/>
      <c r="BF1186" s="394"/>
      <c r="BG1186" s="394"/>
      <c r="BH1186" s="394"/>
      <c r="BI1186" s="394"/>
      <c r="BJ1186" s="394"/>
      <c r="BK1186" s="394"/>
      <c r="BL1186" s="394"/>
      <c r="BM1186" s="394"/>
      <c r="BN1186" s="394"/>
      <c r="BO1186" s="394"/>
      <c r="BP1186" s="394"/>
      <c r="BQ1186" s="394"/>
      <c r="BR1186" s="394"/>
      <c r="BS1186" s="394"/>
      <c r="BT1186" s="394"/>
      <c r="BU1186" s="394"/>
      <c r="BV1186" s="394"/>
      <c r="BW1186" s="394"/>
      <c r="BX1186" s="394"/>
      <c r="BY1186" s="394"/>
    </row>
    <row r="1187" s="211" customFormat="true" ht="15" customHeight="true" x14ac:dyDescent="0.2">
      <c r="BA1187" s="394"/>
      <c r="BB1187" s="238"/>
      <c r="BC1187" s="394"/>
      <c r="BD1187" s="394"/>
      <c r="BE1187" s="394"/>
      <c r="BF1187" s="394"/>
      <c r="BG1187" s="394"/>
      <c r="BH1187" s="394"/>
      <c r="BI1187" s="394"/>
      <c r="BJ1187" s="394"/>
      <c r="BK1187" s="394"/>
      <c r="BL1187" s="394"/>
      <c r="BM1187" s="394"/>
      <c r="BN1187" s="394"/>
      <c r="BO1187" s="394"/>
      <c r="BP1187" s="394"/>
      <c r="BQ1187" s="394"/>
      <c r="BR1187" s="394"/>
      <c r="BS1187" s="394"/>
      <c r="BT1187" s="394"/>
      <c r="BU1187" s="394"/>
      <c r="BV1187" s="394"/>
      <c r="BW1187" s="394"/>
      <c r="BX1187" s="394"/>
      <c r="BY1187" s="394"/>
    </row>
    <row r="1188" s="211" customFormat="true" ht="15" customHeight="true" x14ac:dyDescent="0.2">
      <c r="BA1188" s="394"/>
      <c r="BB1188" s="238"/>
      <c r="BC1188" s="394"/>
      <c r="BD1188" s="394"/>
      <c r="BE1188" s="394"/>
      <c r="BF1188" s="394"/>
      <c r="BG1188" s="394"/>
      <c r="BH1188" s="394"/>
      <c r="BI1188" s="394"/>
      <c r="BJ1188" s="394"/>
      <c r="BK1188" s="394"/>
      <c r="BL1188" s="394"/>
      <c r="BM1188" s="394"/>
      <c r="BN1188" s="394"/>
      <c r="BO1188" s="394"/>
      <c r="BP1188" s="394"/>
      <c r="BQ1188" s="394"/>
      <c r="BR1188" s="394"/>
      <c r="BS1188" s="394"/>
      <c r="BT1188" s="394"/>
      <c r="BU1188" s="394"/>
      <c r="BV1188" s="394"/>
      <c r="BW1188" s="394"/>
      <c r="BX1188" s="394"/>
      <c r="BY1188" s="394"/>
    </row>
    <row r="1189" s="211" customFormat="true" ht="15" customHeight="true" x14ac:dyDescent="0.2">
      <c r="BA1189" s="394"/>
      <c r="BB1189" s="238"/>
      <c r="BC1189" s="394"/>
      <c r="BD1189" s="394"/>
      <c r="BE1189" s="394"/>
      <c r="BF1189" s="394"/>
      <c r="BG1189" s="394"/>
      <c r="BH1189" s="394"/>
      <c r="BI1189" s="394"/>
      <c r="BJ1189" s="394"/>
      <c r="BK1189" s="394"/>
      <c r="BL1189" s="394"/>
      <c r="BM1189" s="394"/>
      <c r="BN1189" s="394"/>
      <c r="BO1189" s="394"/>
      <c r="BP1189" s="394"/>
      <c r="BQ1189" s="394"/>
      <c r="BR1189" s="394"/>
      <c r="BS1189" s="394"/>
      <c r="BT1189" s="394"/>
      <c r="BU1189" s="394"/>
      <c r="BV1189" s="394"/>
      <c r="BW1189" s="394"/>
      <c r="BX1189" s="394"/>
      <c r="BY1189" s="394"/>
    </row>
    <row r="1190" s="211" customFormat="true" ht="15" customHeight="true" x14ac:dyDescent="0.2">
      <c r="BA1190" s="394"/>
      <c r="BB1190" s="238"/>
      <c r="BC1190" s="394"/>
      <c r="BD1190" s="394"/>
      <c r="BE1190" s="394"/>
      <c r="BF1190" s="394"/>
      <c r="BG1190" s="394"/>
      <c r="BH1190" s="394"/>
      <c r="BI1190" s="394"/>
      <c r="BJ1190" s="394"/>
      <c r="BK1190" s="394"/>
      <c r="BL1190" s="394"/>
      <c r="BM1190" s="394"/>
      <c r="BN1190" s="394"/>
      <c r="BO1190" s="394"/>
      <c r="BP1190" s="394"/>
      <c r="BQ1190" s="394"/>
      <c r="BR1190" s="394"/>
      <c r="BS1190" s="394"/>
      <c r="BT1190" s="394"/>
      <c r="BU1190" s="394"/>
      <c r="BV1190" s="394"/>
      <c r="BW1190" s="394"/>
      <c r="BX1190" s="394"/>
      <c r="BY1190" s="394"/>
    </row>
    <row r="1191" s="211" customFormat="true" ht="15" customHeight="true" x14ac:dyDescent="0.2">
      <c r="BA1191" s="394"/>
      <c r="BB1191" s="238"/>
      <c r="BC1191" s="394"/>
      <c r="BD1191" s="394"/>
      <c r="BE1191" s="394"/>
      <c r="BF1191" s="394"/>
      <c r="BG1191" s="394"/>
      <c r="BH1191" s="394"/>
      <c r="BI1191" s="394"/>
      <c r="BJ1191" s="394"/>
      <c r="BK1191" s="394"/>
      <c r="BL1191" s="394"/>
      <c r="BM1191" s="394"/>
      <c r="BN1191" s="394"/>
      <c r="BO1191" s="394"/>
      <c r="BP1191" s="394"/>
      <c r="BQ1191" s="394"/>
      <c r="BR1191" s="394"/>
      <c r="BS1191" s="394"/>
      <c r="BT1191" s="394"/>
      <c r="BU1191" s="394"/>
      <c r="BV1191" s="394"/>
      <c r="BW1191" s="394"/>
      <c r="BX1191" s="394"/>
      <c r="BY1191" s="394"/>
    </row>
    <row r="1192" s="211" customFormat="true" ht="15" customHeight="true" x14ac:dyDescent="0.2">
      <c r="BA1192" s="394"/>
      <c r="BB1192" s="238"/>
      <c r="BC1192" s="394"/>
      <c r="BD1192" s="394"/>
      <c r="BE1192" s="394"/>
      <c r="BF1192" s="394"/>
      <c r="BG1192" s="394"/>
      <c r="BH1192" s="394"/>
      <c r="BI1192" s="394"/>
      <c r="BJ1192" s="394"/>
      <c r="BK1192" s="394"/>
      <c r="BL1192" s="394"/>
      <c r="BM1192" s="394"/>
      <c r="BN1192" s="394"/>
      <c r="BO1192" s="394"/>
      <c r="BP1192" s="394"/>
      <c r="BQ1192" s="394"/>
      <c r="BR1192" s="394"/>
      <c r="BS1192" s="394"/>
      <c r="BT1192" s="394"/>
      <c r="BU1192" s="394"/>
      <c r="BV1192" s="394"/>
      <c r="BW1192" s="394"/>
      <c r="BX1192" s="394"/>
      <c r="BY1192" s="394"/>
    </row>
    <row r="1193" s="211" customFormat="true" ht="15" customHeight="true" x14ac:dyDescent="0.2">
      <c r="BA1193" s="394"/>
      <c r="BB1193" s="238"/>
      <c r="BC1193" s="394"/>
      <c r="BD1193" s="394"/>
      <c r="BE1193" s="394"/>
      <c r="BF1193" s="394"/>
      <c r="BG1193" s="394"/>
      <c r="BH1193" s="394"/>
      <c r="BI1193" s="394"/>
      <c r="BJ1193" s="394"/>
      <c r="BK1193" s="394"/>
      <c r="BL1193" s="394"/>
      <c r="BM1193" s="394"/>
      <c r="BN1193" s="394"/>
      <c r="BO1193" s="394"/>
      <c r="BP1193" s="394"/>
      <c r="BQ1193" s="394"/>
      <c r="BR1193" s="394"/>
      <c r="BS1193" s="394"/>
      <c r="BT1193" s="394"/>
      <c r="BU1193" s="394"/>
      <c r="BV1193" s="394"/>
      <c r="BW1193" s="394"/>
      <c r="BX1193" s="394"/>
      <c r="BY1193" s="394"/>
    </row>
    <row r="1194" s="211" customFormat="true" ht="15" customHeight="true" x14ac:dyDescent="0.2">
      <c r="BA1194" s="394"/>
      <c r="BB1194" s="238"/>
      <c r="BC1194" s="394"/>
      <c r="BD1194" s="394"/>
      <c r="BE1194" s="394"/>
      <c r="BF1194" s="394"/>
      <c r="BG1194" s="394"/>
      <c r="BH1194" s="394"/>
      <c r="BI1194" s="394"/>
      <c r="BJ1194" s="394"/>
      <c r="BK1194" s="394"/>
      <c r="BL1194" s="394"/>
      <c r="BM1194" s="394"/>
      <c r="BN1194" s="394"/>
      <c r="BO1194" s="394"/>
      <c r="BP1194" s="394"/>
      <c r="BQ1194" s="394"/>
      <c r="BR1194" s="394"/>
      <c r="BS1194" s="394"/>
      <c r="BT1194" s="394"/>
      <c r="BU1194" s="394"/>
      <c r="BV1194" s="394"/>
      <c r="BW1194" s="394"/>
      <c r="BX1194" s="394"/>
      <c r="BY1194" s="394"/>
    </row>
    <row r="1195" s="211" customFormat="true" ht="15" customHeight="true" x14ac:dyDescent="0.2">
      <c r="BA1195" s="394"/>
      <c r="BB1195" s="238"/>
      <c r="BC1195" s="394"/>
      <c r="BD1195" s="394"/>
      <c r="BE1195" s="394"/>
      <c r="BF1195" s="394"/>
      <c r="BG1195" s="394"/>
      <c r="BH1195" s="394"/>
      <c r="BI1195" s="394"/>
      <c r="BJ1195" s="394"/>
      <c r="BK1195" s="394"/>
      <c r="BL1195" s="394"/>
      <c r="BM1195" s="394"/>
      <c r="BN1195" s="394"/>
      <c r="BO1195" s="394"/>
      <c r="BP1195" s="394"/>
      <c r="BQ1195" s="394"/>
      <c r="BR1195" s="394"/>
      <c r="BS1195" s="394"/>
      <c r="BT1195" s="394"/>
      <c r="BU1195" s="394"/>
      <c r="BV1195" s="394"/>
      <c r="BW1195" s="394"/>
      <c r="BX1195" s="394"/>
      <c r="BY1195" s="394"/>
    </row>
    <row r="1196" s="211" customFormat="true" ht="15" customHeight="true" x14ac:dyDescent="0.2">
      <c r="BA1196" s="394"/>
      <c r="BB1196" s="238"/>
      <c r="BC1196" s="394"/>
      <c r="BD1196" s="394"/>
      <c r="BE1196" s="394"/>
      <c r="BF1196" s="394"/>
      <c r="BG1196" s="394"/>
      <c r="BH1196" s="394"/>
      <c r="BI1196" s="394"/>
      <c r="BJ1196" s="394"/>
      <c r="BK1196" s="394"/>
      <c r="BL1196" s="394"/>
      <c r="BM1196" s="394"/>
      <c r="BN1196" s="394"/>
      <c r="BO1196" s="394"/>
      <c r="BP1196" s="394"/>
      <c r="BQ1196" s="394"/>
      <c r="BR1196" s="394"/>
      <c r="BS1196" s="394"/>
      <c r="BT1196" s="394"/>
      <c r="BU1196" s="394"/>
      <c r="BV1196" s="394"/>
      <c r="BW1196" s="394"/>
      <c r="BX1196" s="394"/>
      <c r="BY1196" s="394"/>
    </row>
    <row r="1197" s="211" customFormat="true" ht="15" customHeight="true" x14ac:dyDescent="0.2">
      <c r="BA1197" s="394"/>
      <c r="BB1197" s="238"/>
      <c r="BC1197" s="394"/>
      <c r="BD1197" s="394"/>
      <c r="BE1197" s="394"/>
      <c r="BF1197" s="394"/>
      <c r="BG1197" s="394"/>
      <c r="BH1197" s="394"/>
      <c r="BI1197" s="394"/>
      <c r="BJ1197" s="394"/>
      <c r="BK1197" s="394"/>
      <c r="BL1197" s="394"/>
      <c r="BM1197" s="394"/>
      <c r="BN1197" s="394"/>
      <c r="BO1197" s="394"/>
      <c r="BP1197" s="394"/>
      <c r="BQ1197" s="394"/>
      <c r="BR1197" s="394"/>
      <c r="BS1197" s="394"/>
      <c r="BT1197" s="394"/>
      <c r="BU1197" s="394"/>
      <c r="BV1197" s="394"/>
      <c r="BW1197" s="394"/>
      <c r="BX1197" s="394"/>
      <c r="BY1197" s="394"/>
    </row>
    <row r="1198" s="211" customFormat="true" ht="15" customHeight="true" x14ac:dyDescent="0.2">
      <c r="BA1198" s="394"/>
      <c r="BB1198" s="238"/>
      <c r="BC1198" s="394"/>
      <c r="BD1198" s="394"/>
      <c r="BE1198" s="394"/>
      <c r="BF1198" s="394"/>
      <c r="BG1198" s="394"/>
      <c r="BH1198" s="394"/>
      <c r="BI1198" s="394"/>
      <c r="BJ1198" s="394"/>
      <c r="BK1198" s="394"/>
      <c r="BL1198" s="394"/>
      <c r="BM1198" s="394"/>
      <c r="BN1198" s="394"/>
      <c r="BO1198" s="394"/>
      <c r="BP1198" s="394"/>
      <c r="BQ1198" s="394"/>
      <c r="BR1198" s="394"/>
      <c r="BS1198" s="394"/>
      <c r="BT1198" s="394"/>
      <c r="BU1198" s="394"/>
      <c r="BV1198" s="394"/>
      <c r="BW1198" s="394"/>
      <c r="BX1198" s="394"/>
      <c r="BY1198" s="394"/>
    </row>
    <row r="1199" s="211" customFormat="true" ht="15" customHeight="true" x14ac:dyDescent="0.2">
      <c r="BA1199" s="394"/>
      <c r="BB1199" s="238"/>
      <c r="BC1199" s="394"/>
      <c r="BD1199" s="394"/>
      <c r="BE1199" s="394"/>
      <c r="BF1199" s="394"/>
      <c r="BG1199" s="394"/>
      <c r="BH1199" s="394"/>
      <c r="BI1199" s="394"/>
      <c r="BJ1199" s="394"/>
      <c r="BK1199" s="394"/>
      <c r="BL1199" s="394"/>
      <c r="BM1199" s="394"/>
      <c r="BN1199" s="394"/>
      <c r="BO1199" s="394"/>
      <c r="BP1199" s="394"/>
      <c r="BQ1199" s="394"/>
      <c r="BR1199" s="394"/>
      <c r="BS1199" s="394"/>
      <c r="BT1199" s="394"/>
      <c r="BU1199" s="394"/>
      <c r="BV1199" s="394"/>
      <c r="BW1199" s="394"/>
      <c r="BX1199" s="394"/>
      <c r="BY1199" s="394"/>
    </row>
    <row r="1200" s="211" customFormat="true" ht="15" customHeight="true" x14ac:dyDescent="0.2">
      <c r="BA1200" s="394"/>
      <c r="BB1200" s="238"/>
      <c r="BC1200" s="394"/>
      <c r="BD1200" s="394"/>
      <c r="BE1200" s="394"/>
      <c r="BF1200" s="394"/>
      <c r="BG1200" s="394"/>
      <c r="BH1200" s="394"/>
      <c r="BI1200" s="394"/>
      <c r="BJ1200" s="394"/>
      <c r="BK1200" s="394"/>
      <c r="BL1200" s="394"/>
      <c r="BM1200" s="394"/>
      <c r="BN1200" s="394"/>
      <c r="BO1200" s="394"/>
      <c r="BP1200" s="394"/>
      <c r="BQ1200" s="394"/>
      <c r="BR1200" s="394"/>
      <c r="BS1200" s="394"/>
      <c r="BT1200" s="394"/>
      <c r="BU1200" s="394"/>
      <c r="BV1200" s="394"/>
      <c r="BW1200" s="394"/>
      <c r="BX1200" s="394"/>
      <c r="BY1200" s="394"/>
    </row>
  </sheetData>
  <mergeCells count="1005">
    <mergeCell ref="BA347:BA348"/>
    <mergeCell ref="BA349:BA350"/>
    <mergeCell ref="BA351:BA352"/>
    <mergeCell ref="BA353:BA354"/>
    <mergeCell ref="BA153:BA159"/>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A29:BA30"/>
    <mergeCell ref="A31:A32"/>
    <mergeCell ref="BA31:BA32"/>
    <mergeCell ref="A29:A30"/>
    <mergeCell ref="A35:A36"/>
    <mergeCell ref="A37:A38"/>
    <mergeCell ref="A41:A42"/>
    <mergeCell ref="A16:A17"/>
    <mergeCell ref="A18:A21"/>
    <mergeCell ref="A22:A23"/>
    <mergeCell ref="A24:A26"/>
    <mergeCell ref="C27:G27"/>
    <mergeCell ref="A33:A34"/>
    <mergeCell ref="A58:A72"/>
    <mergeCell ref="A43:A44"/>
    <mergeCell ref="A45:A46"/>
    <mergeCell ref="C56:G56"/>
    <mergeCell ref="A122:A123"/>
    <mergeCell ref="A124:A127"/>
    <mergeCell ref="A128:A129"/>
    <mergeCell ref="A130:A132"/>
    <mergeCell ref="C133:G133"/>
    <mergeCell ref="A108:B108"/>
    <mergeCell ref="C120:G120"/>
    <mergeCell ref="A208:B208"/>
    <mergeCell ref="A144:A147"/>
    <mergeCell ref="C220:G220"/>
    <mergeCell ref="A135:A139"/>
    <mergeCell ref="A153:A158"/>
    <mergeCell ref="A140:A143"/>
    <mergeCell ref="C399:F399"/>
    <mergeCell ref="H399:K399"/>
    <mergeCell ref="M399:P399"/>
    <mergeCell ref="A222:A224"/>
    <mergeCell ref="C400:E400"/>
    <mergeCell ref="H400:I400"/>
    <mergeCell ref="M400:N400"/>
    <mergeCell ref="C401:D402"/>
    <mergeCell ref="H401:I401"/>
    <mergeCell ref="M401:N401"/>
    <mergeCell ref="A1025:C1025"/>
    <mergeCell ref="A1026:B1026"/>
    <mergeCell ref="A1035:C1035"/>
    <mergeCell ref="B402:B445"/>
    <mergeCell ref="H402:I402"/>
    <mergeCell ref="M402:N402"/>
    <mergeCell ref="C403:D403"/>
    <mergeCell ref="H403:I403"/>
    <mergeCell ref="M403:N403"/>
    <mergeCell ref="C404:D404"/>
    <mergeCell ref="H404:I404"/>
    <mergeCell ref="M404:N404"/>
    <mergeCell ref="C405:D405"/>
    <mergeCell ref="C408:D408"/>
    <mergeCell ref="H408:I408"/>
    <mergeCell ref="M408:N408"/>
    <mergeCell ref="C409:D409"/>
    <mergeCell ref="H409:I409"/>
    <mergeCell ref="M409:N409"/>
    <mergeCell ref="H405:I405"/>
    <mergeCell ref="M405:N405"/>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E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7:D457"/>
    <mergeCell ref="H457:I457"/>
    <mergeCell ref="M457:N457"/>
    <mergeCell ref="C458:D458"/>
    <mergeCell ref="H458:I458"/>
    <mergeCell ref="M458:N458"/>
    <mergeCell ref="C454:G454"/>
    <mergeCell ref="H454:I454"/>
    <mergeCell ref="M454:N454"/>
    <mergeCell ref="C455:D456"/>
    <mergeCell ref="E455:G455"/>
    <mergeCell ref="H455:I455"/>
    <mergeCell ref="M455:N455"/>
    <mergeCell ref="H456:I456"/>
    <mergeCell ref="M456:N456"/>
    <mergeCell ref="C461:D462"/>
    <mergeCell ref="H461:I461"/>
    <mergeCell ref="M461:N461"/>
    <mergeCell ref="H462:I462"/>
    <mergeCell ref="M462:N462"/>
    <mergeCell ref="C463:D463"/>
    <mergeCell ref="H463:I463"/>
    <mergeCell ref="M463:N463"/>
    <mergeCell ref="C459:D459"/>
    <mergeCell ref="H459:I459"/>
    <mergeCell ref="M459:N459"/>
    <mergeCell ref="C460:E460"/>
    <mergeCell ref="H460:I460"/>
    <mergeCell ref="M460:N460"/>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E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A0B55-4033-44A0-B322-EA3B13BF4E63}">
  <sheetPr codeName="Feuil7"/>
  <dimension ref="A1:CZ1200"/>
  <sheetViews>
    <sheetView showGridLines="false" workbookViewId="0"/>
  </sheetViews>
  <sheetFormatPr defaultColWidth="9.140625" defaultRowHeight="15" customHeight="true" x14ac:dyDescent="0.2"/>
  <cols>
    <col min="1" max="1" width="31.5703125" style="389" customWidth="true"/>
    <col min="2" max="2" width="41.5703125" style="389" customWidth="true"/>
    <col min="3" max="17" width="10.7109375" style="389" customWidth="true"/>
    <col min="18" max="32" width="12.5703125" style="389" customWidth="true"/>
    <col min="33" max="52" width="12.5703125" style="211" customWidth="true"/>
    <col min="53" max="53" width="31.5703125" style="394" customWidth="true"/>
    <col min="54" max="54" width="41.5703125" style="238" customWidth="true"/>
    <col min="55" max="69" width="9.140625" style="394"/>
    <col min="70" max="77" width="12.5703125" style="394" customWidth="true"/>
    <col min="78" max="104" width="12.5703125" style="211" customWidth="true"/>
    <col min="105" max="16384" width="9.140625" style="389"/>
  </cols>
  <sheetData>
    <row r="1" s="111" customFormat="true" ht="18" customHeight="true" x14ac:dyDescent="0.2">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Trinidad and Tobago</v>
      </c>
      <c r="B2" s="226"/>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MICS06</v>
      </c>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94" t="str">
        <f>B1028</f>
        <v/>
      </c>
      <c r="B10" s="595"/>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94" t="str">
        <f>B1027</f>
        <v/>
      </c>
      <c r="B11" s="596"/>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97"/>
      <c r="B12" s="595"/>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98"/>
      <c r="B13" s="599"/>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83" customFormat="true" ht="15" customHeight="true" x14ac:dyDescent="0.2">
      <c r="A14" s="115" t="s">
        <v>96</v>
      </c>
      <c r="B14" s="208"/>
      <c r="C14" s="2231" t="s">
        <v>115</v>
      </c>
      <c r="D14" s="2232"/>
      <c r="E14" s="2232"/>
      <c r="F14" s="2232"/>
      <c r="G14" s="2233"/>
      <c r="H14" s="600"/>
      <c r="I14" s="601"/>
      <c r="J14" s="601"/>
      <c r="K14" s="601"/>
      <c r="L14" s="600"/>
      <c r="M14" s="736"/>
      <c r="N14" s="737"/>
      <c r="O14" s="737"/>
      <c r="P14" s="737"/>
      <c r="Q14" s="738"/>
      <c r="R14" s="1876" t="s">
        <v>139</v>
      </c>
      <c r="S14" s="1882"/>
      <c r="T14" s="1882"/>
      <c r="U14" s="1882"/>
      <c r="V14" s="1882"/>
      <c r="W14" s="1882"/>
      <c r="X14" s="1882"/>
      <c r="Y14" s="1882"/>
      <c r="Z14" s="1882"/>
      <c r="AA14" s="1882"/>
      <c r="AB14" s="1882"/>
      <c r="AC14" s="1882"/>
      <c r="AD14" s="1882"/>
      <c r="AE14" s="1882"/>
      <c r="AF14" s="1883"/>
      <c r="AG14" s="312"/>
      <c r="AH14" s="312"/>
      <c r="AI14" s="312"/>
      <c r="AJ14" s="312"/>
      <c r="AK14" s="312"/>
      <c r="AL14" s="312"/>
      <c r="AM14" s="312"/>
      <c r="AN14" s="312"/>
      <c r="AO14" s="312"/>
      <c r="AP14" s="312"/>
      <c r="AQ14" s="312"/>
      <c r="AR14" s="312"/>
      <c r="AS14" s="312"/>
      <c r="AT14" s="312"/>
      <c r="AU14" s="312"/>
      <c r="AV14" s="312"/>
      <c r="AW14" s="312"/>
      <c r="AX14" s="312"/>
      <c r="AY14" s="312"/>
      <c r="AZ14" s="586"/>
      <c r="BA14" s="217" t="s">
        <v>129</v>
      </c>
      <c r="BB14" s="115" t="s">
        <v>96</v>
      </c>
      <c r="BC14" s="2220" t="s">
        <v>115</v>
      </c>
      <c r="BD14" s="2221"/>
      <c r="BE14" s="2221"/>
      <c r="BF14" s="2221"/>
      <c r="BG14" s="2222"/>
      <c r="BH14" s="2223" t="s">
        <v>39</v>
      </c>
      <c r="BI14" s="2221"/>
      <c r="BJ14" s="2221"/>
      <c r="BK14" s="2221"/>
      <c r="BL14" s="2222"/>
      <c r="BM14" s="2223" t="s">
        <v>38</v>
      </c>
      <c r="BN14" s="2221"/>
      <c r="BO14" s="2221"/>
      <c r="BP14" s="2221"/>
      <c r="BQ14" s="2252"/>
      <c r="BR14" s="1773" t="s">
        <v>139</v>
      </c>
      <c r="BS14" s="1774"/>
      <c r="BT14" s="1774"/>
      <c r="BU14" s="1774"/>
      <c r="BV14" s="1774"/>
      <c r="BW14" s="1774"/>
      <c r="BX14" s="1774"/>
      <c r="BY14" s="1775"/>
      <c r="BZ14" s="313"/>
      <c r="CA14" s="313"/>
      <c r="CB14" s="313"/>
      <c r="CC14" s="313"/>
      <c r="CD14" s="313"/>
      <c r="CE14" s="313"/>
      <c r="CF14" s="313"/>
      <c r="CG14" s="215"/>
      <c r="CH14" s="215"/>
      <c r="CI14" s="215"/>
      <c r="CJ14" s="215"/>
      <c r="CK14" s="215"/>
      <c r="CL14" s="215"/>
      <c r="CM14" s="215"/>
      <c r="CN14" s="215"/>
      <c r="CO14" s="215"/>
      <c r="CP14" s="215"/>
      <c r="CQ14" s="215"/>
      <c r="CR14" s="215"/>
      <c r="CS14" s="215"/>
      <c r="CT14" s="215"/>
      <c r="CU14" s="215"/>
      <c r="CV14" s="215"/>
      <c r="CW14" s="215"/>
      <c r="CX14" s="215"/>
      <c r="CY14" s="215"/>
      <c r="CZ14" s="215"/>
    </row>
    <row r="15" s="583" customFormat="true" ht="36" x14ac:dyDescent="0.2">
      <c r="A15" s="182" t="s">
        <v>88</v>
      </c>
      <c r="B15" s="242"/>
      <c r="C15" s="269" t="s">
        <v>0</v>
      </c>
      <c r="D15" s="270" t="s">
        <v>1</v>
      </c>
      <c r="E15" s="270" t="s">
        <v>2</v>
      </c>
      <c r="F15" s="270" t="s">
        <v>3</v>
      </c>
      <c r="G15" s="271" t="s">
        <v>4</v>
      </c>
      <c r="H15" s="602"/>
      <c r="I15" s="602"/>
      <c r="J15" s="602"/>
      <c r="K15" s="602"/>
      <c r="L15" s="603"/>
      <c r="M15" s="723"/>
      <c r="N15" s="709"/>
      <c r="O15" s="709"/>
      <c r="P15" s="709"/>
      <c r="Q15" s="764"/>
      <c r="R15" s="1326" t="s">
        <v>234</v>
      </c>
      <c r="S15" s="1303" t="s">
        <v>235</v>
      </c>
      <c r="T15" s="1303" t="s">
        <v>236</v>
      </c>
      <c r="U15" s="1303" t="s">
        <v>237</v>
      </c>
      <c r="V15" s="1303" t="s">
        <v>238</v>
      </c>
      <c r="W15" s="1303" t="s">
        <v>239</v>
      </c>
      <c r="X15" s="1303" t="s">
        <v>240</v>
      </c>
      <c r="Y15" s="1303" t="s">
        <v>241</v>
      </c>
      <c r="Z15" s="1303" t="s">
        <v>242</v>
      </c>
      <c r="AA15" s="1303" t="s">
        <v>243</v>
      </c>
      <c r="AB15" s="1303" t="s">
        <v>244</v>
      </c>
      <c r="AC15" s="1303" t="s">
        <v>245</v>
      </c>
      <c r="AD15" s="1303" t="s">
        <v>246</v>
      </c>
      <c r="AE15" s="1303" t="s">
        <v>247</v>
      </c>
      <c r="AF15" s="1304" t="s">
        <v>248</v>
      </c>
      <c r="AG15" s="312"/>
      <c r="AH15" s="312"/>
      <c r="AI15" s="312"/>
      <c r="AJ15" s="312"/>
      <c r="AK15" s="312"/>
      <c r="AL15" s="312"/>
      <c r="AM15" s="312"/>
      <c r="AN15" s="312"/>
      <c r="AO15" s="312"/>
      <c r="AP15" s="312"/>
      <c r="AQ15" s="312"/>
      <c r="AR15" s="312"/>
      <c r="AS15" s="312"/>
      <c r="AT15" s="312"/>
      <c r="AU15" s="312"/>
      <c r="AV15" s="312"/>
      <c r="AW15" s="312"/>
      <c r="AX15" s="312"/>
      <c r="AY15" s="312"/>
      <c r="AZ15" s="586"/>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234</v>
      </c>
      <c r="BS15" s="166" t="s">
        <v>235</v>
      </c>
      <c r="BT15" s="166" t="s">
        <v>236</v>
      </c>
      <c r="BU15" s="166" t="s">
        <v>237</v>
      </c>
      <c r="BV15" s="166" t="s">
        <v>238</v>
      </c>
      <c r="BW15" s="166" t="s">
        <v>239</v>
      </c>
      <c r="BX15" s="166" t="s">
        <v>240</v>
      </c>
      <c r="BY15" s="167" t="s">
        <v>241</v>
      </c>
      <c r="BZ15" s="167" t="s">
        <v>242</v>
      </c>
      <c r="CA15" s="167" t="s">
        <v>243</v>
      </c>
      <c r="CB15" s="167" t="s">
        <v>244</v>
      </c>
      <c r="CC15" s="167" t="s">
        <v>245</v>
      </c>
      <c r="CD15" s="167" t="s">
        <v>246</v>
      </c>
      <c r="CE15" s="167" t="s">
        <v>247</v>
      </c>
      <c r="CF15" s="167" t="s">
        <v>248</v>
      </c>
      <c r="CG15" s="1841"/>
      <c r="CH15" s="1841"/>
      <c r="CI15" s="1841"/>
      <c r="CJ15" s="1841"/>
      <c r="CK15" s="1841"/>
      <c r="CL15" s="1841"/>
      <c r="CM15" s="1841"/>
      <c r="CN15" s="1841"/>
      <c r="CO15" s="1841"/>
      <c r="CP15" s="1841"/>
      <c r="CQ15" s="1841"/>
      <c r="CR15" s="1841"/>
      <c r="CS15" s="1841"/>
      <c r="CT15" s="1841"/>
      <c r="CU15" s="1841"/>
      <c r="CV15" s="1841"/>
      <c r="CW15" s="1841"/>
      <c r="CX15" s="1841"/>
      <c r="CY15" s="1841"/>
      <c r="CZ15" s="1841"/>
    </row>
    <row r="16" s="583" customFormat="true" ht="15" customHeight="true" x14ac:dyDescent="0.2">
      <c r="A16" s="2316" t="s">
        <v>13</v>
      </c>
      <c r="B16" s="1453" t="s">
        <v>14</v>
      </c>
      <c r="C16" s="1359">
        <v>95.243002704153099</v>
      </c>
      <c r="D16" s="1360">
        <v>97.920444968028292</v>
      </c>
      <c r="E16" s="1360">
        <v>98.38359588617611</v>
      </c>
      <c r="F16" s="1360">
        <v>99.080293380524438</v>
      </c>
      <c r="G16" s="1361">
        <v>99.80303017971751</v>
      </c>
      <c r="H16" s="1078" t="s">
        <v>36</v>
      </c>
      <c r="I16" s="1101" t="s">
        <v>36</v>
      </c>
      <c r="J16" s="1101" t="s">
        <v>36</v>
      </c>
      <c r="K16" s="1101" t="s">
        <v>36</v>
      </c>
      <c r="L16" s="1120" t="s">
        <v>36</v>
      </c>
      <c r="M16" s="1143" t="s">
        <v>36</v>
      </c>
      <c r="N16" s="1101" t="s">
        <v>36</v>
      </c>
      <c r="O16" s="1101" t="s">
        <v>36</v>
      </c>
      <c r="P16" s="1101" t="s">
        <v>36</v>
      </c>
      <c r="Q16" s="1166" t="s">
        <v>36</v>
      </c>
      <c r="R16" s="1362">
        <v>99.805825242718456</v>
      </c>
      <c r="S16" s="1360">
        <v>99.718309859154928</v>
      </c>
      <c r="T16" s="1360">
        <v>98.351226993864998</v>
      </c>
      <c r="U16" s="1360">
        <v>98.047138047138048</v>
      </c>
      <c r="V16" s="1360">
        <v>100</v>
      </c>
      <c r="W16" s="1360">
        <v>99.693016116653865</v>
      </c>
      <c r="X16" s="1360">
        <v>100</v>
      </c>
      <c r="Y16" s="1360">
        <v>99.188311688311671</v>
      </c>
      <c r="Z16" s="1360">
        <v>98.930862437633664</v>
      </c>
      <c r="AA16" s="1360">
        <v>100</v>
      </c>
      <c r="AB16" s="1360">
        <v>95.311130587204289</v>
      </c>
      <c r="AC16" s="1360">
        <v>93.956043956043956</v>
      </c>
      <c r="AD16" s="1360">
        <v>99.144568006843471</v>
      </c>
      <c r="AE16" s="1360">
        <v>98.828696925329453</v>
      </c>
      <c r="AF16" s="1894">
        <v>98.717527129233801</v>
      </c>
      <c r="AG16" s="312"/>
      <c r="AH16" s="312"/>
      <c r="AI16" s="312"/>
      <c r="AJ16" s="312"/>
      <c r="AK16" s="312"/>
      <c r="AL16" s="312"/>
      <c r="AM16" s="312"/>
      <c r="AN16" s="312"/>
      <c r="AO16" s="312"/>
      <c r="AP16" s="312"/>
      <c r="AQ16" s="312"/>
      <c r="AR16" s="312"/>
      <c r="AS16" s="312"/>
      <c r="AT16" s="312"/>
      <c r="AU16" s="312"/>
      <c r="AV16" s="312"/>
      <c r="AW16" s="312"/>
      <c r="AX16" s="312"/>
      <c r="AY16" s="312"/>
      <c r="AZ16" s="586"/>
      <c r="BA16" s="2253" t="s">
        <v>13</v>
      </c>
      <c r="BB16" s="147" t="s">
        <v>14</v>
      </c>
      <c r="BC16" s="1197" t="s">
        <v>36</v>
      </c>
      <c r="BD16" s="1217" t="s">
        <v>36</v>
      </c>
      <c r="BE16" s="1217" t="s">
        <v>36</v>
      </c>
      <c r="BF16" s="1217" t="s">
        <v>36</v>
      </c>
      <c r="BG16" s="1238" t="s">
        <v>36</v>
      </c>
      <c r="BH16" s="1259" t="s">
        <v>36</v>
      </c>
      <c r="BI16" s="1217" t="s">
        <v>36</v>
      </c>
      <c r="BJ16" s="1217" t="s">
        <v>36</v>
      </c>
      <c r="BK16" s="1217" t="s">
        <v>36</v>
      </c>
      <c r="BL16" s="1238" t="s">
        <v>36</v>
      </c>
      <c r="BM16" s="1259" t="s">
        <v>36</v>
      </c>
      <c r="BN16" s="1217" t="s">
        <v>36</v>
      </c>
      <c r="BO16" s="1217" t="s">
        <v>36</v>
      </c>
      <c r="BP16" s="1217" t="s">
        <v>36</v>
      </c>
      <c r="BQ16" s="1238" t="s">
        <v>36</v>
      </c>
      <c r="BR16" s="1259" t="s">
        <v>36</v>
      </c>
      <c r="BS16" s="1217" t="s">
        <v>36</v>
      </c>
      <c r="BT16" s="1217" t="s">
        <v>36</v>
      </c>
      <c r="BU16" s="1217" t="s">
        <v>36</v>
      </c>
      <c r="BV16" s="1217" t="s">
        <v>36</v>
      </c>
      <c r="BW16" s="1217" t="s">
        <v>36</v>
      </c>
      <c r="BX16" s="1217" t="s">
        <v>36</v>
      </c>
      <c r="BY16" s="1282" t="s">
        <v>36</v>
      </c>
      <c r="BZ16" s="1282" t="s">
        <v>36</v>
      </c>
      <c r="CA16" s="1282" t="s">
        <v>36</v>
      </c>
      <c r="CB16" s="1282" t="s">
        <v>36</v>
      </c>
      <c r="CC16" s="1282" t="s">
        <v>36</v>
      </c>
      <c r="CD16" s="1282" t="s">
        <v>36</v>
      </c>
      <c r="CE16" s="1282" t="s">
        <v>36</v>
      </c>
      <c r="CF16" s="1282" t="s">
        <v>36</v>
      </c>
      <c r="CG16" s="1842"/>
      <c r="CH16" s="1842"/>
      <c r="CI16" s="1842"/>
      <c r="CJ16" s="1842"/>
      <c r="CK16" s="1842"/>
      <c r="CL16" s="1842"/>
      <c r="CM16" s="1842"/>
      <c r="CN16" s="1842"/>
      <c r="CO16" s="1842"/>
      <c r="CP16" s="1842"/>
      <c r="CQ16" s="1842"/>
      <c r="CR16" s="1842"/>
      <c r="CS16" s="1842"/>
      <c r="CT16" s="1842"/>
      <c r="CU16" s="1842"/>
      <c r="CV16" s="1842"/>
      <c r="CW16" s="1842"/>
      <c r="CX16" s="1842"/>
      <c r="CY16" s="1842"/>
      <c r="CZ16" s="1842"/>
    </row>
    <row r="17" s="583" customFormat="true" ht="15" customHeight="true" x14ac:dyDescent="0.2">
      <c r="A17" s="2302"/>
      <c r="B17" s="1454" t="s">
        <v>52</v>
      </c>
      <c r="C17" s="1363">
        <v>4.7569972958469524</v>
      </c>
      <c r="D17" s="1364">
        <v>2.079555031971708</v>
      </c>
      <c r="E17" s="1364">
        <v>1.616404113823855</v>
      </c>
      <c r="F17" s="1364">
        <v>0.91970661947559562</v>
      </c>
      <c r="G17" s="1365">
        <v>0.19696982028248453</v>
      </c>
      <c r="H17" s="1079" t="s">
        <v>36</v>
      </c>
      <c r="I17" s="1102" t="s">
        <v>36</v>
      </c>
      <c r="J17" s="1102" t="s">
        <v>36</v>
      </c>
      <c r="K17" s="1102" t="s">
        <v>36</v>
      </c>
      <c r="L17" s="1121" t="s">
        <v>36</v>
      </c>
      <c r="M17" s="1144" t="s">
        <v>36</v>
      </c>
      <c r="N17" s="1102" t="s">
        <v>36</v>
      </c>
      <c r="O17" s="1102" t="s">
        <v>36</v>
      </c>
      <c r="P17" s="1102" t="s">
        <v>36</v>
      </c>
      <c r="Q17" s="1167" t="s">
        <v>36</v>
      </c>
      <c r="R17" s="1366">
        <v>0.19417475728155312</v>
      </c>
      <c r="S17" s="1364">
        <v>0.28169014084507121</v>
      </c>
      <c r="T17" s="1364">
        <v>1.6487730061349755</v>
      </c>
      <c r="U17" s="1364">
        <v>1.9528619528619517</v>
      </c>
      <c r="V17" s="1364">
        <v>0</v>
      </c>
      <c r="W17" s="1364">
        <v>0.3069838833461227</v>
      </c>
      <c r="X17" s="1364">
        <v>0</v>
      </c>
      <c r="Y17" s="1364">
        <v>0.81168831168831113</v>
      </c>
      <c r="Z17" s="1364">
        <v>1.0691375623663602</v>
      </c>
      <c r="AA17" s="1364">
        <v>0</v>
      </c>
      <c r="AB17" s="1364">
        <v>4.6888694127958015</v>
      </c>
      <c r="AC17" s="1364">
        <v>6.0439560439560367</v>
      </c>
      <c r="AD17" s="1364">
        <v>0.85543199315654261</v>
      </c>
      <c r="AE17" s="1364">
        <v>1.1713030746705742</v>
      </c>
      <c r="AF17" s="1895">
        <v>1.2824728707661925</v>
      </c>
      <c r="AG17" s="312"/>
      <c r="AH17" s="312"/>
      <c r="AI17" s="312"/>
      <c r="AJ17" s="312"/>
      <c r="AK17" s="312"/>
      <c r="AL17" s="312"/>
      <c r="AM17" s="312"/>
      <c r="AN17" s="312"/>
      <c r="AO17" s="312"/>
      <c r="AP17" s="312"/>
      <c r="AQ17" s="312"/>
      <c r="AR17" s="312"/>
      <c r="AS17" s="312"/>
      <c r="AT17" s="312"/>
      <c r="AU17" s="312"/>
      <c r="AV17" s="312"/>
      <c r="AW17" s="312"/>
      <c r="AX17" s="312"/>
      <c r="AY17" s="312"/>
      <c r="AZ17" s="586"/>
      <c r="BA17" s="2254"/>
      <c r="BB17" s="148" t="s">
        <v>52</v>
      </c>
      <c r="BC17" s="1198" t="s">
        <v>36</v>
      </c>
      <c r="BD17" s="1218" t="s">
        <v>36</v>
      </c>
      <c r="BE17" s="1218" t="s">
        <v>36</v>
      </c>
      <c r="BF17" s="1218" t="s">
        <v>36</v>
      </c>
      <c r="BG17" s="1239" t="s">
        <v>36</v>
      </c>
      <c r="BH17" s="1260" t="s">
        <v>36</v>
      </c>
      <c r="BI17" s="1218" t="s">
        <v>36</v>
      </c>
      <c r="BJ17" s="1218" t="s">
        <v>36</v>
      </c>
      <c r="BK17" s="1218" t="s">
        <v>36</v>
      </c>
      <c r="BL17" s="1239" t="s">
        <v>36</v>
      </c>
      <c r="BM17" s="1260" t="s">
        <v>36</v>
      </c>
      <c r="BN17" s="1218" t="s">
        <v>36</v>
      </c>
      <c r="BO17" s="1218" t="s">
        <v>36</v>
      </c>
      <c r="BP17" s="1218" t="s">
        <v>36</v>
      </c>
      <c r="BQ17" s="1239" t="s">
        <v>36</v>
      </c>
      <c r="BR17" s="1260" t="s">
        <v>36</v>
      </c>
      <c r="BS17" s="1218" t="s">
        <v>36</v>
      </c>
      <c r="BT17" s="1218" t="s">
        <v>36</v>
      </c>
      <c r="BU17" s="1218" t="s">
        <v>36</v>
      </c>
      <c r="BV17" s="1218" t="s">
        <v>36</v>
      </c>
      <c r="BW17" s="1218" t="s">
        <v>36</v>
      </c>
      <c r="BX17" s="1218" t="s">
        <v>36</v>
      </c>
      <c r="BY17" s="1283" t="s">
        <v>36</v>
      </c>
      <c r="BZ17" s="1283" t="s">
        <v>36</v>
      </c>
      <c r="CA17" s="1283" t="s">
        <v>36</v>
      </c>
      <c r="CB17" s="1283" t="s">
        <v>36</v>
      </c>
      <c r="CC17" s="1283" t="s">
        <v>36</v>
      </c>
      <c r="CD17" s="1283" t="s">
        <v>36</v>
      </c>
      <c r="CE17" s="1283" t="s">
        <v>36</v>
      </c>
      <c r="CF17" s="1283" t="s">
        <v>36</v>
      </c>
      <c r="CG17" s="1843"/>
      <c r="CH17" s="1843"/>
      <c r="CI17" s="1843"/>
      <c r="CJ17" s="1843"/>
      <c r="CK17" s="1843"/>
      <c r="CL17" s="1843"/>
      <c r="CM17" s="1843"/>
      <c r="CN17" s="1843"/>
      <c r="CO17" s="1843"/>
      <c r="CP17" s="1843"/>
      <c r="CQ17" s="1843"/>
      <c r="CR17" s="1843"/>
      <c r="CS17" s="1843"/>
      <c r="CT17" s="1843"/>
      <c r="CU17" s="1843"/>
      <c r="CV17" s="1843"/>
      <c r="CW17" s="1843"/>
      <c r="CX17" s="1843"/>
      <c r="CY17" s="1843"/>
      <c r="CZ17" s="1843"/>
    </row>
    <row r="18" s="583" customFormat="true" ht="15" customHeight="true" x14ac:dyDescent="0.2">
      <c r="A18" s="2302" t="s">
        <v>61</v>
      </c>
      <c r="B18" s="1454" t="s">
        <v>15</v>
      </c>
      <c r="C18" s="1363">
        <v>93.906186087379524</v>
      </c>
      <c r="D18" s="1364">
        <v>97.311383235091057</v>
      </c>
      <c r="E18" s="1364">
        <v>98.075502830556445</v>
      </c>
      <c r="F18" s="1364">
        <v>98.917970593457227</v>
      </c>
      <c r="G18" s="1365">
        <v>99.80303017971751</v>
      </c>
      <c r="H18" s="1079" t="s">
        <v>36</v>
      </c>
      <c r="I18" s="1102" t="s">
        <v>36</v>
      </c>
      <c r="J18" s="1102" t="s">
        <v>36</v>
      </c>
      <c r="K18" s="1102" t="s">
        <v>36</v>
      </c>
      <c r="L18" s="1121" t="s">
        <v>36</v>
      </c>
      <c r="M18" s="1144" t="s">
        <v>36</v>
      </c>
      <c r="N18" s="1102" t="s">
        <v>36</v>
      </c>
      <c r="O18" s="1102" t="s">
        <v>36</v>
      </c>
      <c r="P18" s="1102" t="s">
        <v>36</v>
      </c>
      <c r="Q18" s="1167" t="s">
        <v>36</v>
      </c>
      <c r="R18" s="1366">
        <v>99.805825242718456</v>
      </c>
      <c r="S18" s="1364">
        <v>99.718309859154928</v>
      </c>
      <c r="T18" s="1364">
        <v>98.044478527607325</v>
      </c>
      <c r="U18" s="1364">
        <v>97.239057239057232</v>
      </c>
      <c r="V18" s="1364">
        <v>100</v>
      </c>
      <c r="W18" s="1364">
        <v>98.618572524942408</v>
      </c>
      <c r="X18" s="1364">
        <v>97.652582159624401</v>
      </c>
      <c r="Y18" s="1364">
        <v>99.188311688311671</v>
      </c>
      <c r="Z18" s="1364">
        <v>98.146828225231644</v>
      </c>
      <c r="AA18" s="1364">
        <v>100</v>
      </c>
      <c r="AB18" s="1364">
        <v>94.741454864154335</v>
      </c>
      <c r="AC18" s="1364">
        <v>93.956043956043956</v>
      </c>
      <c r="AD18" s="1364">
        <v>97.775876817793034</v>
      </c>
      <c r="AE18" s="1364">
        <v>98.682284040995626</v>
      </c>
      <c r="AF18" s="1895">
        <v>98.717527129233801</v>
      </c>
      <c r="AG18" s="312"/>
      <c r="AH18" s="312"/>
      <c r="AI18" s="312"/>
      <c r="AJ18" s="312"/>
      <c r="AK18" s="312"/>
      <c r="AL18" s="312"/>
      <c r="AM18" s="312"/>
      <c r="AN18" s="312"/>
      <c r="AO18" s="312"/>
      <c r="AP18" s="312"/>
      <c r="AQ18" s="312"/>
      <c r="AR18" s="312"/>
      <c r="AS18" s="312"/>
      <c r="AT18" s="312"/>
      <c r="AU18" s="312"/>
      <c r="AV18" s="312"/>
      <c r="AW18" s="312"/>
      <c r="AX18" s="312"/>
      <c r="AY18" s="312"/>
      <c r="AZ18" s="586"/>
      <c r="BA18" s="2254" t="s">
        <v>61</v>
      </c>
      <c r="BB18" s="148" t="s">
        <v>15</v>
      </c>
      <c r="BC18" s="1198" t="s">
        <v>36</v>
      </c>
      <c r="BD18" s="1218" t="s">
        <v>36</v>
      </c>
      <c r="BE18" s="1218" t="s">
        <v>36</v>
      </c>
      <c r="BF18" s="1218" t="s">
        <v>36</v>
      </c>
      <c r="BG18" s="1239" t="s">
        <v>36</v>
      </c>
      <c r="BH18" s="1260" t="s">
        <v>36</v>
      </c>
      <c r="BI18" s="1218" t="s">
        <v>36</v>
      </c>
      <c r="BJ18" s="1218" t="s">
        <v>36</v>
      </c>
      <c r="BK18" s="1218" t="s">
        <v>36</v>
      </c>
      <c r="BL18" s="1239" t="s">
        <v>36</v>
      </c>
      <c r="BM18" s="1260" t="s">
        <v>36</v>
      </c>
      <c r="BN18" s="1218" t="s">
        <v>36</v>
      </c>
      <c r="BO18" s="1218" t="s">
        <v>36</v>
      </c>
      <c r="BP18" s="1218" t="s">
        <v>36</v>
      </c>
      <c r="BQ18" s="1239" t="s">
        <v>36</v>
      </c>
      <c r="BR18" s="1260" t="s">
        <v>36</v>
      </c>
      <c r="BS18" s="1218" t="s">
        <v>36</v>
      </c>
      <c r="BT18" s="1218" t="s">
        <v>36</v>
      </c>
      <c r="BU18" s="1218" t="s">
        <v>36</v>
      </c>
      <c r="BV18" s="1218" t="s">
        <v>36</v>
      </c>
      <c r="BW18" s="1218" t="s">
        <v>36</v>
      </c>
      <c r="BX18" s="1218" t="s">
        <v>36</v>
      </c>
      <c r="BY18" s="1283" t="s">
        <v>36</v>
      </c>
      <c r="BZ18" s="1283" t="s">
        <v>36</v>
      </c>
      <c r="CA18" s="1283" t="s">
        <v>36</v>
      </c>
      <c r="CB18" s="1283" t="s">
        <v>36</v>
      </c>
      <c r="CC18" s="1283" t="s">
        <v>36</v>
      </c>
      <c r="CD18" s="1283" t="s">
        <v>36</v>
      </c>
      <c r="CE18" s="1283" t="s">
        <v>36</v>
      </c>
      <c r="CF18" s="1283" t="s">
        <v>36</v>
      </c>
      <c r="CG18" s="1843"/>
      <c r="CH18" s="1843"/>
      <c r="CI18" s="1843"/>
      <c r="CJ18" s="1843"/>
      <c r="CK18" s="1843"/>
      <c r="CL18" s="1843"/>
      <c r="CM18" s="1843"/>
      <c r="CN18" s="1843"/>
      <c r="CO18" s="1843"/>
      <c r="CP18" s="1843"/>
      <c r="CQ18" s="1843"/>
      <c r="CR18" s="1843"/>
      <c r="CS18" s="1843"/>
      <c r="CT18" s="1843"/>
      <c r="CU18" s="1843"/>
      <c r="CV18" s="1843"/>
      <c r="CW18" s="1843"/>
      <c r="CX18" s="1843"/>
      <c r="CY18" s="1843"/>
      <c r="CZ18" s="1843"/>
    </row>
    <row r="19" s="583" customFormat="true" ht="15" customHeight="true" x14ac:dyDescent="0.2">
      <c r="A19" s="2302"/>
      <c r="B19" s="1454" t="s">
        <v>16</v>
      </c>
      <c r="C19" s="1363">
        <v>1.3368166167736273</v>
      </c>
      <c r="D19" s="1364">
        <v>0.60906173293723809</v>
      </c>
      <c r="E19" s="1364">
        <v>0.30809305561967992</v>
      </c>
      <c r="F19" s="1364">
        <v>0.16232278706723585</v>
      </c>
      <c r="G19" s="1365">
        <v>0</v>
      </c>
      <c r="H19" s="1079" t="s">
        <v>36</v>
      </c>
      <c r="I19" s="1102" t="s">
        <v>36</v>
      </c>
      <c r="J19" s="1102" t="s">
        <v>36</v>
      </c>
      <c r="K19" s="1102" t="s">
        <v>36</v>
      </c>
      <c r="L19" s="1121" t="s">
        <v>36</v>
      </c>
      <c r="M19" s="1144" t="s">
        <v>36</v>
      </c>
      <c r="N19" s="1102" t="s">
        <v>36</v>
      </c>
      <c r="O19" s="1102" t="s">
        <v>36</v>
      </c>
      <c r="P19" s="1102" t="s">
        <v>36</v>
      </c>
      <c r="Q19" s="1167" t="s">
        <v>36</v>
      </c>
      <c r="R19" s="1366">
        <v>0</v>
      </c>
      <c r="S19" s="1364">
        <v>0</v>
      </c>
      <c r="T19" s="1364">
        <v>0.30674846625766983</v>
      </c>
      <c r="U19" s="1364">
        <v>0.80808080808080751</v>
      </c>
      <c r="V19" s="1364">
        <v>0</v>
      </c>
      <c r="W19" s="1364">
        <v>1.0744435917114292</v>
      </c>
      <c r="X19" s="1364">
        <v>2.3474178403755857</v>
      </c>
      <c r="Y19" s="1364">
        <v>0</v>
      </c>
      <c r="Z19" s="1364">
        <v>0.78403421240199733</v>
      </c>
      <c r="AA19" s="1364">
        <v>0</v>
      </c>
      <c r="AB19" s="1364">
        <v>0.56967572304995717</v>
      </c>
      <c r="AC19" s="1364">
        <v>0</v>
      </c>
      <c r="AD19" s="1364">
        <v>1.3686911890504683</v>
      </c>
      <c r="AE19" s="1364">
        <v>0.14641288433382177</v>
      </c>
      <c r="AF19" s="1895">
        <v>0</v>
      </c>
      <c r="AG19" s="312"/>
      <c r="AH19" s="312"/>
      <c r="AI19" s="312"/>
      <c r="AJ19" s="312"/>
      <c r="AK19" s="312"/>
      <c r="AL19" s="312"/>
      <c r="AM19" s="312"/>
      <c r="AN19" s="312"/>
      <c r="AO19" s="312"/>
      <c r="AP19" s="312"/>
      <c r="AQ19" s="312"/>
      <c r="AR19" s="312"/>
      <c r="AS19" s="312"/>
      <c r="AT19" s="312"/>
      <c r="AU19" s="312"/>
      <c r="AV19" s="312"/>
      <c r="AW19" s="312"/>
      <c r="AX19" s="312"/>
      <c r="AY19" s="312"/>
      <c r="AZ19" s="586"/>
      <c r="BA19" s="2254"/>
      <c r="BB19" s="148" t="s">
        <v>16</v>
      </c>
      <c r="BC19" s="1198" t="s">
        <v>36</v>
      </c>
      <c r="BD19" s="1218" t="s">
        <v>36</v>
      </c>
      <c r="BE19" s="1218" t="s">
        <v>36</v>
      </c>
      <c r="BF19" s="1218" t="s">
        <v>36</v>
      </c>
      <c r="BG19" s="1239" t="s">
        <v>36</v>
      </c>
      <c r="BH19" s="1260" t="s">
        <v>36</v>
      </c>
      <c r="BI19" s="1218" t="s">
        <v>36</v>
      </c>
      <c r="BJ19" s="1218" t="s">
        <v>36</v>
      </c>
      <c r="BK19" s="1218" t="s">
        <v>36</v>
      </c>
      <c r="BL19" s="1239" t="s">
        <v>36</v>
      </c>
      <c r="BM19" s="1260" t="s">
        <v>36</v>
      </c>
      <c r="BN19" s="1218" t="s">
        <v>36</v>
      </c>
      <c r="BO19" s="1218" t="s">
        <v>36</v>
      </c>
      <c r="BP19" s="1218" t="s">
        <v>36</v>
      </c>
      <c r="BQ19" s="1239" t="s">
        <v>36</v>
      </c>
      <c r="BR19" s="1260" t="s">
        <v>36</v>
      </c>
      <c r="BS19" s="1218" t="s">
        <v>36</v>
      </c>
      <c r="BT19" s="1218" t="s">
        <v>36</v>
      </c>
      <c r="BU19" s="1218" t="s">
        <v>36</v>
      </c>
      <c r="BV19" s="1218" t="s">
        <v>36</v>
      </c>
      <c r="BW19" s="1218" t="s">
        <v>36</v>
      </c>
      <c r="BX19" s="1218" t="s">
        <v>36</v>
      </c>
      <c r="BY19" s="1283" t="s">
        <v>36</v>
      </c>
      <c r="BZ19" s="1283" t="s">
        <v>36</v>
      </c>
      <c r="CA19" s="1283" t="s">
        <v>36</v>
      </c>
      <c r="CB19" s="1283" t="s">
        <v>36</v>
      </c>
      <c r="CC19" s="1283" t="s">
        <v>36</v>
      </c>
      <c r="CD19" s="1283" t="s">
        <v>36</v>
      </c>
      <c r="CE19" s="1283" t="s">
        <v>36</v>
      </c>
      <c r="CF19" s="1283" t="s">
        <v>36</v>
      </c>
      <c r="CG19" s="1843"/>
      <c r="CH19" s="1843"/>
      <c r="CI19" s="1843"/>
      <c r="CJ19" s="1843"/>
      <c r="CK19" s="1843"/>
      <c r="CL19" s="1843"/>
      <c r="CM19" s="1843"/>
      <c r="CN19" s="1843"/>
      <c r="CO19" s="1843"/>
      <c r="CP19" s="1843"/>
      <c r="CQ19" s="1843"/>
      <c r="CR19" s="1843"/>
      <c r="CS19" s="1843"/>
      <c r="CT19" s="1843"/>
      <c r="CU19" s="1843"/>
      <c r="CV19" s="1843"/>
      <c r="CW19" s="1843"/>
      <c r="CX19" s="1843"/>
      <c r="CY19" s="1843"/>
      <c r="CZ19" s="1843"/>
    </row>
    <row r="20" s="583" customFormat="true" ht="15" customHeight="true" x14ac:dyDescent="0.2">
      <c r="A20" s="2302"/>
      <c r="B20" s="1454" t="s">
        <v>22</v>
      </c>
      <c r="C20" s="1363">
        <v>4.2592285633222078</v>
      </c>
      <c r="D20" s="1364">
        <v>2.079555031971708</v>
      </c>
      <c r="E20" s="1364">
        <v>1.616404113823855</v>
      </c>
      <c r="F20" s="1364">
        <v>0.91970661947559562</v>
      </c>
      <c r="G20" s="1365">
        <v>0.19696982028248453</v>
      </c>
      <c r="H20" s="1079" t="s">
        <v>36</v>
      </c>
      <c r="I20" s="1102" t="s">
        <v>36</v>
      </c>
      <c r="J20" s="1102" t="s">
        <v>36</v>
      </c>
      <c r="K20" s="1102" t="s">
        <v>36</v>
      </c>
      <c r="L20" s="1121" t="s">
        <v>36</v>
      </c>
      <c r="M20" s="1144" t="s">
        <v>36</v>
      </c>
      <c r="N20" s="1102" t="s">
        <v>36</v>
      </c>
      <c r="O20" s="1102" t="s">
        <v>36</v>
      </c>
      <c r="P20" s="1102" t="s">
        <v>36</v>
      </c>
      <c r="Q20" s="1167" t="s">
        <v>36</v>
      </c>
      <c r="R20" s="1366">
        <v>0.19417475728155312</v>
      </c>
      <c r="S20" s="1364">
        <v>0.28169014084507121</v>
      </c>
      <c r="T20" s="1364">
        <v>1.6487730061349755</v>
      </c>
      <c r="U20" s="1364">
        <v>1.9528619528619517</v>
      </c>
      <c r="V20" s="1364">
        <v>0</v>
      </c>
      <c r="W20" s="1364">
        <v>0.3069838833461227</v>
      </c>
      <c r="X20" s="1364">
        <v>0</v>
      </c>
      <c r="Y20" s="1364">
        <v>0.81168831168831113</v>
      </c>
      <c r="Z20" s="1364">
        <v>1.0691375623663602</v>
      </c>
      <c r="AA20" s="1364">
        <v>0</v>
      </c>
      <c r="AB20" s="1364">
        <v>4.6888694127958015</v>
      </c>
      <c r="AC20" s="1364">
        <v>5.1648351648351598</v>
      </c>
      <c r="AD20" s="1364">
        <v>0.85543199315654261</v>
      </c>
      <c r="AE20" s="1364">
        <v>0.29282576866764354</v>
      </c>
      <c r="AF20" s="1895">
        <v>1.2824728707661925</v>
      </c>
      <c r="AG20" s="312"/>
      <c r="AH20" s="312"/>
      <c r="AI20" s="312"/>
      <c r="AJ20" s="312"/>
      <c r="AK20" s="312"/>
      <c r="AL20" s="312"/>
      <c r="AM20" s="312"/>
      <c r="AN20" s="312"/>
      <c r="AO20" s="312"/>
      <c r="AP20" s="312"/>
      <c r="AQ20" s="312"/>
      <c r="AR20" s="312"/>
      <c r="AS20" s="312"/>
      <c r="AT20" s="312"/>
      <c r="AU20" s="312"/>
      <c r="AV20" s="312"/>
      <c r="AW20" s="312"/>
      <c r="AX20" s="312"/>
      <c r="AY20" s="312"/>
      <c r="AZ20" s="586"/>
      <c r="BA20" s="2254"/>
      <c r="BB20" s="148" t="s">
        <v>22</v>
      </c>
      <c r="BC20" s="1198" t="s">
        <v>36</v>
      </c>
      <c r="BD20" s="1218" t="s">
        <v>36</v>
      </c>
      <c r="BE20" s="1218" t="s">
        <v>36</v>
      </c>
      <c r="BF20" s="1218" t="s">
        <v>36</v>
      </c>
      <c r="BG20" s="1239" t="s">
        <v>36</v>
      </c>
      <c r="BH20" s="1260" t="s">
        <v>36</v>
      </c>
      <c r="BI20" s="1218" t="s">
        <v>36</v>
      </c>
      <c r="BJ20" s="1218" t="s">
        <v>36</v>
      </c>
      <c r="BK20" s="1218" t="s">
        <v>36</v>
      </c>
      <c r="BL20" s="1239" t="s">
        <v>36</v>
      </c>
      <c r="BM20" s="1260" t="s">
        <v>36</v>
      </c>
      <c r="BN20" s="1218" t="s">
        <v>36</v>
      </c>
      <c r="BO20" s="1218" t="s">
        <v>36</v>
      </c>
      <c r="BP20" s="1218" t="s">
        <v>36</v>
      </c>
      <c r="BQ20" s="1239" t="s">
        <v>36</v>
      </c>
      <c r="BR20" s="1260" t="s">
        <v>36</v>
      </c>
      <c r="BS20" s="1218" t="s">
        <v>36</v>
      </c>
      <c r="BT20" s="1218" t="s">
        <v>36</v>
      </c>
      <c r="BU20" s="1218" t="s">
        <v>36</v>
      </c>
      <c r="BV20" s="1218" t="s">
        <v>36</v>
      </c>
      <c r="BW20" s="1218" t="s">
        <v>36</v>
      </c>
      <c r="BX20" s="1218" t="s">
        <v>36</v>
      </c>
      <c r="BY20" s="1283" t="s">
        <v>36</v>
      </c>
      <c r="BZ20" s="1283" t="s">
        <v>36</v>
      </c>
      <c r="CA20" s="1283" t="s">
        <v>36</v>
      </c>
      <c r="CB20" s="1283" t="s">
        <v>36</v>
      </c>
      <c r="CC20" s="1283" t="s">
        <v>36</v>
      </c>
      <c r="CD20" s="1283" t="s">
        <v>36</v>
      </c>
      <c r="CE20" s="1283" t="s">
        <v>36</v>
      </c>
      <c r="CF20" s="1283" t="s">
        <v>36</v>
      </c>
      <c r="CG20" s="1843"/>
      <c r="CH20" s="1843"/>
      <c r="CI20" s="1843"/>
      <c r="CJ20" s="1843"/>
      <c r="CK20" s="1843"/>
      <c r="CL20" s="1843"/>
      <c r="CM20" s="1843"/>
      <c r="CN20" s="1843"/>
      <c r="CO20" s="1843"/>
      <c r="CP20" s="1843"/>
      <c r="CQ20" s="1843"/>
      <c r="CR20" s="1843"/>
      <c r="CS20" s="1843"/>
      <c r="CT20" s="1843"/>
      <c r="CU20" s="1843"/>
      <c r="CV20" s="1843"/>
      <c r="CW20" s="1843"/>
      <c r="CX20" s="1843"/>
      <c r="CY20" s="1843"/>
      <c r="CZ20" s="1843"/>
    </row>
    <row r="21" s="583" customFormat="true" ht="15" customHeight="true" x14ac:dyDescent="0.2">
      <c r="A21" s="2302"/>
      <c r="B21" s="1454" t="s">
        <v>17</v>
      </c>
      <c r="C21" s="1363">
        <v>0.49776873252474513</v>
      </c>
      <c r="D21" s="1364">
        <v>0</v>
      </c>
      <c r="E21" s="1364">
        <v>0</v>
      </c>
      <c r="F21" s="1364">
        <v>0</v>
      </c>
      <c r="G21" s="1365">
        <v>0</v>
      </c>
      <c r="H21" s="1079" t="s">
        <v>36</v>
      </c>
      <c r="I21" s="1102" t="s">
        <v>36</v>
      </c>
      <c r="J21" s="1102" t="s">
        <v>36</v>
      </c>
      <c r="K21" s="1102" t="s">
        <v>36</v>
      </c>
      <c r="L21" s="1121" t="s">
        <v>36</v>
      </c>
      <c r="M21" s="1144" t="s">
        <v>36</v>
      </c>
      <c r="N21" s="1102" t="s">
        <v>36</v>
      </c>
      <c r="O21" s="1102" t="s">
        <v>36</v>
      </c>
      <c r="P21" s="1102" t="s">
        <v>36</v>
      </c>
      <c r="Q21" s="1167" t="s">
        <v>36</v>
      </c>
      <c r="R21" s="1366">
        <v>0</v>
      </c>
      <c r="S21" s="1364">
        <v>0</v>
      </c>
      <c r="T21" s="1364">
        <v>0</v>
      </c>
      <c r="U21" s="1364">
        <v>0</v>
      </c>
      <c r="V21" s="1364">
        <v>0</v>
      </c>
      <c r="W21" s="1364">
        <v>0</v>
      </c>
      <c r="X21" s="1364">
        <v>0</v>
      </c>
      <c r="Y21" s="1364">
        <v>0</v>
      </c>
      <c r="Z21" s="1364">
        <v>0</v>
      </c>
      <c r="AA21" s="1364">
        <v>0</v>
      </c>
      <c r="AB21" s="1364">
        <v>0</v>
      </c>
      <c r="AC21" s="1364">
        <v>0.87912087912087811</v>
      </c>
      <c r="AD21" s="1364">
        <v>0</v>
      </c>
      <c r="AE21" s="1364">
        <v>0.8784773060029305</v>
      </c>
      <c r="AF21" s="1895">
        <v>0</v>
      </c>
      <c r="AG21" s="312"/>
      <c r="AH21" s="312"/>
      <c r="AI21" s="312"/>
      <c r="AJ21" s="312"/>
      <c r="AK21" s="312"/>
      <c r="AL21" s="312"/>
      <c r="AM21" s="312"/>
      <c r="AN21" s="312"/>
      <c r="AO21" s="312"/>
      <c r="AP21" s="312"/>
      <c r="AQ21" s="312"/>
      <c r="AR21" s="312"/>
      <c r="AS21" s="312"/>
      <c r="AT21" s="312"/>
      <c r="AU21" s="312"/>
      <c r="AV21" s="312"/>
      <c r="AW21" s="312"/>
      <c r="AX21" s="312"/>
      <c r="AY21" s="312"/>
      <c r="AZ21" s="586"/>
      <c r="BA21" s="2254"/>
      <c r="BB21" s="148" t="s">
        <v>17</v>
      </c>
      <c r="BC21" s="1198" t="s">
        <v>36</v>
      </c>
      <c r="BD21" s="1218" t="s">
        <v>36</v>
      </c>
      <c r="BE21" s="1218" t="s">
        <v>36</v>
      </c>
      <c r="BF21" s="1218" t="s">
        <v>36</v>
      </c>
      <c r="BG21" s="1239" t="s">
        <v>36</v>
      </c>
      <c r="BH21" s="1260" t="s">
        <v>36</v>
      </c>
      <c r="BI21" s="1218" t="s">
        <v>36</v>
      </c>
      <c r="BJ21" s="1218" t="s">
        <v>36</v>
      </c>
      <c r="BK21" s="1218" t="s">
        <v>36</v>
      </c>
      <c r="BL21" s="1239" t="s">
        <v>36</v>
      </c>
      <c r="BM21" s="1260" t="s">
        <v>36</v>
      </c>
      <c r="BN21" s="1218" t="s">
        <v>36</v>
      </c>
      <c r="BO21" s="1218" t="s">
        <v>36</v>
      </c>
      <c r="BP21" s="1218" t="s">
        <v>36</v>
      </c>
      <c r="BQ21" s="1239" t="s">
        <v>36</v>
      </c>
      <c r="BR21" s="1260" t="s">
        <v>36</v>
      </c>
      <c r="BS21" s="1218" t="s">
        <v>36</v>
      </c>
      <c r="BT21" s="1218" t="s">
        <v>36</v>
      </c>
      <c r="BU21" s="1218" t="s">
        <v>36</v>
      </c>
      <c r="BV21" s="1218" t="s">
        <v>36</v>
      </c>
      <c r="BW21" s="1218" t="s">
        <v>36</v>
      </c>
      <c r="BX21" s="1218" t="s">
        <v>36</v>
      </c>
      <c r="BY21" s="1283" t="s">
        <v>36</v>
      </c>
      <c r="BZ21" s="1283" t="s">
        <v>36</v>
      </c>
      <c r="CA21" s="1283" t="s">
        <v>36</v>
      </c>
      <c r="CB21" s="1283" t="s">
        <v>36</v>
      </c>
      <c r="CC21" s="1283" t="s">
        <v>36</v>
      </c>
      <c r="CD21" s="1283" t="s">
        <v>36</v>
      </c>
      <c r="CE21" s="1283" t="s">
        <v>36</v>
      </c>
      <c r="CF21" s="1283" t="s">
        <v>36</v>
      </c>
      <c r="CG21" s="1843"/>
      <c r="CH21" s="1843"/>
      <c r="CI21" s="1843"/>
      <c r="CJ21" s="1843"/>
      <c r="CK21" s="1843"/>
      <c r="CL21" s="1843"/>
      <c r="CM21" s="1843"/>
      <c r="CN21" s="1843"/>
      <c r="CO21" s="1843"/>
      <c r="CP21" s="1843"/>
      <c r="CQ21" s="1843"/>
      <c r="CR21" s="1843"/>
      <c r="CS21" s="1843"/>
      <c r="CT21" s="1843"/>
      <c r="CU21" s="1843"/>
      <c r="CV21" s="1843"/>
      <c r="CW21" s="1843"/>
      <c r="CX21" s="1843"/>
      <c r="CY21" s="1843"/>
      <c r="CZ21" s="1843"/>
    </row>
    <row r="22" s="583" customFormat="true" ht="15" customHeight="true" x14ac:dyDescent="0.2">
      <c r="A22" s="2302" t="s">
        <v>55</v>
      </c>
      <c r="B22" s="1454" t="s">
        <v>50</v>
      </c>
      <c r="C22" s="1363">
        <v>1.4035851231256227</v>
      </c>
      <c r="D22" s="1364">
        <v>0.62199649229137088</v>
      </c>
      <c r="E22" s="1364">
        <v>0.31315490437666554</v>
      </c>
      <c r="F22" s="1364">
        <v>0.16382953817448281</v>
      </c>
      <c r="G22" s="1365">
        <v>0</v>
      </c>
      <c r="H22" s="1079" t="s">
        <v>36</v>
      </c>
      <c r="I22" s="1102" t="s">
        <v>36</v>
      </c>
      <c r="J22" s="1102" t="s">
        <v>36</v>
      </c>
      <c r="K22" s="1102" t="s">
        <v>36</v>
      </c>
      <c r="L22" s="1121" t="s">
        <v>36</v>
      </c>
      <c r="M22" s="1144" t="s">
        <v>36</v>
      </c>
      <c r="N22" s="1102" t="s">
        <v>36</v>
      </c>
      <c r="O22" s="1102" t="s">
        <v>36</v>
      </c>
      <c r="P22" s="1102" t="s">
        <v>36</v>
      </c>
      <c r="Q22" s="1167" t="s">
        <v>36</v>
      </c>
      <c r="R22" s="1366">
        <v>0</v>
      </c>
      <c r="S22" s="1364">
        <v>0</v>
      </c>
      <c r="T22" s="1364">
        <v>0.31189083820662883</v>
      </c>
      <c r="U22" s="1364">
        <v>0.82417582417582369</v>
      </c>
      <c r="V22" s="1364">
        <v>0</v>
      </c>
      <c r="W22" s="1364">
        <v>1.0777521170130813</v>
      </c>
      <c r="X22" s="1364">
        <v>2.3474178403755857</v>
      </c>
      <c r="Y22" s="1364">
        <v>0</v>
      </c>
      <c r="Z22" s="1364">
        <v>0.79250720461095259</v>
      </c>
      <c r="AA22" s="1364">
        <v>0</v>
      </c>
      <c r="AB22" s="1364">
        <v>0.59770114942528796</v>
      </c>
      <c r="AC22" s="1364">
        <v>0</v>
      </c>
      <c r="AD22" s="1364">
        <v>1.3805004314063822</v>
      </c>
      <c r="AE22" s="1364">
        <v>0.1481481481481485</v>
      </c>
      <c r="AF22" s="1895">
        <v>0</v>
      </c>
      <c r="AG22" s="312"/>
      <c r="AH22" s="312"/>
      <c r="AI22" s="312"/>
      <c r="AJ22" s="312"/>
      <c r="AK22" s="312"/>
      <c r="AL22" s="312"/>
      <c r="AM22" s="312"/>
      <c r="AN22" s="312"/>
      <c r="AO22" s="312"/>
      <c r="AP22" s="312"/>
      <c r="AQ22" s="312"/>
      <c r="AR22" s="312"/>
      <c r="AS22" s="312"/>
      <c r="AT22" s="312"/>
      <c r="AU22" s="312"/>
      <c r="AV22" s="312"/>
      <c r="AW22" s="312"/>
      <c r="AX22" s="312"/>
      <c r="AY22" s="312"/>
      <c r="AZ22" s="586"/>
      <c r="BA22" s="2254" t="s">
        <v>55</v>
      </c>
      <c r="BB22" s="148" t="s">
        <v>50</v>
      </c>
      <c r="BC22" s="1198" t="s">
        <v>36</v>
      </c>
      <c r="BD22" s="1218" t="s">
        <v>36</v>
      </c>
      <c r="BE22" s="1218" t="s">
        <v>36</v>
      </c>
      <c r="BF22" s="1218" t="s">
        <v>36</v>
      </c>
      <c r="BG22" s="1239" t="s">
        <v>36</v>
      </c>
      <c r="BH22" s="1260" t="s">
        <v>36</v>
      </c>
      <c r="BI22" s="1218" t="s">
        <v>36</v>
      </c>
      <c r="BJ22" s="1218" t="s">
        <v>36</v>
      </c>
      <c r="BK22" s="1218" t="s">
        <v>36</v>
      </c>
      <c r="BL22" s="1239" t="s">
        <v>36</v>
      </c>
      <c r="BM22" s="1260" t="s">
        <v>36</v>
      </c>
      <c r="BN22" s="1218" t="s">
        <v>36</v>
      </c>
      <c r="BO22" s="1218" t="s">
        <v>36</v>
      </c>
      <c r="BP22" s="1218" t="s">
        <v>36</v>
      </c>
      <c r="BQ22" s="1239" t="s">
        <v>36</v>
      </c>
      <c r="BR22" s="1260" t="s">
        <v>36</v>
      </c>
      <c r="BS22" s="1218" t="s">
        <v>36</v>
      </c>
      <c r="BT22" s="1218" t="s">
        <v>36</v>
      </c>
      <c r="BU22" s="1218" t="s">
        <v>36</v>
      </c>
      <c r="BV22" s="1218" t="s">
        <v>36</v>
      </c>
      <c r="BW22" s="1218" t="s">
        <v>36</v>
      </c>
      <c r="BX22" s="1218" t="s">
        <v>36</v>
      </c>
      <c r="BY22" s="1283" t="s">
        <v>36</v>
      </c>
      <c r="BZ22" s="1283" t="s">
        <v>36</v>
      </c>
      <c r="CA22" s="1283" t="s">
        <v>36</v>
      </c>
      <c r="CB22" s="1283" t="s">
        <v>36</v>
      </c>
      <c r="CC22" s="1283" t="s">
        <v>36</v>
      </c>
      <c r="CD22" s="1283" t="s">
        <v>36</v>
      </c>
      <c r="CE22" s="1283" t="s">
        <v>36</v>
      </c>
      <c r="CF22" s="1283" t="s">
        <v>36</v>
      </c>
      <c r="CG22" s="1843"/>
      <c r="CH22" s="1843"/>
      <c r="CI22" s="1843"/>
      <c r="CJ22" s="1843"/>
      <c r="CK22" s="1843"/>
      <c r="CL22" s="1843"/>
      <c r="CM22" s="1843"/>
      <c r="CN22" s="1843"/>
      <c r="CO22" s="1843"/>
      <c r="CP22" s="1843"/>
      <c r="CQ22" s="1843"/>
      <c r="CR22" s="1843"/>
      <c r="CS22" s="1843"/>
      <c r="CT22" s="1843"/>
      <c r="CU22" s="1843"/>
      <c r="CV22" s="1843"/>
      <c r="CW22" s="1843"/>
      <c r="CX22" s="1843"/>
      <c r="CY22" s="1843"/>
      <c r="CZ22" s="1843"/>
    </row>
    <row r="23" s="583" customFormat="true" ht="15" customHeight="true" x14ac:dyDescent="0.2">
      <c r="A23" s="2303"/>
      <c r="B23" s="1455" t="s">
        <v>49</v>
      </c>
      <c r="C23" s="1367">
        <v>98.596414876874434</v>
      </c>
      <c r="D23" s="1368">
        <v>99.378003507708641</v>
      </c>
      <c r="E23" s="1368">
        <v>99.68684509562334</v>
      </c>
      <c r="F23" s="1368">
        <v>99.836170461825532</v>
      </c>
      <c r="G23" s="1369">
        <v>100</v>
      </c>
      <c r="H23" s="1080" t="s">
        <v>36</v>
      </c>
      <c r="I23" s="1103" t="s">
        <v>36</v>
      </c>
      <c r="J23" s="1103" t="s">
        <v>36</v>
      </c>
      <c r="K23" s="1103" t="s">
        <v>36</v>
      </c>
      <c r="L23" s="1122" t="s">
        <v>36</v>
      </c>
      <c r="M23" s="1145" t="s">
        <v>36</v>
      </c>
      <c r="N23" s="1103" t="s">
        <v>36</v>
      </c>
      <c r="O23" s="1103" t="s">
        <v>36</v>
      </c>
      <c r="P23" s="1103" t="s">
        <v>36</v>
      </c>
      <c r="Q23" s="1168" t="s">
        <v>36</v>
      </c>
      <c r="R23" s="1370">
        <v>100</v>
      </c>
      <c r="S23" s="1368">
        <v>100</v>
      </c>
      <c r="T23" s="1368">
        <v>99.688109161793363</v>
      </c>
      <c r="U23" s="1368">
        <v>99.175824175824175</v>
      </c>
      <c r="V23" s="1368">
        <v>100</v>
      </c>
      <c r="W23" s="1368">
        <v>98.922247882986895</v>
      </c>
      <c r="X23" s="1368">
        <v>97.652582159624401</v>
      </c>
      <c r="Y23" s="1368">
        <v>100</v>
      </c>
      <c r="Z23" s="1368">
        <v>99.20749279538903</v>
      </c>
      <c r="AA23" s="1368">
        <v>100</v>
      </c>
      <c r="AB23" s="1368">
        <v>99.402298850574695</v>
      </c>
      <c r="AC23" s="1368">
        <v>100</v>
      </c>
      <c r="AD23" s="1368">
        <v>98.619499568593653</v>
      </c>
      <c r="AE23" s="1368">
        <v>99.851851851851848</v>
      </c>
      <c r="AF23" s="1896">
        <v>100</v>
      </c>
      <c r="AG23" s="312"/>
      <c r="AH23" s="312"/>
      <c r="AI23" s="312"/>
      <c r="AJ23" s="312"/>
      <c r="AK23" s="312"/>
      <c r="AL23" s="312"/>
      <c r="AM23" s="312"/>
      <c r="AN23" s="312"/>
      <c r="AO23" s="312"/>
      <c r="AP23" s="312"/>
      <c r="AQ23" s="312"/>
      <c r="AR23" s="312"/>
      <c r="AS23" s="312"/>
      <c r="AT23" s="312"/>
      <c r="AU23" s="312"/>
      <c r="AV23" s="312"/>
      <c r="AW23" s="312"/>
      <c r="AX23" s="312"/>
      <c r="AY23" s="312"/>
      <c r="AZ23" s="586"/>
      <c r="BA23" s="2255"/>
      <c r="BB23" s="149" t="s">
        <v>49</v>
      </c>
      <c r="BC23" s="1199" t="s">
        <v>36</v>
      </c>
      <c r="BD23" s="1219" t="s">
        <v>36</v>
      </c>
      <c r="BE23" s="1219" t="s">
        <v>36</v>
      </c>
      <c r="BF23" s="1219" t="s">
        <v>36</v>
      </c>
      <c r="BG23" s="1240" t="s">
        <v>36</v>
      </c>
      <c r="BH23" s="1261" t="s">
        <v>36</v>
      </c>
      <c r="BI23" s="1219" t="s">
        <v>36</v>
      </c>
      <c r="BJ23" s="1219" t="s">
        <v>36</v>
      </c>
      <c r="BK23" s="1219" t="s">
        <v>36</v>
      </c>
      <c r="BL23" s="1240" t="s">
        <v>36</v>
      </c>
      <c r="BM23" s="1261" t="s">
        <v>36</v>
      </c>
      <c r="BN23" s="1219" t="s">
        <v>36</v>
      </c>
      <c r="BO23" s="1219" t="s">
        <v>36</v>
      </c>
      <c r="BP23" s="1219" t="s">
        <v>36</v>
      </c>
      <c r="BQ23" s="1240" t="s">
        <v>36</v>
      </c>
      <c r="BR23" s="1261" t="s">
        <v>36</v>
      </c>
      <c r="BS23" s="1219" t="s">
        <v>36</v>
      </c>
      <c r="BT23" s="1219" t="s">
        <v>36</v>
      </c>
      <c r="BU23" s="1219" t="s">
        <v>36</v>
      </c>
      <c r="BV23" s="1219" t="s">
        <v>36</v>
      </c>
      <c r="BW23" s="1219" t="s">
        <v>36</v>
      </c>
      <c r="BX23" s="1219" t="s">
        <v>36</v>
      </c>
      <c r="BY23" s="1284" t="s">
        <v>36</v>
      </c>
      <c r="BZ23" s="1284" t="s">
        <v>36</v>
      </c>
      <c r="CA23" s="1284" t="s">
        <v>36</v>
      </c>
      <c r="CB23" s="1284" t="s">
        <v>36</v>
      </c>
      <c r="CC23" s="1284" t="s">
        <v>36</v>
      </c>
      <c r="CD23" s="1284" t="s">
        <v>36</v>
      </c>
      <c r="CE23" s="1284" t="s">
        <v>36</v>
      </c>
      <c r="CF23" s="1284" t="s">
        <v>36</v>
      </c>
      <c r="CG23" s="1844"/>
      <c r="CH23" s="1844"/>
      <c r="CI23" s="1844"/>
      <c r="CJ23" s="1844"/>
      <c r="CK23" s="1844"/>
      <c r="CL23" s="1844"/>
      <c r="CM23" s="1844"/>
      <c r="CN23" s="1844"/>
      <c r="CO23" s="1844"/>
      <c r="CP23" s="1844"/>
      <c r="CQ23" s="1844"/>
      <c r="CR23" s="1844"/>
      <c r="CS23" s="1844"/>
      <c r="CT23" s="1844"/>
      <c r="CU23" s="1844"/>
      <c r="CV23" s="1844"/>
      <c r="CW23" s="1844"/>
      <c r="CX23" s="1844"/>
      <c r="CY23" s="1844"/>
      <c r="CZ23" s="1844"/>
    </row>
    <row r="24" s="131" customFormat="true" ht="15" hidden="true" customHeight="true" x14ac:dyDescent="0.2">
      <c r="A24" s="2193" t="s">
        <v>48</v>
      </c>
      <c r="B24" s="248" t="s">
        <v>60</v>
      </c>
      <c r="C24" s="254"/>
      <c r="D24" s="255"/>
      <c r="E24" s="255"/>
      <c r="F24" s="255"/>
      <c r="G24" s="256"/>
      <c r="H24" s="257"/>
      <c r="I24" s="255"/>
      <c r="J24" s="255"/>
      <c r="K24" s="255"/>
      <c r="L24" s="258"/>
      <c r="M24" s="254"/>
      <c r="N24" s="255"/>
      <c r="O24" s="255"/>
      <c r="P24" s="255"/>
      <c r="Q24" s="256"/>
      <c r="R24" s="257"/>
      <c r="S24" s="255"/>
      <c r="T24" s="255"/>
      <c r="U24" s="255"/>
      <c r="V24" s="255"/>
      <c r="W24" s="255"/>
      <c r="X24" s="255"/>
      <c r="Y24" s="255"/>
      <c r="Z24" s="255"/>
      <c r="AA24" s="255"/>
      <c r="AB24" s="258"/>
      <c r="AC24" s="258"/>
      <c r="AD24" s="258"/>
      <c r="AE24" s="258"/>
      <c r="AF24" s="258"/>
      <c r="AG24" s="543"/>
      <c r="AH24" s="543"/>
      <c r="AI24" s="543"/>
      <c r="AJ24" s="543"/>
      <c r="AK24" s="543"/>
      <c r="AL24" s="543"/>
      <c r="AM24" s="543"/>
      <c r="AN24" s="543"/>
      <c r="AO24" s="543"/>
      <c r="AP24" s="543"/>
      <c r="AQ24" s="543"/>
      <c r="AR24" s="543"/>
      <c r="AS24" s="543"/>
      <c r="AT24" s="543"/>
      <c r="AU24" s="543"/>
      <c r="AV24" s="543"/>
      <c r="AW24" s="543"/>
      <c r="AX24" s="543"/>
      <c r="AY24" s="543"/>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94"/>
      <c r="B25" s="240" t="s">
        <v>59</v>
      </c>
      <c r="C25" s="259"/>
      <c r="D25" s="260"/>
      <c r="E25" s="260"/>
      <c r="F25" s="260"/>
      <c r="G25" s="261"/>
      <c r="H25" s="262"/>
      <c r="I25" s="260"/>
      <c r="J25" s="260"/>
      <c r="K25" s="260"/>
      <c r="L25" s="263"/>
      <c r="M25" s="259"/>
      <c r="N25" s="260"/>
      <c r="O25" s="260"/>
      <c r="P25" s="260"/>
      <c r="Q25" s="261"/>
      <c r="R25" s="262"/>
      <c r="S25" s="260"/>
      <c r="T25" s="260"/>
      <c r="U25" s="260"/>
      <c r="V25" s="260"/>
      <c r="W25" s="260"/>
      <c r="X25" s="260"/>
      <c r="Y25" s="260"/>
      <c r="Z25" s="260"/>
      <c r="AA25" s="260"/>
      <c r="AB25" s="263"/>
      <c r="AC25" s="263"/>
      <c r="AD25" s="263"/>
      <c r="AE25" s="263"/>
      <c r="AF25" s="263"/>
      <c r="AG25" s="543"/>
      <c r="AH25" s="543"/>
      <c r="AI25" s="543"/>
      <c r="AJ25" s="543"/>
      <c r="AK25" s="543"/>
      <c r="AL25" s="543"/>
      <c r="AM25" s="543"/>
      <c r="AN25" s="543"/>
      <c r="AO25" s="543"/>
      <c r="AP25" s="543"/>
      <c r="AQ25" s="543"/>
      <c r="AR25" s="543"/>
      <c r="AS25" s="543"/>
      <c r="AT25" s="543"/>
      <c r="AU25" s="543"/>
      <c r="AV25" s="543"/>
      <c r="AW25" s="543"/>
      <c r="AX25" s="543"/>
      <c r="AY25" s="543"/>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95"/>
      <c r="B26" s="241" t="s">
        <v>47</v>
      </c>
      <c r="C26" s="264"/>
      <c r="D26" s="265"/>
      <c r="E26" s="265"/>
      <c r="F26" s="265"/>
      <c r="G26" s="266"/>
      <c r="H26" s="267"/>
      <c r="I26" s="265"/>
      <c r="J26" s="265"/>
      <c r="K26" s="265"/>
      <c r="L26" s="268"/>
      <c r="M26" s="264"/>
      <c r="N26" s="265"/>
      <c r="O26" s="265"/>
      <c r="P26" s="265"/>
      <c r="Q26" s="266"/>
      <c r="R26" s="1766"/>
      <c r="S26" s="1767"/>
      <c r="T26" s="1767"/>
      <c r="U26" s="1767"/>
      <c r="V26" s="1767"/>
      <c r="W26" s="1767"/>
      <c r="X26" s="1767"/>
      <c r="Y26" s="1767"/>
      <c r="Z26" s="1767"/>
      <c r="AA26" s="1767"/>
      <c r="AB26" s="1768"/>
      <c r="AC26" s="1768"/>
      <c r="AD26" s="1768"/>
      <c r="AE26" s="1768"/>
      <c r="AF26" s="1768"/>
      <c r="AG26" s="543"/>
      <c r="AH26" s="543"/>
      <c r="AI26" s="543"/>
      <c r="AJ26" s="543"/>
      <c r="AK26" s="543"/>
      <c r="AL26" s="543"/>
      <c r="AM26" s="543"/>
      <c r="AN26" s="543"/>
      <c r="AO26" s="543"/>
      <c r="AP26" s="543"/>
      <c r="AQ26" s="543"/>
      <c r="AR26" s="543"/>
      <c r="AS26" s="543"/>
      <c r="AT26" s="543"/>
      <c r="AU26" s="543"/>
      <c r="AV26" s="543"/>
      <c r="AW26" s="543"/>
      <c r="AX26" s="543"/>
      <c r="AY26" s="543"/>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78" customFormat="true" ht="15" customHeight="true" x14ac:dyDescent="0.2">
      <c r="A27" s="130"/>
      <c r="B27" s="183"/>
      <c r="C27" s="2196" t="s">
        <v>115</v>
      </c>
      <c r="D27" s="2197"/>
      <c r="E27" s="2197"/>
      <c r="F27" s="2197"/>
      <c r="G27" s="2198"/>
      <c r="H27" s="604"/>
      <c r="I27" s="605"/>
      <c r="J27" s="605"/>
      <c r="K27" s="605"/>
      <c r="L27" s="604"/>
      <c r="M27" s="724"/>
      <c r="N27" s="661"/>
      <c r="O27" s="661"/>
      <c r="P27" s="661"/>
      <c r="Q27" s="660"/>
      <c r="R27" s="1877" t="s">
        <v>139</v>
      </c>
      <c r="S27" s="1884"/>
      <c r="T27" s="1884"/>
      <c r="U27" s="1884"/>
      <c r="V27" s="1884"/>
      <c r="W27" s="1884"/>
      <c r="X27" s="1884"/>
      <c r="Y27" s="1884"/>
      <c r="Z27" s="1884"/>
      <c r="AA27" s="1884"/>
      <c r="AB27" s="1884"/>
      <c r="AC27" s="1884"/>
      <c r="AD27" s="1884"/>
      <c r="AE27" s="1884"/>
      <c r="AF27" s="1885"/>
      <c r="AG27" s="543"/>
      <c r="AH27" s="543"/>
      <c r="AI27" s="543"/>
      <c r="AJ27" s="543"/>
      <c r="AK27" s="543"/>
      <c r="AL27" s="543"/>
      <c r="AM27" s="543"/>
      <c r="AN27" s="543"/>
      <c r="AO27" s="543"/>
      <c r="AP27" s="543"/>
      <c r="AQ27" s="543"/>
      <c r="AR27" s="543"/>
      <c r="AS27" s="543"/>
      <c r="AT27" s="543"/>
      <c r="AU27" s="543"/>
      <c r="AV27" s="543"/>
      <c r="AW27" s="543"/>
      <c r="AX27" s="543"/>
      <c r="AY27" s="543"/>
      <c r="AZ27" s="216"/>
      <c r="BA27" s="217" t="s">
        <v>129</v>
      </c>
      <c r="BB27" s="115" t="s">
        <v>96</v>
      </c>
      <c r="BC27" s="2256" t="s">
        <v>115</v>
      </c>
      <c r="BD27" s="2257"/>
      <c r="BE27" s="2257"/>
      <c r="BF27" s="2257"/>
      <c r="BG27" s="2258"/>
      <c r="BH27" s="2259" t="s">
        <v>39</v>
      </c>
      <c r="BI27" s="2257"/>
      <c r="BJ27" s="2257"/>
      <c r="BK27" s="2257"/>
      <c r="BL27" s="2258"/>
      <c r="BM27" s="2259" t="s">
        <v>38</v>
      </c>
      <c r="BN27" s="2257"/>
      <c r="BO27" s="2257"/>
      <c r="BP27" s="2257"/>
      <c r="BQ27" s="2260"/>
      <c r="BR27" s="1776" t="s">
        <v>139</v>
      </c>
      <c r="BS27" s="1777"/>
      <c r="BT27" s="1777"/>
      <c r="BU27" s="1777"/>
      <c r="BV27" s="1777"/>
      <c r="BW27" s="1777"/>
      <c r="BX27" s="1777"/>
      <c r="BY27" s="1778"/>
      <c r="BZ27" s="313"/>
      <c r="CA27" s="313"/>
      <c r="CB27" s="313"/>
      <c r="CC27" s="313"/>
      <c r="CD27" s="313"/>
      <c r="CE27" s="313"/>
      <c r="CF27" s="313"/>
      <c r="CG27" s="215"/>
      <c r="CH27" s="215"/>
      <c r="CI27" s="215"/>
      <c r="CJ27" s="215"/>
      <c r="CK27" s="215"/>
      <c r="CL27" s="215"/>
      <c r="CM27" s="215"/>
      <c r="CN27" s="215"/>
      <c r="CO27" s="215"/>
      <c r="CP27" s="215"/>
      <c r="CQ27" s="215"/>
      <c r="CR27" s="215"/>
      <c r="CS27" s="215"/>
      <c r="CT27" s="215"/>
      <c r="CU27" s="215"/>
      <c r="CV27" s="215"/>
      <c r="CW27" s="215"/>
      <c r="CX27" s="215"/>
      <c r="CY27" s="215"/>
      <c r="CZ27" s="215"/>
    </row>
    <row r="28" s="578" customFormat="true" ht="36" x14ac:dyDescent="0.2">
      <c r="A28" s="184" t="s">
        <v>70</v>
      </c>
      <c r="B28" s="243"/>
      <c r="C28" s="272" t="s">
        <v>0</v>
      </c>
      <c r="D28" s="273" t="s">
        <v>1</v>
      </c>
      <c r="E28" s="273" t="s">
        <v>2</v>
      </c>
      <c r="F28" s="273" t="s">
        <v>3</v>
      </c>
      <c r="G28" s="274" t="s">
        <v>4</v>
      </c>
      <c r="H28" s="606"/>
      <c r="I28" s="606"/>
      <c r="J28" s="606"/>
      <c r="K28" s="606"/>
      <c r="L28" s="607"/>
      <c r="M28" s="725"/>
      <c r="N28" s="662"/>
      <c r="O28" s="662"/>
      <c r="P28" s="662"/>
      <c r="Q28" s="765"/>
      <c r="R28" s="1327" t="s">
        <v>234</v>
      </c>
      <c r="S28" s="1305" t="s">
        <v>235</v>
      </c>
      <c r="T28" s="1305" t="s">
        <v>236</v>
      </c>
      <c r="U28" s="1305" t="s">
        <v>237</v>
      </c>
      <c r="V28" s="1305" t="s">
        <v>238</v>
      </c>
      <c r="W28" s="1305" t="s">
        <v>239</v>
      </c>
      <c r="X28" s="1305" t="s">
        <v>240</v>
      </c>
      <c r="Y28" s="1305" t="s">
        <v>241</v>
      </c>
      <c r="Z28" s="1305" t="s">
        <v>242</v>
      </c>
      <c r="AA28" s="1305" t="s">
        <v>243</v>
      </c>
      <c r="AB28" s="1305" t="s">
        <v>244</v>
      </c>
      <c r="AC28" s="1305" t="s">
        <v>245</v>
      </c>
      <c r="AD28" s="1305" t="s">
        <v>246</v>
      </c>
      <c r="AE28" s="1305" t="s">
        <v>247</v>
      </c>
      <c r="AF28" s="1306" t="s">
        <v>248</v>
      </c>
      <c r="AG28" s="543"/>
      <c r="AH28" s="543"/>
      <c r="AI28" s="543"/>
      <c r="AJ28" s="543"/>
      <c r="AK28" s="543"/>
      <c r="AL28" s="543"/>
      <c r="AM28" s="543"/>
      <c r="AN28" s="543"/>
      <c r="AO28" s="543"/>
      <c r="AP28" s="543"/>
      <c r="AQ28" s="543"/>
      <c r="AR28" s="543"/>
      <c r="AS28" s="543"/>
      <c r="AT28" s="543"/>
      <c r="AU28" s="543"/>
      <c r="AV28" s="543"/>
      <c r="AW28" s="543"/>
      <c r="AX28" s="543"/>
      <c r="AY28" s="543"/>
      <c r="AZ28" s="216"/>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234</v>
      </c>
      <c r="BS28" s="168" t="s">
        <v>235</v>
      </c>
      <c r="BT28" s="168" t="s">
        <v>236</v>
      </c>
      <c r="BU28" s="168" t="s">
        <v>237</v>
      </c>
      <c r="BV28" s="168" t="s">
        <v>238</v>
      </c>
      <c r="BW28" s="168" t="s">
        <v>239</v>
      </c>
      <c r="BX28" s="168" t="s">
        <v>240</v>
      </c>
      <c r="BY28" s="169" t="s">
        <v>241</v>
      </c>
      <c r="BZ28" s="169" t="s">
        <v>242</v>
      </c>
      <c r="CA28" s="169" t="s">
        <v>243</v>
      </c>
      <c r="CB28" s="169" t="s">
        <v>244</v>
      </c>
      <c r="CC28" s="169" t="s">
        <v>245</v>
      </c>
      <c r="CD28" s="169" t="s">
        <v>246</v>
      </c>
      <c r="CE28" s="169" t="s">
        <v>247</v>
      </c>
      <c r="CF28" s="169" t="s">
        <v>248</v>
      </c>
      <c r="CG28" s="1845"/>
      <c r="CH28" s="1845"/>
      <c r="CI28" s="1845"/>
      <c r="CJ28" s="1845"/>
      <c r="CK28" s="1845"/>
      <c r="CL28" s="1845"/>
      <c r="CM28" s="1845"/>
      <c r="CN28" s="1845"/>
      <c r="CO28" s="1845"/>
      <c r="CP28" s="1845"/>
      <c r="CQ28" s="1845"/>
      <c r="CR28" s="1845"/>
      <c r="CS28" s="1845"/>
      <c r="CT28" s="1845"/>
      <c r="CU28" s="1845"/>
      <c r="CV28" s="1845"/>
      <c r="CW28" s="1845"/>
      <c r="CX28" s="1845"/>
      <c r="CY28" s="1845"/>
      <c r="CZ28" s="1845"/>
    </row>
    <row r="29" s="578" customFormat="true" ht="15" customHeight="true" x14ac:dyDescent="0.2">
      <c r="A29" s="2315" t="s">
        <v>58</v>
      </c>
      <c r="B29" s="1456" t="s">
        <v>50</v>
      </c>
      <c r="C29" s="1371">
        <v>79.093945235977728</v>
      </c>
      <c r="D29" s="1372">
        <v>86.208500918302406</v>
      </c>
      <c r="E29" s="1372">
        <v>93.758123184337222</v>
      </c>
      <c r="F29" s="1372">
        <v>94.080184708880211</v>
      </c>
      <c r="G29" s="1373">
        <v>97.435388942564344</v>
      </c>
      <c r="H29" s="1081" t="s">
        <v>36</v>
      </c>
      <c r="I29" s="1104" t="s">
        <v>36</v>
      </c>
      <c r="J29" s="1104" t="s">
        <v>36</v>
      </c>
      <c r="K29" s="1104" t="s">
        <v>36</v>
      </c>
      <c r="L29" s="1123" t="s">
        <v>36</v>
      </c>
      <c r="M29" s="1146" t="s">
        <v>36</v>
      </c>
      <c r="N29" s="1104" t="s">
        <v>36</v>
      </c>
      <c r="O29" s="1104" t="s">
        <v>36</v>
      </c>
      <c r="P29" s="1104" t="s">
        <v>36</v>
      </c>
      <c r="Q29" s="1169" t="s">
        <v>36</v>
      </c>
      <c r="R29" s="1374">
        <v>99.805825242718456</v>
      </c>
      <c r="S29" s="1372">
        <v>95.680751173708899</v>
      </c>
      <c r="T29" s="1372">
        <v>88.803680981594937</v>
      </c>
      <c r="U29" s="1372">
        <v>88.956228956228955</v>
      </c>
      <c r="V29" s="1372">
        <v>68.876611418047958</v>
      </c>
      <c r="W29" s="1372">
        <v>86.492709132770344</v>
      </c>
      <c r="X29" s="1372">
        <v>84.037558685445987</v>
      </c>
      <c r="Y29" s="1372">
        <v>99.025974025974023</v>
      </c>
      <c r="Z29" s="1372">
        <v>83.606557377049199</v>
      </c>
      <c r="AA29" s="1372">
        <v>100</v>
      </c>
      <c r="AB29" s="1372">
        <v>91.542506573181598</v>
      </c>
      <c r="AC29" s="1372">
        <v>81.318681318681328</v>
      </c>
      <c r="AD29" s="1372">
        <v>89.307100085543297</v>
      </c>
      <c r="AE29" s="1372">
        <v>92.240117130307496</v>
      </c>
      <c r="AF29" s="1897">
        <v>98.487339690891133</v>
      </c>
      <c r="AG29" s="543"/>
      <c r="AH29" s="543"/>
      <c r="AI29" s="543"/>
      <c r="AJ29" s="543"/>
      <c r="AK29" s="543"/>
      <c r="AL29" s="543"/>
      <c r="AM29" s="543"/>
      <c r="AN29" s="543"/>
      <c r="AO29" s="543"/>
      <c r="AP29" s="543"/>
      <c r="AQ29" s="543"/>
      <c r="AR29" s="543"/>
      <c r="AS29" s="543"/>
      <c r="AT29" s="543"/>
      <c r="AU29" s="543"/>
      <c r="AV29" s="543"/>
      <c r="AW29" s="543"/>
      <c r="AX29" s="543"/>
      <c r="AY29" s="543"/>
      <c r="AZ29" s="216"/>
      <c r="BA29" s="2234" t="s">
        <v>58</v>
      </c>
      <c r="BB29" s="150" t="s">
        <v>50</v>
      </c>
      <c r="BC29" s="1200" t="s">
        <v>36</v>
      </c>
      <c r="BD29" s="1220" t="s">
        <v>36</v>
      </c>
      <c r="BE29" s="1220" t="s">
        <v>36</v>
      </c>
      <c r="BF29" s="1220" t="s">
        <v>36</v>
      </c>
      <c r="BG29" s="1241" t="s">
        <v>36</v>
      </c>
      <c r="BH29" s="1262" t="s">
        <v>36</v>
      </c>
      <c r="BI29" s="1220" t="s">
        <v>36</v>
      </c>
      <c r="BJ29" s="1220" t="s">
        <v>36</v>
      </c>
      <c r="BK29" s="1220" t="s">
        <v>36</v>
      </c>
      <c r="BL29" s="1241" t="s">
        <v>36</v>
      </c>
      <c r="BM29" s="1262" t="s">
        <v>36</v>
      </c>
      <c r="BN29" s="1220" t="s">
        <v>36</v>
      </c>
      <c r="BO29" s="1220" t="s">
        <v>36</v>
      </c>
      <c r="BP29" s="1220" t="s">
        <v>36</v>
      </c>
      <c r="BQ29" s="1241" t="s">
        <v>36</v>
      </c>
      <c r="BR29" s="1262" t="s">
        <v>36</v>
      </c>
      <c r="BS29" s="1220" t="s">
        <v>36</v>
      </c>
      <c r="BT29" s="1220" t="s">
        <v>36</v>
      </c>
      <c r="BU29" s="1220" t="s">
        <v>36</v>
      </c>
      <c r="BV29" s="1220" t="s">
        <v>36</v>
      </c>
      <c r="BW29" s="1220" t="s">
        <v>36</v>
      </c>
      <c r="BX29" s="1220" t="s">
        <v>36</v>
      </c>
      <c r="BY29" s="1285" t="s">
        <v>36</v>
      </c>
      <c r="BZ29" s="1285" t="s">
        <v>36</v>
      </c>
      <c r="CA29" s="1285" t="s">
        <v>36</v>
      </c>
      <c r="CB29" s="1285" t="s">
        <v>36</v>
      </c>
      <c r="CC29" s="1285" t="s">
        <v>36</v>
      </c>
      <c r="CD29" s="1285" t="s">
        <v>36</v>
      </c>
      <c r="CE29" s="1285" t="s">
        <v>36</v>
      </c>
      <c r="CF29" s="1285" t="s">
        <v>36</v>
      </c>
      <c r="CG29" s="1846"/>
      <c r="CH29" s="1846"/>
      <c r="CI29" s="1846"/>
      <c r="CJ29" s="1846"/>
      <c r="CK29" s="1846"/>
      <c r="CL29" s="1846"/>
      <c r="CM29" s="1846"/>
      <c r="CN29" s="1846"/>
      <c r="CO29" s="1846"/>
      <c r="CP29" s="1846"/>
      <c r="CQ29" s="1846"/>
      <c r="CR29" s="1846"/>
      <c r="CS29" s="1846"/>
      <c r="CT29" s="1846"/>
      <c r="CU29" s="1846"/>
      <c r="CV29" s="1846"/>
      <c r="CW29" s="1846"/>
      <c r="CX29" s="1846"/>
      <c r="CY29" s="1846"/>
      <c r="CZ29" s="1846"/>
    </row>
    <row r="30" s="578" customFormat="true" ht="15" customHeight="true" x14ac:dyDescent="0.2">
      <c r="A30" s="2306"/>
      <c r="B30" s="1457" t="s">
        <v>49</v>
      </c>
      <c r="C30" s="1375">
        <v>20.906054764022528</v>
      </c>
      <c r="D30" s="1376">
        <v>13.791499081697561</v>
      </c>
      <c r="E30" s="1376">
        <v>6.2418768156627626</v>
      </c>
      <c r="F30" s="1376">
        <v>5.9198152911198338</v>
      </c>
      <c r="G30" s="1377">
        <v>2.5646110574356125</v>
      </c>
      <c r="H30" s="1082" t="s">
        <v>36</v>
      </c>
      <c r="I30" s="1105" t="s">
        <v>36</v>
      </c>
      <c r="J30" s="1105" t="s">
        <v>36</v>
      </c>
      <c r="K30" s="1105" t="s">
        <v>36</v>
      </c>
      <c r="L30" s="1124" t="s">
        <v>36</v>
      </c>
      <c r="M30" s="1147" t="s">
        <v>36</v>
      </c>
      <c r="N30" s="1105" t="s">
        <v>36</v>
      </c>
      <c r="O30" s="1105" t="s">
        <v>36</v>
      </c>
      <c r="P30" s="1105" t="s">
        <v>36</v>
      </c>
      <c r="Q30" s="1170" t="s">
        <v>36</v>
      </c>
      <c r="R30" s="1378">
        <v>0.19417475728155312</v>
      </c>
      <c r="S30" s="1376">
        <v>4.3192488262910915</v>
      </c>
      <c r="T30" s="1376">
        <v>11.196319018404944</v>
      </c>
      <c r="U30" s="1376">
        <v>11.04377104377104</v>
      </c>
      <c r="V30" s="1376">
        <v>31.123388581952167</v>
      </c>
      <c r="W30" s="1376">
        <v>13.50729086722939</v>
      </c>
      <c r="X30" s="1376">
        <v>15.962441314553985</v>
      </c>
      <c r="Y30" s="1376">
        <v>0.97402597402597335</v>
      </c>
      <c r="Z30" s="1376">
        <v>16.393442622950872</v>
      </c>
      <c r="AA30" s="1376">
        <v>0</v>
      </c>
      <c r="AB30" s="1376">
        <v>8.4574934268185995</v>
      </c>
      <c r="AC30" s="1376">
        <v>18.681318681318661</v>
      </c>
      <c r="AD30" s="1376">
        <v>10.692899914456783</v>
      </c>
      <c r="AE30" s="1376">
        <v>7.759882869692551</v>
      </c>
      <c r="AF30" s="1898">
        <v>1.512660309108842</v>
      </c>
      <c r="AG30" s="543"/>
      <c r="AH30" s="543"/>
      <c r="AI30" s="543"/>
      <c r="AJ30" s="543"/>
      <c r="AK30" s="543"/>
      <c r="AL30" s="543"/>
      <c r="AM30" s="543"/>
      <c r="AN30" s="543"/>
      <c r="AO30" s="543"/>
      <c r="AP30" s="543"/>
      <c r="AQ30" s="543"/>
      <c r="AR30" s="543"/>
      <c r="AS30" s="543"/>
      <c r="AT30" s="543"/>
      <c r="AU30" s="543"/>
      <c r="AV30" s="543"/>
      <c r="AW30" s="543"/>
      <c r="AX30" s="543"/>
      <c r="AY30" s="543"/>
      <c r="AZ30" s="216"/>
      <c r="BA30" s="2228"/>
      <c r="BB30" s="151" t="s">
        <v>49</v>
      </c>
      <c r="BC30" s="1201" t="s">
        <v>36</v>
      </c>
      <c r="BD30" s="1221" t="s">
        <v>36</v>
      </c>
      <c r="BE30" s="1221" t="s">
        <v>36</v>
      </c>
      <c r="BF30" s="1221" t="s">
        <v>36</v>
      </c>
      <c r="BG30" s="1242" t="s">
        <v>36</v>
      </c>
      <c r="BH30" s="1263" t="s">
        <v>36</v>
      </c>
      <c r="BI30" s="1221" t="s">
        <v>36</v>
      </c>
      <c r="BJ30" s="1221" t="s">
        <v>36</v>
      </c>
      <c r="BK30" s="1221" t="s">
        <v>36</v>
      </c>
      <c r="BL30" s="1242" t="s">
        <v>36</v>
      </c>
      <c r="BM30" s="1263" t="s">
        <v>36</v>
      </c>
      <c r="BN30" s="1221" t="s">
        <v>36</v>
      </c>
      <c r="BO30" s="1221" t="s">
        <v>36</v>
      </c>
      <c r="BP30" s="1221" t="s">
        <v>36</v>
      </c>
      <c r="BQ30" s="1242" t="s">
        <v>36</v>
      </c>
      <c r="BR30" s="1263" t="s">
        <v>36</v>
      </c>
      <c r="BS30" s="1221" t="s">
        <v>36</v>
      </c>
      <c r="BT30" s="1221" t="s">
        <v>36</v>
      </c>
      <c r="BU30" s="1221" t="s">
        <v>36</v>
      </c>
      <c r="BV30" s="1221" t="s">
        <v>36</v>
      </c>
      <c r="BW30" s="1221" t="s">
        <v>36</v>
      </c>
      <c r="BX30" s="1221" t="s">
        <v>36</v>
      </c>
      <c r="BY30" s="1286" t="s">
        <v>36</v>
      </c>
      <c r="BZ30" s="1286" t="s">
        <v>36</v>
      </c>
      <c r="CA30" s="1286" t="s">
        <v>36</v>
      </c>
      <c r="CB30" s="1286" t="s">
        <v>36</v>
      </c>
      <c r="CC30" s="1286" t="s">
        <v>36</v>
      </c>
      <c r="CD30" s="1286" t="s">
        <v>36</v>
      </c>
      <c r="CE30" s="1286" t="s">
        <v>36</v>
      </c>
      <c r="CF30" s="1286" t="s">
        <v>36</v>
      </c>
      <c r="CG30" s="1847"/>
      <c r="CH30" s="1847"/>
      <c r="CI30" s="1847"/>
      <c r="CJ30" s="1847"/>
      <c r="CK30" s="1847"/>
      <c r="CL30" s="1847"/>
      <c r="CM30" s="1847"/>
      <c r="CN30" s="1847"/>
      <c r="CO30" s="1847"/>
      <c r="CP30" s="1847"/>
      <c r="CQ30" s="1847"/>
      <c r="CR30" s="1847"/>
      <c r="CS30" s="1847"/>
      <c r="CT30" s="1847"/>
      <c r="CU30" s="1847"/>
      <c r="CV30" s="1847"/>
      <c r="CW30" s="1847"/>
      <c r="CX30" s="1847"/>
      <c r="CY30" s="1847"/>
      <c r="CZ30" s="1847"/>
    </row>
    <row r="31" s="130" customFormat="true" ht="15" customHeight="true" x14ac:dyDescent="0.2">
      <c r="A31" s="2199" t="s">
        <v>104</v>
      </c>
      <c r="B31" s="249" t="s">
        <v>50</v>
      </c>
      <c r="C31" s="1379">
        <v>68.084178576015688</v>
      </c>
      <c r="D31" s="1380">
        <v>80.393722351175583</v>
      </c>
      <c r="E31" s="1380">
        <v>91.623632326149902</v>
      </c>
      <c r="F31" s="1380">
        <v>93.550684596729639</v>
      </c>
      <c r="G31" s="1381">
        <v>97.386543704840761</v>
      </c>
      <c r="H31" s="1083" t="s">
        <v>36</v>
      </c>
      <c r="I31" s="1106" t="s">
        <v>36</v>
      </c>
      <c r="J31" s="1106" t="s">
        <v>36</v>
      </c>
      <c r="K31" s="1106" t="s">
        <v>36</v>
      </c>
      <c r="L31" s="1125" t="s">
        <v>36</v>
      </c>
      <c r="M31" s="1148" t="s">
        <v>36</v>
      </c>
      <c r="N31" s="1106" t="s">
        <v>36</v>
      </c>
      <c r="O31" s="1106" t="s">
        <v>36</v>
      </c>
      <c r="P31" s="1106" t="s">
        <v>36</v>
      </c>
      <c r="Q31" s="1171" t="s">
        <v>36</v>
      </c>
      <c r="R31" s="1382">
        <v>99.805825242718456</v>
      </c>
      <c r="S31" s="1380">
        <v>95.680751173708899</v>
      </c>
      <c r="T31" s="1380">
        <v>85.85122699386487</v>
      </c>
      <c r="U31" s="1380">
        <v>84.713804713804706</v>
      </c>
      <c r="V31" s="1380">
        <v>68.876611418047958</v>
      </c>
      <c r="W31" s="1380">
        <v>84.267075978510931</v>
      </c>
      <c r="X31" s="1380">
        <v>72.300469483568079</v>
      </c>
      <c r="Y31" s="1380">
        <v>93.668831168831119</v>
      </c>
      <c r="Z31" s="1380">
        <v>80.185317177476861</v>
      </c>
      <c r="AA31" s="1380">
        <v>98.815165876777257</v>
      </c>
      <c r="AB31" s="1380">
        <v>81.551270815074716</v>
      </c>
      <c r="AC31" s="1380">
        <v>79.230769230769241</v>
      </c>
      <c r="AD31" s="1380">
        <v>85.201026518391885</v>
      </c>
      <c r="AE31" s="1380">
        <v>89.311859443631079</v>
      </c>
      <c r="AF31" s="1899">
        <v>97.533706017757353</v>
      </c>
      <c r="AG31" s="543"/>
      <c r="AH31" s="543"/>
      <c r="AI31" s="543"/>
      <c r="AJ31" s="543"/>
      <c r="AK31" s="543"/>
      <c r="AL31" s="543"/>
      <c r="AM31" s="543"/>
      <c r="AN31" s="543"/>
      <c r="AO31" s="543"/>
      <c r="AP31" s="543"/>
      <c r="AQ31" s="543"/>
      <c r="AR31" s="543"/>
      <c r="AS31" s="543"/>
      <c r="AT31" s="543"/>
      <c r="AU31" s="543"/>
      <c r="AV31" s="543"/>
      <c r="AW31" s="543"/>
      <c r="AX31" s="543"/>
      <c r="AY31" s="543"/>
      <c r="AZ31" s="216"/>
      <c r="BA31" s="2228" t="s">
        <v>104</v>
      </c>
      <c r="BB31" s="151" t="s">
        <v>50</v>
      </c>
      <c r="BC31" s="1201" t="s">
        <v>36</v>
      </c>
      <c r="BD31" s="1221" t="s">
        <v>36</v>
      </c>
      <c r="BE31" s="1221" t="s">
        <v>36</v>
      </c>
      <c r="BF31" s="1221" t="s">
        <v>36</v>
      </c>
      <c r="BG31" s="1242" t="s">
        <v>36</v>
      </c>
      <c r="BH31" s="1263" t="s">
        <v>36</v>
      </c>
      <c r="BI31" s="1221" t="s">
        <v>36</v>
      </c>
      <c r="BJ31" s="1221" t="s">
        <v>36</v>
      </c>
      <c r="BK31" s="1221" t="s">
        <v>36</v>
      </c>
      <c r="BL31" s="1242" t="s">
        <v>36</v>
      </c>
      <c r="BM31" s="1263" t="s">
        <v>36</v>
      </c>
      <c r="BN31" s="1221" t="s">
        <v>36</v>
      </c>
      <c r="BO31" s="1221" t="s">
        <v>36</v>
      </c>
      <c r="BP31" s="1221" t="s">
        <v>36</v>
      </c>
      <c r="BQ31" s="1242" t="s">
        <v>36</v>
      </c>
      <c r="BR31" s="1263" t="s">
        <v>36</v>
      </c>
      <c r="BS31" s="1221" t="s">
        <v>36</v>
      </c>
      <c r="BT31" s="1221" t="s">
        <v>36</v>
      </c>
      <c r="BU31" s="1221" t="s">
        <v>36</v>
      </c>
      <c r="BV31" s="1221" t="s">
        <v>36</v>
      </c>
      <c r="BW31" s="1221" t="s">
        <v>36</v>
      </c>
      <c r="BX31" s="1221" t="s">
        <v>36</v>
      </c>
      <c r="BY31" s="1286" t="s">
        <v>36</v>
      </c>
      <c r="BZ31" s="1286" t="s">
        <v>36</v>
      </c>
      <c r="CA31" s="1286" t="s">
        <v>36</v>
      </c>
      <c r="CB31" s="1286" t="s">
        <v>36</v>
      </c>
      <c r="CC31" s="1286" t="s">
        <v>36</v>
      </c>
      <c r="CD31" s="1286" t="s">
        <v>36</v>
      </c>
      <c r="CE31" s="1286" t="s">
        <v>36</v>
      </c>
      <c r="CF31" s="1286" t="s">
        <v>36</v>
      </c>
      <c r="CG31" s="1847"/>
      <c r="CH31" s="1847"/>
      <c r="CI31" s="1847"/>
      <c r="CJ31" s="1847"/>
      <c r="CK31" s="1847"/>
      <c r="CL31" s="1847"/>
      <c r="CM31" s="1847"/>
      <c r="CN31" s="1847"/>
      <c r="CO31" s="1847"/>
      <c r="CP31" s="1847"/>
      <c r="CQ31" s="1847"/>
      <c r="CR31" s="1847"/>
      <c r="CS31" s="1847"/>
      <c r="CT31" s="1847"/>
      <c r="CU31" s="1847"/>
      <c r="CV31" s="1847"/>
      <c r="CW31" s="1847"/>
      <c r="CX31" s="1847"/>
      <c r="CY31" s="1847"/>
      <c r="CZ31" s="1847"/>
    </row>
    <row r="32" s="130" customFormat="true" ht="15" customHeight="true" x14ac:dyDescent="0.2">
      <c r="A32" s="2199"/>
      <c r="B32" s="249" t="s">
        <v>49</v>
      </c>
      <c r="C32" s="1375">
        <v>31.915821423984781</v>
      </c>
      <c r="D32" s="1376">
        <v>19.606277648824395</v>
      </c>
      <c r="E32" s="1376">
        <v>8.3763676738500656</v>
      </c>
      <c r="F32" s="1376">
        <v>6.4493154032703934</v>
      </c>
      <c r="G32" s="1377">
        <v>2.6134562951592089</v>
      </c>
      <c r="H32" s="1082" t="s">
        <v>36</v>
      </c>
      <c r="I32" s="1105" t="s">
        <v>36</v>
      </c>
      <c r="J32" s="1105" t="s">
        <v>36</v>
      </c>
      <c r="K32" s="1105" t="s">
        <v>36</v>
      </c>
      <c r="L32" s="1124" t="s">
        <v>36</v>
      </c>
      <c r="M32" s="1147" t="s">
        <v>36</v>
      </c>
      <c r="N32" s="1105" t="s">
        <v>36</v>
      </c>
      <c r="O32" s="1105" t="s">
        <v>36</v>
      </c>
      <c r="P32" s="1105" t="s">
        <v>36</v>
      </c>
      <c r="Q32" s="1170" t="s">
        <v>36</v>
      </c>
      <c r="R32" s="1378">
        <v>0.19417475728155312</v>
      </c>
      <c r="S32" s="1376">
        <v>4.3192488262910915</v>
      </c>
      <c r="T32" s="1376">
        <v>14.148773006135004</v>
      </c>
      <c r="U32" s="1376">
        <v>15.286195286195284</v>
      </c>
      <c r="V32" s="1376">
        <v>31.123388581952167</v>
      </c>
      <c r="W32" s="1376">
        <v>15.732924021488778</v>
      </c>
      <c r="X32" s="1376">
        <v>27.699530516431896</v>
      </c>
      <c r="Y32" s="1376">
        <v>6.3311688311688279</v>
      </c>
      <c r="Z32" s="1376">
        <v>19.814682822523224</v>
      </c>
      <c r="AA32" s="1376">
        <v>1.1848341232227522</v>
      </c>
      <c r="AB32" s="1376">
        <v>18.448729184925579</v>
      </c>
      <c r="AC32" s="1376">
        <v>20.769230769230745</v>
      </c>
      <c r="AD32" s="1376">
        <v>14.798973481608185</v>
      </c>
      <c r="AE32" s="1376">
        <v>10.688140556368989</v>
      </c>
      <c r="AF32" s="1898">
        <v>2.4662939822426773</v>
      </c>
      <c r="AG32" s="543"/>
      <c r="AH32" s="543"/>
      <c r="AI32" s="543"/>
      <c r="AJ32" s="543"/>
      <c r="AK32" s="543"/>
      <c r="AL32" s="543"/>
      <c r="AM32" s="543"/>
      <c r="AN32" s="543"/>
      <c r="AO32" s="543"/>
      <c r="AP32" s="543"/>
      <c r="AQ32" s="543"/>
      <c r="AR32" s="543"/>
      <c r="AS32" s="543"/>
      <c r="AT32" s="543"/>
      <c r="AU32" s="543"/>
      <c r="AV32" s="543"/>
      <c r="AW32" s="543"/>
      <c r="AX32" s="543"/>
      <c r="AY32" s="543"/>
      <c r="AZ32" s="216"/>
      <c r="BA32" s="2228"/>
      <c r="BB32" s="151" t="s">
        <v>49</v>
      </c>
      <c r="BC32" s="1201" t="s">
        <v>36</v>
      </c>
      <c r="BD32" s="1221" t="s">
        <v>36</v>
      </c>
      <c r="BE32" s="1221" t="s">
        <v>36</v>
      </c>
      <c r="BF32" s="1221" t="s">
        <v>36</v>
      </c>
      <c r="BG32" s="1242" t="s">
        <v>36</v>
      </c>
      <c r="BH32" s="1263" t="s">
        <v>36</v>
      </c>
      <c r="BI32" s="1221" t="s">
        <v>36</v>
      </c>
      <c r="BJ32" s="1221" t="s">
        <v>36</v>
      </c>
      <c r="BK32" s="1221" t="s">
        <v>36</v>
      </c>
      <c r="BL32" s="1242" t="s">
        <v>36</v>
      </c>
      <c r="BM32" s="1263" t="s">
        <v>36</v>
      </c>
      <c r="BN32" s="1221" t="s">
        <v>36</v>
      </c>
      <c r="BO32" s="1221" t="s">
        <v>36</v>
      </c>
      <c r="BP32" s="1221" t="s">
        <v>36</v>
      </c>
      <c r="BQ32" s="1242" t="s">
        <v>36</v>
      </c>
      <c r="BR32" s="1263" t="s">
        <v>36</v>
      </c>
      <c r="BS32" s="1221" t="s">
        <v>36</v>
      </c>
      <c r="BT32" s="1221" t="s">
        <v>36</v>
      </c>
      <c r="BU32" s="1221" t="s">
        <v>36</v>
      </c>
      <c r="BV32" s="1221" t="s">
        <v>36</v>
      </c>
      <c r="BW32" s="1221" t="s">
        <v>36</v>
      </c>
      <c r="BX32" s="1221" t="s">
        <v>36</v>
      </c>
      <c r="BY32" s="1286" t="s">
        <v>36</v>
      </c>
      <c r="BZ32" s="1286" t="s">
        <v>36</v>
      </c>
      <c r="CA32" s="1286" t="s">
        <v>36</v>
      </c>
      <c r="CB32" s="1286" t="s">
        <v>36</v>
      </c>
      <c r="CC32" s="1286" t="s">
        <v>36</v>
      </c>
      <c r="CD32" s="1286" t="s">
        <v>36</v>
      </c>
      <c r="CE32" s="1286" t="s">
        <v>36</v>
      </c>
      <c r="CF32" s="1286" t="s">
        <v>36</v>
      </c>
      <c r="CG32" s="1847"/>
      <c r="CH32" s="1847"/>
      <c r="CI32" s="1847"/>
      <c r="CJ32" s="1847"/>
      <c r="CK32" s="1847"/>
      <c r="CL32" s="1847"/>
      <c r="CM32" s="1847"/>
      <c r="CN32" s="1847"/>
      <c r="CO32" s="1847"/>
      <c r="CP32" s="1847"/>
      <c r="CQ32" s="1847"/>
      <c r="CR32" s="1847"/>
      <c r="CS32" s="1847"/>
      <c r="CT32" s="1847"/>
      <c r="CU32" s="1847"/>
      <c r="CV32" s="1847"/>
      <c r="CW32" s="1847"/>
      <c r="CX32" s="1847"/>
      <c r="CY32" s="1847"/>
      <c r="CZ32" s="1847"/>
    </row>
    <row r="33" s="130" customFormat="true" ht="15" customHeight="true" x14ac:dyDescent="0.2">
      <c r="A33" s="2199" t="s">
        <v>105</v>
      </c>
      <c r="B33" s="249" t="s">
        <v>50</v>
      </c>
      <c r="C33" s="1042" t="s">
        <v>36</v>
      </c>
      <c r="D33" s="1054" t="s">
        <v>36</v>
      </c>
      <c r="E33" s="1054" t="s">
        <v>36</v>
      </c>
      <c r="F33" s="1054" t="s">
        <v>36</v>
      </c>
      <c r="G33" s="1066" t="s">
        <v>36</v>
      </c>
      <c r="H33" s="1084" t="s">
        <v>36</v>
      </c>
      <c r="I33" s="1054" t="s">
        <v>36</v>
      </c>
      <c r="J33" s="1054" t="s">
        <v>36</v>
      </c>
      <c r="K33" s="1054" t="s">
        <v>36</v>
      </c>
      <c r="L33" s="1126" t="s">
        <v>36</v>
      </c>
      <c r="M33" s="1149" t="s">
        <v>36</v>
      </c>
      <c r="N33" s="1054" t="s">
        <v>36</v>
      </c>
      <c r="O33" s="1054" t="s">
        <v>36</v>
      </c>
      <c r="P33" s="1054" t="s">
        <v>36</v>
      </c>
      <c r="Q33" s="1066" t="s">
        <v>36</v>
      </c>
      <c r="R33" s="1084" t="s">
        <v>36</v>
      </c>
      <c r="S33" s="1054" t="s">
        <v>36</v>
      </c>
      <c r="T33" s="1054" t="s">
        <v>36</v>
      </c>
      <c r="U33" s="1054" t="s">
        <v>36</v>
      </c>
      <c r="V33" s="1054" t="s">
        <v>36</v>
      </c>
      <c r="W33" s="1054" t="s">
        <v>36</v>
      </c>
      <c r="X33" s="1054" t="s">
        <v>36</v>
      </c>
      <c r="Y33" s="1194" t="s">
        <v>36</v>
      </c>
      <c r="Z33" s="1194" t="s">
        <v>36</v>
      </c>
      <c r="AA33" s="1194" t="s">
        <v>36</v>
      </c>
      <c r="AB33" s="1194" t="s">
        <v>36</v>
      </c>
      <c r="AC33" s="1194" t="s">
        <v>36</v>
      </c>
      <c r="AD33" s="1194" t="s">
        <v>36</v>
      </c>
      <c r="AE33" s="1194" t="s">
        <v>36</v>
      </c>
      <c r="AF33" s="1812" t="s">
        <v>36</v>
      </c>
      <c r="AG33" s="1837"/>
      <c r="AH33" s="1837"/>
      <c r="AI33" s="1837"/>
      <c r="AJ33" s="1837"/>
      <c r="AK33" s="1837"/>
      <c r="AL33" s="1837"/>
      <c r="AM33" s="1837"/>
      <c r="AN33" s="1837"/>
      <c r="AO33" s="1837"/>
      <c r="AP33" s="1837"/>
      <c r="AQ33" s="1837"/>
      <c r="AR33" s="1837"/>
      <c r="AS33" s="1837"/>
      <c r="AT33" s="1837"/>
      <c r="AU33" s="1837"/>
      <c r="AV33" s="1837"/>
      <c r="AW33" s="1837"/>
      <c r="AX33" s="1837"/>
      <c r="AY33" s="1837"/>
      <c r="AZ33" s="215"/>
      <c r="BA33" s="2228" t="s">
        <v>105</v>
      </c>
      <c r="BB33" s="151" t="s">
        <v>50</v>
      </c>
      <c r="BC33" s="1201" t="s">
        <v>36</v>
      </c>
      <c r="BD33" s="1221" t="s">
        <v>36</v>
      </c>
      <c r="BE33" s="1221" t="s">
        <v>36</v>
      </c>
      <c r="BF33" s="1221" t="s">
        <v>36</v>
      </c>
      <c r="BG33" s="1242" t="s">
        <v>36</v>
      </c>
      <c r="BH33" s="1263" t="s">
        <v>36</v>
      </c>
      <c r="BI33" s="1221" t="s">
        <v>36</v>
      </c>
      <c r="BJ33" s="1221" t="s">
        <v>36</v>
      </c>
      <c r="BK33" s="1221" t="s">
        <v>36</v>
      </c>
      <c r="BL33" s="1242" t="s">
        <v>36</v>
      </c>
      <c r="BM33" s="1263" t="s">
        <v>36</v>
      </c>
      <c r="BN33" s="1221" t="s">
        <v>36</v>
      </c>
      <c r="BO33" s="1221" t="s">
        <v>36</v>
      </c>
      <c r="BP33" s="1221" t="s">
        <v>36</v>
      </c>
      <c r="BQ33" s="1242" t="s">
        <v>36</v>
      </c>
      <c r="BR33" s="1263" t="s">
        <v>36</v>
      </c>
      <c r="BS33" s="1221" t="s">
        <v>36</v>
      </c>
      <c r="BT33" s="1221" t="s">
        <v>36</v>
      </c>
      <c r="BU33" s="1221" t="s">
        <v>36</v>
      </c>
      <c r="BV33" s="1221" t="s">
        <v>36</v>
      </c>
      <c r="BW33" s="1221" t="s">
        <v>36</v>
      </c>
      <c r="BX33" s="1221" t="s">
        <v>36</v>
      </c>
      <c r="BY33" s="1286" t="s">
        <v>36</v>
      </c>
      <c r="BZ33" s="1286" t="s">
        <v>36</v>
      </c>
      <c r="CA33" s="1286" t="s">
        <v>36</v>
      </c>
      <c r="CB33" s="1286" t="s">
        <v>36</v>
      </c>
      <c r="CC33" s="1286" t="s">
        <v>36</v>
      </c>
      <c r="CD33" s="1286" t="s">
        <v>36</v>
      </c>
      <c r="CE33" s="1286" t="s">
        <v>36</v>
      </c>
      <c r="CF33" s="1286" t="s">
        <v>36</v>
      </c>
      <c r="CG33" s="1847"/>
      <c r="CH33" s="1847"/>
      <c r="CI33" s="1847"/>
      <c r="CJ33" s="1847"/>
      <c r="CK33" s="1847"/>
      <c r="CL33" s="1847"/>
      <c r="CM33" s="1847"/>
      <c r="CN33" s="1847"/>
      <c r="CO33" s="1847"/>
      <c r="CP33" s="1847"/>
      <c r="CQ33" s="1847"/>
      <c r="CR33" s="1847"/>
      <c r="CS33" s="1847"/>
      <c r="CT33" s="1847"/>
      <c r="CU33" s="1847"/>
      <c r="CV33" s="1847"/>
      <c r="CW33" s="1847"/>
      <c r="CX33" s="1847"/>
      <c r="CY33" s="1847"/>
      <c r="CZ33" s="1847"/>
    </row>
    <row r="34" s="130" customFormat="true" ht="15" customHeight="true" x14ac:dyDescent="0.2">
      <c r="A34" s="2199"/>
      <c r="B34" s="249" t="s">
        <v>49</v>
      </c>
      <c r="C34" s="1042" t="s">
        <v>36</v>
      </c>
      <c r="D34" s="1054" t="s">
        <v>36</v>
      </c>
      <c r="E34" s="1054" t="s">
        <v>36</v>
      </c>
      <c r="F34" s="1054" t="s">
        <v>36</v>
      </c>
      <c r="G34" s="1066" t="s">
        <v>36</v>
      </c>
      <c r="H34" s="1084" t="s">
        <v>36</v>
      </c>
      <c r="I34" s="1054" t="s">
        <v>36</v>
      </c>
      <c r="J34" s="1054" t="s">
        <v>36</v>
      </c>
      <c r="K34" s="1054" t="s">
        <v>36</v>
      </c>
      <c r="L34" s="1126" t="s">
        <v>36</v>
      </c>
      <c r="M34" s="1149" t="s">
        <v>36</v>
      </c>
      <c r="N34" s="1054" t="s">
        <v>36</v>
      </c>
      <c r="O34" s="1054" t="s">
        <v>36</v>
      </c>
      <c r="P34" s="1054" t="s">
        <v>36</v>
      </c>
      <c r="Q34" s="1066" t="s">
        <v>36</v>
      </c>
      <c r="R34" s="1084" t="s">
        <v>36</v>
      </c>
      <c r="S34" s="1054" t="s">
        <v>36</v>
      </c>
      <c r="T34" s="1054" t="s">
        <v>36</v>
      </c>
      <c r="U34" s="1054" t="s">
        <v>36</v>
      </c>
      <c r="V34" s="1054" t="s">
        <v>36</v>
      </c>
      <c r="W34" s="1054" t="s">
        <v>36</v>
      </c>
      <c r="X34" s="1054" t="s">
        <v>36</v>
      </c>
      <c r="Y34" s="1194" t="s">
        <v>36</v>
      </c>
      <c r="Z34" s="1194" t="s">
        <v>36</v>
      </c>
      <c r="AA34" s="1194" t="s">
        <v>36</v>
      </c>
      <c r="AB34" s="1194" t="s">
        <v>36</v>
      </c>
      <c r="AC34" s="1194" t="s">
        <v>36</v>
      </c>
      <c r="AD34" s="1194" t="s">
        <v>36</v>
      </c>
      <c r="AE34" s="1194" t="s">
        <v>36</v>
      </c>
      <c r="AF34" s="1812" t="s">
        <v>36</v>
      </c>
      <c r="AG34" s="1837"/>
      <c r="AH34" s="1837"/>
      <c r="AI34" s="1837"/>
      <c r="AJ34" s="1837"/>
      <c r="AK34" s="1837"/>
      <c r="AL34" s="1837"/>
      <c r="AM34" s="1837"/>
      <c r="AN34" s="1837"/>
      <c r="AO34" s="1837"/>
      <c r="AP34" s="1837"/>
      <c r="AQ34" s="1837"/>
      <c r="AR34" s="1837"/>
      <c r="AS34" s="1837"/>
      <c r="AT34" s="1837"/>
      <c r="AU34" s="1837"/>
      <c r="AV34" s="1837"/>
      <c r="AW34" s="1837"/>
      <c r="AX34" s="1837"/>
      <c r="AY34" s="1837"/>
      <c r="AZ34" s="215"/>
      <c r="BA34" s="2228"/>
      <c r="BB34" s="151" t="s">
        <v>49</v>
      </c>
      <c r="BC34" s="1201" t="s">
        <v>36</v>
      </c>
      <c r="BD34" s="1221" t="s">
        <v>36</v>
      </c>
      <c r="BE34" s="1221" t="s">
        <v>36</v>
      </c>
      <c r="BF34" s="1221" t="s">
        <v>36</v>
      </c>
      <c r="BG34" s="1242" t="s">
        <v>36</v>
      </c>
      <c r="BH34" s="1263" t="s">
        <v>36</v>
      </c>
      <c r="BI34" s="1221" t="s">
        <v>36</v>
      </c>
      <c r="BJ34" s="1221" t="s">
        <v>36</v>
      </c>
      <c r="BK34" s="1221" t="s">
        <v>36</v>
      </c>
      <c r="BL34" s="1242" t="s">
        <v>36</v>
      </c>
      <c r="BM34" s="1263" t="s">
        <v>36</v>
      </c>
      <c r="BN34" s="1221" t="s">
        <v>36</v>
      </c>
      <c r="BO34" s="1221" t="s">
        <v>36</v>
      </c>
      <c r="BP34" s="1221" t="s">
        <v>36</v>
      </c>
      <c r="BQ34" s="1242" t="s">
        <v>36</v>
      </c>
      <c r="BR34" s="1263" t="s">
        <v>36</v>
      </c>
      <c r="BS34" s="1221" t="s">
        <v>36</v>
      </c>
      <c r="BT34" s="1221" t="s">
        <v>36</v>
      </c>
      <c r="BU34" s="1221" t="s">
        <v>36</v>
      </c>
      <c r="BV34" s="1221" t="s">
        <v>36</v>
      </c>
      <c r="BW34" s="1221" t="s">
        <v>36</v>
      </c>
      <c r="BX34" s="1221" t="s">
        <v>36</v>
      </c>
      <c r="BY34" s="1286" t="s">
        <v>36</v>
      </c>
      <c r="BZ34" s="1286" t="s">
        <v>36</v>
      </c>
      <c r="CA34" s="1286" t="s">
        <v>36</v>
      </c>
      <c r="CB34" s="1286" t="s">
        <v>36</v>
      </c>
      <c r="CC34" s="1286" t="s">
        <v>36</v>
      </c>
      <c r="CD34" s="1286" t="s">
        <v>36</v>
      </c>
      <c r="CE34" s="1286" t="s">
        <v>36</v>
      </c>
      <c r="CF34" s="1286" t="s">
        <v>36</v>
      </c>
      <c r="CG34" s="1847"/>
      <c r="CH34" s="1847"/>
      <c r="CI34" s="1847"/>
      <c r="CJ34" s="1847"/>
      <c r="CK34" s="1847"/>
      <c r="CL34" s="1847"/>
      <c r="CM34" s="1847"/>
      <c r="CN34" s="1847"/>
      <c r="CO34" s="1847"/>
      <c r="CP34" s="1847"/>
      <c r="CQ34" s="1847"/>
      <c r="CR34" s="1847"/>
      <c r="CS34" s="1847"/>
      <c r="CT34" s="1847"/>
      <c r="CU34" s="1847"/>
      <c r="CV34" s="1847"/>
      <c r="CW34" s="1847"/>
      <c r="CX34" s="1847"/>
      <c r="CY34" s="1847"/>
      <c r="CZ34" s="1847"/>
    </row>
    <row r="35" s="578" customFormat="true" ht="15" customHeight="true" x14ac:dyDescent="0.2">
      <c r="A35" s="2306" t="s">
        <v>56</v>
      </c>
      <c r="B35" s="1457" t="s">
        <v>50</v>
      </c>
      <c r="C35" s="1375">
        <v>79.921469718331295</v>
      </c>
      <c r="D35" s="1376">
        <v>90.225674211528698</v>
      </c>
      <c r="E35" s="1376">
        <v>95.820207326423073</v>
      </c>
      <c r="F35" s="1376">
        <v>97.712554689340351</v>
      </c>
      <c r="G35" s="1377">
        <v>99.130485323429369</v>
      </c>
      <c r="H35" s="1082" t="s">
        <v>36</v>
      </c>
      <c r="I35" s="1105" t="s">
        <v>36</v>
      </c>
      <c r="J35" s="1105" t="s">
        <v>36</v>
      </c>
      <c r="K35" s="1105" t="s">
        <v>36</v>
      </c>
      <c r="L35" s="1124" t="s">
        <v>36</v>
      </c>
      <c r="M35" s="1147" t="s">
        <v>36</v>
      </c>
      <c r="N35" s="1105" t="s">
        <v>36</v>
      </c>
      <c r="O35" s="1105" t="s">
        <v>36</v>
      </c>
      <c r="P35" s="1105" t="s">
        <v>36</v>
      </c>
      <c r="Q35" s="1170" t="s">
        <v>36</v>
      </c>
      <c r="R35" s="1378">
        <v>99.805825242718456</v>
      </c>
      <c r="S35" s="1376">
        <v>95.680751173708899</v>
      </c>
      <c r="T35" s="1376">
        <v>95.092024539877229</v>
      </c>
      <c r="U35" s="1376">
        <v>91.717171717171723</v>
      </c>
      <c r="V35" s="1376">
        <v>97.421731123388597</v>
      </c>
      <c r="W35" s="1376">
        <v>85.64850345356848</v>
      </c>
      <c r="X35" s="1376">
        <v>77.464788732394382</v>
      </c>
      <c r="Y35" s="1376">
        <v>95.454545454545425</v>
      </c>
      <c r="Z35" s="1376">
        <v>94.583036350677091</v>
      </c>
      <c r="AA35" s="1376">
        <v>98.815165876777257</v>
      </c>
      <c r="AB35" s="1376">
        <v>85.889570552147475</v>
      </c>
      <c r="AC35" s="1376">
        <v>91.538461538461533</v>
      </c>
      <c r="AD35" s="1376">
        <v>94.268605645851238</v>
      </c>
      <c r="AE35" s="1376">
        <v>93.411420204978072</v>
      </c>
      <c r="AF35" s="1898">
        <v>98.355804011838245</v>
      </c>
      <c r="AG35" s="543"/>
      <c r="AH35" s="543"/>
      <c r="AI35" s="543"/>
      <c r="AJ35" s="543"/>
      <c r="AK35" s="543"/>
      <c r="AL35" s="543"/>
      <c r="AM35" s="543"/>
      <c r="AN35" s="543"/>
      <c r="AO35" s="543"/>
      <c r="AP35" s="543"/>
      <c r="AQ35" s="543"/>
      <c r="AR35" s="543"/>
      <c r="AS35" s="543"/>
      <c r="AT35" s="543"/>
      <c r="AU35" s="543"/>
      <c r="AV35" s="543"/>
      <c r="AW35" s="543"/>
      <c r="AX35" s="543"/>
      <c r="AY35" s="543"/>
      <c r="AZ35" s="216"/>
      <c r="BA35" s="2228" t="s">
        <v>56</v>
      </c>
      <c r="BB35" s="151" t="s">
        <v>50</v>
      </c>
      <c r="BC35" s="1201" t="s">
        <v>36</v>
      </c>
      <c r="BD35" s="1221" t="s">
        <v>36</v>
      </c>
      <c r="BE35" s="1221" t="s">
        <v>36</v>
      </c>
      <c r="BF35" s="1221" t="s">
        <v>36</v>
      </c>
      <c r="BG35" s="1242" t="s">
        <v>36</v>
      </c>
      <c r="BH35" s="1263" t="s">
        <v>36</v>
      </c>
      <c r="BI35" s="1221" t="s">
        <v>36</v>
      </c>
      <c r="BJ35" s="1221" t="s">
        <v>36</v>
      </c>
      <c r="BK35" s="1221" t="s">
        <v>36</v>
      </c>
      <c r="BL35" s="1242" t="s">
        <v>36</v>
      </c>
      <c r="BM35" s="1263" t="s">
        <v>36</v>
      </c>
      <c r="BN35" s="1221" t="s">
        <v>36</v>
      </c>
      <c r="BO35" s="1221" t="s">
        <v>36</v>
      </c>
      <c r="BP35" s="1221" t="s">
        <v>36</v>
      </c>
      <c r="BQ35" s="1242" t="s">
        <v>36</v>
      </c>
      <c r="BR35" s="1263" t="s">
        <v>36</v>
      </c>
      <c r="BS35" s="1221" t="s">
        <v>36</v>
      </c>
      <c r="BT35" s="1221" t="s">
        <v>36</v>
      </c>
      <c r="BU35" s="1221" t="s">
        <v>36</v>
      </c>
      <c r="BV35" s="1221" t="s">
        <v>36</v>
      </c>
      <c r="BW35" s="1221" t="s">
        <v>36</v>
      </c>
      <c r="BX35" s="1221" t="s">
        <v>36</v>
      </c>
      <c r="BY35" s="1286" t="s">
        <v>36</v>
      </c>
      <c r="BZ35" s="1286" t="s">
        <v>36</v>
      </c>
      <c r="CA35" s="1286" t="s">
        <v>36</v>
      </c>
      <c r="CB35" s="1286" t="s">
        <v>36</v>
      </c>
      <c r="CC35" s="1286" t="s">
        <v>36</v>
      </c>
      <c r="CD35" s="1286" t="s">
        <v>36</v>
      </c>
      <c r="CE35" s="1286" t="s">
        <v>36</v>
      </c>
      <c r="CF35" s="1286" t="s">
        <v>36</v>
      </c>
      <c r="CG35" s="1847"/>
      <c r="CH35" s="1847"/>
      <c r="CI35" s="1847"/>
      <c r="CJ35" s="1847"/>
      <c r="CK35" s="1847"/>
      <c r="CL35" s="1847"/>
      <c r="CM35" s="1847"/>
      <c r="CN35" s="1847"/>
      <c r="CO35" s="1847"/>
      <c r="CP35" s="1847"/>
      <c r="CQ35" s="1847"/>
      <c r="CR35" s="1847"/>
      <c r="CS35" s="1847"/>
      <c r="CT35" s="1847"/>
      <c r="CU35" s="1847"/>
      <c r="CV35" s="1847"/>
      <c r="CW35" s="1847"/>
      <c r="CX35" s="1847"/>
      <c r="CY35" s="1847"/>
      <c r="CZ35" s="1847"/>
    </row>
    <row r="36" s="578" customFormat="true" ht="15" customHeight="true" x14ac:dyDescent="0.2">
      <c r="A36" s="2306"/>
      <c r="B36" s="1457" t="s">
        <v>49</v>
      </c>
      <c r="C36" s="1375">
        <v>20.078530281668929</v>
      </c>
      <c r="D36" s="1376">
        <v>9.7743257884712609</v>
      </c>
      <c r="E36" s="1376">
        <v>4.1797926735769169</v>
      </c>
      <c r="F36" s="1376">
        <v>2.2874453106596961</v>
      </c>
      <c r="G36" s="1377">
        <v>0.86951467657062143</v>
      </c>
      <c r="H36" s="1082" t="s">
        <v>36</v>
      </c>
      <c r="I36" s="1105" t="s">
        <v>36</v>
      </c>
      <c r="J36" s="1105" t="s">
        <v>36</v>
      </c>
      <c r="K36" s="1105" t="s">
        <v>36</v>
      </c>
      <c r="L36" s="1124" t="s">
        <v>36</v>
      </c>
      <c r="M36" s="1147" t="s">
        <v>36</v>
      </c>
      <c r="N36" s="1105" t="s">
        <v>36</v>
      </c>
      <c r="O36" s="1105" t="s">
        <v>36</v>
      </c>
      <c r="P36" s="1105" t="s">
        <v>36</v>
      </c>
      <c r="Q36" s="1170" t="s">
        <v>36</v>
      </c>
      <c r="R36" s="1378">
        <v>0.19417475728155312</v>
      </c>
      <c r="S36" s="1376">
        <v>4.3192488262910915</v>
      </c>
      <c r="T36" s="1376">
        <v>4.9079754601227172</v>
      </c>
      <c r="U36" s="1376">
        <v>8.2828282828282802</v>
      </c>
      <c r="V36" s="1376">
        <v>2.578268876611423</v>
      </c>
      <c r="W36" s="1376">
        <v>14.351496546431228</v>
      </c>
      <c r="X36" s="1376">
        <v>22.535211267605611</v>
      </c>
      <c r="Y36" s="1376">
        <v>4.5454545454545432</v>
      </c>
      <c r="Z36" s="1376">
        <v>5.4169636493228932</v>
      </c>
      <c r="AA36" s="1376">
        <v>1.1848341232227522</v>
      </c>
      <c r="AB36" s="1376">
        <v>14.110429447852807</v>
      </c>
      <c r="AC36" s="1376">
        <v>8.461538461538451</v>
      </c>
      <c r="AD36" s="1376">
        <v>5.7313943541488337</v>
      </c>
      <c r="AE36" s="1376">
        <v>6.5885797950219791</v>
      </c>
      <c r="AF36" s="1898">
        <v>1.6441959881617851</v>
      </c>
      <c r="AG36" s="543"/>
      <c r="AH36" s="543"/>
      <c r="AI36" s="543"/>
      <c r="AJ36" s="543"/>
      <c r="AK36" s="543"/>
      <c r="AL36" s="543"/>
      <c r="AM36" s="543"/>
      <c r="AN36" s="543"/>
      <c r="AO36" s="543"/>
      <c r="AP36" s="543"/>
      <c r="AQ36" s="543"/>
      <c r="AR36" s="543"/>
      <c r="AS36" s="543"/>
      <c r="AT36" s="543"/>
      <c r="AU36" s="543"/>
      <c r="AV36" s="543"/>
      <c r="AW36" s="543"/>
      <c r="AX36" s="543"/>
      <c r="AY36" s="543"/>
      <c r="AZ36" s="216"/>
      <c r="BA36" s="2228"/>
      <c r="BB36" s="151" t="s">
        <v>49</v>
      </c>
      <c r="BC36" s="1201" t="s">
        <v>36</v>
      </c>
      <c r="BD36" s="1221" t="s">
        <v>36</v>
      </c>
      <c r="BE36" s="1221" t="s">
        <v>36</v>
      </c>
      <c r="BF36" s="1221" t="s">
        <v>36</v>
      </c>
      <c r="BG36" s="1242" t="s">
        <v>36</v>
      </c>
      <c r="BH36" s="1263" t="s">
        <v>36</v>
      </c>
      <c r="BI36" s="1221" t="s">
        <v>36</v>
      </c>
      <c r="BJ36" s="1221" t="s">
        <v>36</v>
      </c>
      <c r="BK36" s="1221" t="s">
        <v>36</v>
      </c>
      <c r="BL36" s="1242" t="s">
        <v>36</v>
      </c>
      <c r="BM36" s="1263" t="s">
        <v>36</v>
      </c>
      <c r="BN36" s="1221" t="s">
        <v>36</v>
      </c>
      <c r="BO36" s="1221" t="s">
        <v>36</v>
      </c>
      <c r="BP36" s="1221" t="s">
        <v>36</v>
      </c>
      <c r="BQ36" s="1242" t="s">
        <v>36</v>
      </c>
      <c r="BR36" s="1263" t="s">
        <v>36</v>
      </c>
      <c r="BS36" s="1221" t="s">
        <v>36</v>
      </c>
      <c r="BT36" s="1221" t="s">
        <v>36</v>
      </c>
      <c r="BU36" s="1221" t="s">
        <v>36</v>
      </c>
      <c r="BV36" s="1221" t="s">
        <v>36</v>
      </c>
      <c r="BW36" s="1221" t="s">
        <v>36</v>
      </c>
      <c r="BX36" s="1221" t="s">
        <v>36</v>
      </c>
      <c r="BY36" s="1286" t="s">
        <v>36</v>
      </c>
      <c r="BZ36" s="1286" t="s">
        <v>36</v>
      </c>
      <c r="CA36" s="1286" t="s">
        <v>36</v>
      </c>
      <c r="CB36" s="1286" t="s">
        <v>36</v>
      </c>
      <c r="CC36" s="1286" t="s">
        <v>36</v>
      </c>
      <c r="CD36" s="1286" t="s">
        <v>36</v>
      </c>
      <c r="CE36" s="1286" t="s">
        <v>36</v>
      </c>
      <c r="CF36" s="1286" t="s">
        <v>36</v>
      </c>
      <c r="CG36" s="1847"/>
      <c r="CH36" s="1847"/>
      <c r="CI36" s="1847"/>
      <c r="CJ36" s="1847"/>
      <c r="CK36" s="1847"/>
      <c r="CL36" s="1847"/>
      <c r="CM36" s="1847"/>
      <c r="CN36" s="1847"/>
      <c r="CO36" s="1847"/>
      <c r="CP36" s="1847"/>
      <c r="CQ36" s="1847"/>
      <c r="CR36" s="1847"/>
      <c r="CS36" s="1847"/>
      <c r="CT36" s="1847"/>
      <c r="CU36" s="1847"/>
      <c r="CV36" s="1847"/>
      <c r="CW36" s="1847"/>
      <c r="CX36" s="1847"/>
      <c r="CY36" s="1847"/>
      <c r="CZ36" s="1847"/>
    </row>
    <row r="37" s="578" customFormat="true" ht="15" customHeight="true" x14ac:dyDescent="0.2">
      <c r="A37" s="2306" t="s">
        <v>164</v>
      </c>
      <c r="B37" s="1457" t="s">
        <v>50</v>
      </c>
      <c r="C37" s="1375">
        <v>83.424608835466614</v>
      </c>
      <c r="D37" s="1376">
        <v>91.274393414486937</v>
      </c>
      <c r="E37" s="1376">
        <v>96.491343605440932</v>
      </c>
      <c r="F37" s="1376">
        <v>97.835388794360838</v>
      </c>
      <c r="G37" s="1377">
        <v>99.255976963841249</v>
      </c>
      <c r="H37" s="1082" t="s">
        <v>36</v>
      </c>
      <c r="I37" s="1105" t="s">
        <v>36</v>
      </c>
      <c r="J37" s="1105" t="s">
        <v>36</v>
      </c>
      <c r="K37" s="1105" t="s">
        <v>36</v>
      </c>
      <c r="L37" s="1124" t="s">
        <v>36</v>
      </c>
      <c r="M37" s="1147" t="s">
        <v>36</v>
      </c>
      <c r="N37" s="1105" t="s">
        <v>36</v>
      </c>
      <c r="O37" s="1105" t="s">
        <v>36</v>
      </c>
      <c r="P37" s="1105" t="s">
        <v>36</v>
      </c>
      <c r="Q37" s="1170" t="s">
        <v>36</v>
      </c>
      <c r="R37" s="1378">
        <v>100</v>
      </c>
      <c r="S37" s="1376">
        <v>95.951035781544235</v>
      </c>
      <c r="T37" s="1376">
        <v>96.647173489278686</v>
      </c>
      <c r="U37" s="1376">
        <v>91.552197802197796</v>
      </c>
      <c r="V37" s="1376">
        <v>97.421731123388597</v>
      </c>
      <c r="W37" s="1376">
        <v>85.681293302540212</v>
      </c>
      <c r="X37" s="1376">
        <v>77.464788732394382</v>
      </c>
      <c r="Y37" s="1376">
        <v>96.235679214402609</v>
      </c>
      <c r="Z37" s="1376">
        <v>95.605187319884678</v>
      </c>
      <c r="AA37" s="1376">
        <v>98.815165876777257</v>
      </c>
      <c r="AB37" s="1376">
        <v>87.21839080459786</v>
      </c>
      <c r="AC37" s="1376">
        <v>97.42690058479532</v>
      </c>
      <c r="AD37" s="1376">
        <v>94.909404659189008</v>
      </c>
      <c r="AE37" s="1376">
        <v>94.518518518518533</v>
      </c>
      <c r="AF37" s="1898">
        <v>99.20053297801465</v>
      </c>
      <c r="AG37" s="543"/>
      <c r="AH37" s="543"/>
      <c r="AI37" s="543"/>
      <c r="AJ37" s="543"/>
      <c r="AK37" s="543"/>
      <c r="AL37" s="543"/>
      <c r="AM37" s="543"/>
      <c r="AN37" s="543"/>
      <c r="AO37" s="543"/>
      <c r="AP37" s="543"/>
      <c r="AQ37" s="543"/>
      <c r="AR37" s="543"/>
      <c r="AS37" s="543"/>
      <c r="AT37" s="543"/>
      <c r="AU37" s="543"/>
      <c r="AV37" s="543"/>
      <c r="AW37" s="543"/>
      <c r="AX37" s="543"/>
      <c r="AY37" s="543"/>
      <c r="AZ37" s="216"/>
      <c r="BA37" s="2228" t="s">
        <v>126</v>
      </c>
      <c r="BB37" s="151" t="s">
        <v>50</v>
      </c>
      <c r="BC37" s="1201" t="s">
        <v>36</v>
      </c>
      <c r="BD37" s="1221" t="s">
        <v>36</v>
      </c>
      <c r="BE37" s="1221" t="s">
        <v>36</v>
      </c>
      <c r="BF37" s="1221" t="s">
        <v>36</v>
      </c>
      <c r="BG37" s="1242" t="s">
        <v>36</v>
      </c>
      <c r="BH37" s="1263" t="s">
        <v>36</v>
      </c>
      <c r="BI37" s="1221" t="s">
        <v>36</v>
      </c>
      <c r="BJ37" s="1221" t="s">
        <v>36</v>
      </c>
      <c r="BK37" s="1221" t="s">
        <v>36</v>
      </c>
      <c r="BL37" s="1242" t="s">
        <v>36</v>
      </c>
      <c r="BM37" s="1263" t="s">
        <v>36</v>
      </c>
      <c r="BN37" s="1221" t="s">
        <v>36</v>
      </c>
      <c r="BO37" s="1221" t="s">
        <v>36</v>
      </c>
      <c r="BP37" s="1221" t="s">
        <v>36</v>
      </c>
      <c r="BQ37" s="1242" t="s">
        <v>36</v>
      </c>
      <c r="BR37" s="1263" t="s">
        <v>36</v>
      </c>
      <c r="BS37" s="1221" t="s">
        <v>36</v>
      </c>
      <c r="BT37" s="1221" t="s">
        <v>36</v>
      </c>
      <c r="BU37" s="1221" t="s">
        <v>36</v>
      </c>
      <c r="BV37" s="1221" t="s">
        <v>36</v>
      </c>
      <c r="BW37" s="1221" t="s">
        <v>36</v>
      </c>
      <c r="BX37" s="1221" t="s">
        <v>36</v>
      </c>
      <c r="BY37" s="1286" t="s">
        <v>36</v>
      </c>
      <c r="BZ37" s="1286" t="s">
        <v>36</v>
      </c>
      <c r="CA37" s="1286" t="s">
        <v>36</v>
      </c>
      <c r="CB37" s="1286" t="s">
        <v>36</v>
      </c>
      <c r="CC37" s="1286" t="s">
        <v>36</v>
      </c>
      <c r="CD37" s="1286" t="s">
        <v>36</v>
      </c>
      <c r="CE37" s="1286" t="s">
        <v>36</v>
      </c>
      <c r="CF37" s="1286" t="s">
        <v>36</v>
      </c>
      <c r="CG37" s="1847"/>
      <c r="CH37" s="1847"/>
      <c r="CI37" s="1847"/>
      <c r="CJ37" s="1847"/>
      <c r="CK37" s="1847"/>
      <c r="CL37" s="1847"/>
      <c r="CM37" s="1847"/>
      <c r="CN37" s="1847"/>
      <c r="CO37" s="1847"/>
      <c r="CP37" s="1847"/>
      <c r="CQ37" s="1847"/>
      <c r="CR37" s="1847"/>
      <c r="CS37" s="1847"/>
      <c r="CT37" s="1847"/>
      <c r="CU37" s="1847"/>
      <c r="CV37" s="1847"/>
      <c r="CW37" s="1847"/>
      <c r="CX37" s="1847"/>
      <c r="CY37" s="1847"/>
      <c r="CZ37" s="1847"/>
    </row>
    <row r="38" s="578" customFormat="true" ht="15" customHeight="true" x14ac:dyDescent="0.2">
      <c r="A38" s="2306"/>
      <c r="B38" s="1457" t="s">
        <v>49</v>
      </c>
      <c r="C38" s="1375">
        <v>16.575391164533563</v>
      </c>
      <c r="D38" s="1376">
        <v>8.7256065855129918</v>
      </c>
      <c r="E38" s="1376">
        <v>3.5086563945590696</v>
      </c>
      <c r="F38" s="1376">
        <v>2.1646112056391771</v>
      </c>
      <c r="G38" s="1377">
        <v>0.74402303615873333</v>
      </c>
      <c r="H38" s="1082" t="s">
        <v>36</v>
      </c>
      <c r="I38" s="1105" t="s">
        <v>36</v>
      </c>
      <c r="J38" s="1105" t="s">
        <v>36</v>
      </c>
      <c r="K38" s="1105" t="s">
        <v>36</v>
      </c>
      <c r="L38" s="1124" t="s">
        <v>36</v>
      </c>
      <c r="M38" s="1147" t="s">
        <v>36</v>
      </c>
      <c r="N38" s="1105" t="s">
        <v>36</v>
      </c>
      <c r="O38" s="1105" t="s">
        <v>36</v>
      </c>
      <c r="P38" s="1105" t="s">
        <v>36</v>
      </c>
      <c r="Q38" s="1170" t="s">
        <v>36</v>
      </c>
      <c r="R38" s="1378">
        <v>0</v>
      </c>
      <c r="S38" s="1376">
        <v>4.0489642184557546</v>
      </c>
      <c r="T38" s="1376">
        <v>3.3528265107212607</v>
      </c>
      <c r="U38" s="1376">
        <v>8.4478021978021953</v>
      </c>
      <c r="V38" s="1376">
        <v>2.578268876611423</v>
      </c>
      <c r="W38" s="1376">
        <v>14.318706697459499</v>
      </c>
      <c r="X38" s="1376">
        <v>22.535211267605611</v>
      </c>
      <c r="Y38" s="1376">
        <v>3.7643207855973806</v>
      </c>
      <c r="Z38" s="1376">
        <v>4.3948126801152831</v>
      </c>
      <c r="AA38" s="1376">
        <v>1.1848341232227522</v>
      </c>
      <c r="AB38" s="1376">
        <v>12.781609195402325</v>
      </c>
      <c r="AC38" s="1376">
        <v>2.5730994152046751</v>
      </c>
      <c r="AD38" s="1376">
        <v>5.090595340811034</v>
      </c>
      <c r="AE38" s="1376">
        <v>5.4814814814814952</v>
      </c>
      <c r="AF38" s="1898">
        <v>0.79946702198534125</v>
      </c>
      <c r="AG38" s="543"/>
      <c r="AH38" s="543"/>
      <c r="AI38" s="543"/>
      <c r="AJ38" s="543"/>
      <c r="AK38" s="543"/>
      <c r="AL38" s="543"/>
      <c r="AM38" s="543"/>
      <c r="AN38" s="543"/>
      <c r="AO38" s="543"/>
      <c r="AP38" s="543"/>
      <c r="AQ38" s="543"/>
      <c r="AR38" s="543"/>
      <c r="AS38" s="543"/>
      <c r="AT38" s="543"/>
      <c r="AU38" s="543"/>
      <c r="AV38" s="543"/>
      <c r="AW38" s="543"/>
      <c r="AX38" s="543"/>
      <c r="AY38" s="543"/>
      <c r="AZ38" s="216"/>
      <c r="BA38" s="2228"/>
      <c r="BB38" s="151" t="s">
        <v>49</v>
      </c>
      <c r="BC38" s="1201" t="s">
        <v>36</v>
      </c>
      <c r="BD38" s="1221" t="s">
        <v>36</v>
      </c>
      <c r="BE38" s="1221" t="s">
        <v>36</v>
      </c>
      <c r="BF38" s="1221" t="s">
        <v>36</v>
      </c>
      <c r="BG38" s="1242" t="s">
        <v>36</v>
      </c>
      <c r="BH38" s="1263" t="s">
        <v>36</v>
      </c>
      <c r="BI38" s="1221" t="s">
        <v>36</v>
      </c>
      <c r="BJ38" s="1221" t="s">
        <v>36</v>
      </c>
      <c r="BK38" s="1221" t="s">
        <v>36</v>
      </c>
      <c r="BL38" s="1242" t="s">
        <v>36</v>
      </c>
      <c r="BM38" s="1263" t="s">
        <v>36</v>
      </c>
      <c r="BN38" s="1221" t="s">
        <v>36</v>
      </c>
      <c r="BO38" s="1221" t="s">
        <v>36</v>
      </c>
      <c r="BP38" s="1221" t="s">
        <v>36</v>
      </c>
      <c r="BQ38" s="1242" t="s">
        <v>36</v>
      </c>
      <c r="BR38" s="1263" t="s">
        <v>36</v>
      </c>
      <c r="BS38" s="1221" t="s">
        <v>36</v>
      </c>
      <c r="BT38" s="1221" t="s">
        <v>36</v>
      </c>
      <c r="BU38" s="1221" t="s">
        <v>36</v>
      </c>
      <c r="BV38" s="1221" t="s">
        <v>36</v>
      </c>
      <c r="BW38" s="1221" t="s">
        <v>36</v>
      </c>
      <c r="BX38" s="1221" t="s">
        <v>36</v>
      </c>
      <c r="BY38" s="1286" t="s">
        <v>36</v>
      </c>
      <c r="BZ38" s="1286" t="s">
        <v>36</v>
      </c>
      <c r="CA38" s="1286" t="s">
        <v>36</v>
      </c>
      <c r="CB38" s="1286" t="s">
        <v>36</v>
      </c>
      <c r="CC38" s="1286" t="s">
        <v>36</v>
      </c>
      <c r="CD38" s="1286" t="s">
        <v>36</v>
      </c>
      <c r="CE38" s="1286" t="s">
        <v>36</v>
      </c>
      <c r="CF38" s="1286" t="s">
        <v>36</v>
      </c>
      <c r="CG38" s="1847"/>
      <c r="CH38" s="1847"/>
      <c r="CI38" s="1847"/>
      <c r="CJ38" s="1847"/>
      <c r="CK38" s="1847"/>
      <c r="CL38" s="1847"/>
      <c r="CM38" s="1847"/>
      <c r="CN38" s="1847"/>
      <c r="CO38" s="1847"/>
      <c r="CP38" s="1847"/>
      <c r="CQ38" s="1847"/>
      <c r="CR38" s="1847"/>
      <c r="CS38" s="1847"/>
      <c r="CT38" s="1847"/>
      <c r="CU38" s="1847"/>
      <c r="CV38" s="1847"/>
      <c r="CW38" s="1847"/>
      <c r="CX38" s="1847"/>
      <c r="CY38" s="1847"/>
      <c r="CZ38" s="1847"/>
    </row>
    <row r="39" s="130" customFormat="true" ht="15" customHeight="true" x14ac:dyDescent="0.2">
      <c r="A39" s="2199" t="s">
        <v>123</v>
      </c>
      <c r="B39" s="249" t="s">
        <v>50</v>
      </c>
      <c r="C39" s="1042" t="s">
        <v>36</v>
      </c>
      <c r="D39" s="1054" t="s">
        <v>36</v>
      </c>
      <c r="E39" s="1054" t="s">
        <v>36</v>
      </c>
      <c r="F39" s="1054" t="s">
        <v>36</v>
      </c>
      <c r="G39" s="1066" t="s">
        <v>36</v>
      </c>
      <c r="H39" s="1084" t="s">
        <v>36</v>
      </c>
      <c r="I39" s="1054" t="s">
        <v>36</v>
      </c>
      <c r="J39" s="1054" t="s">
        <v>36</v>
      </c>
      <c r="K39" s="1054" t="s">
        <v>36</v>
      </c>
      <c r="L39" s="1126" t="s">
        <v>36</v>
      </c>
      <c r="M39" s="1149" t="s">
        <v>36</v>
      </c>
      <c r="N39" s="1054" t="s">
        <v>36</v>
      </c>
      <c r="O39" s="1054" t="s">
        <v>36</v>
      </c>
      <c r="P39" s="1054" t="s">
        <v>36</v>
      </c>
      <c r="Q39" s="1066" t="s">
        <v>36</v>
      </c>
      <c r="R39" s="1084" t="s">
        <v>36</v>
      </c>
      <c r="S39" s="1054" t="s">
        <v>36</v>
      </c>
      <c r="T39" s="1054" t="s">
        <v>36</v>
      </c>
      <c r="U39" s="1054" t="s">
        <v>36</v>
      </c>
      <c r="V39" s="1054" t="s">
        <v>36</v>
      </c>
      <c r="W39" s="1054" t="s">
        <v>36</v>
      </c>
      <c r="X39" s="1054" t="s">
        <v>36</v>
      </c>
      <c r="Y39" s="1194" t="s">
        <v>36</v>
      </c>
      <c r="Z39" s="1194" t="s">
        <v>36</v>
      </c>
      <c r="AA39" s="1194" t="s">
        <v>36</v>
      </c>
      <c r="AB39" s="1194" t="s">
        <v>36</v>
      </c>
      <c r="AC39" s="1194" t="s">
        <v>36</v>
      </c>
      <c r="AD39" s="1194" t="s">
        <v>36</v>
      </c>
      <c r="AE39" s="1194" t="s">
        <v>36</v>
      </c>
      <c r="AF39" s="1812" t="s">
        <v>36</v>
      </c>
      <c r="AG39" s="1837"/>
      <c r="AH39" s="1837"/>
      <c r="AI39" s="1837"/>
      <c r="AJ39" s="1837"/>
      <c r="AK39" s="1837"/>
      <c r="AL39" s="1837"/>
      <c r="AM39" s="1837"/>
      <c r="AN39" s="1837"/>
      <c r="AO39" s="1837"/>
      <c r="AP39" s="1837"/>
      <c r="AQ39" s="1837"/>
      <c r="AR39" s="1837"/>
      <c r="AS39" s="1837"/>
      <c r="AT39" s="1837"/>
      <c r="AU39" s="1837"/>
      <c r="AV39" s="1837"/>
      <c r="AW39" s="1837"/>
      <c r="AX39" s="1837"/>
      <c r="AY39" s="1837"/>
      <c r="AZ39" s="215"/>
      <c r="BA39" s="2228" t="s">
        <v>123</v>
      </c>
      <c r="BB39" s="151" t="s">
        <v>50</v>
      </c>
      <c r="BC39" s="1201" t="s">
        <v>36</v>
      </c>
      <c r="BD39" s="1221" t="s">
        <v>36</v>
      </c>
      <c r="BE39" s="1221" t="s">
        <v>36</v>
      </c>
      <c r="BF39" s="1221" t="s">
        <v>36</v>
      </c>
      <c r="BG39" s="1242" t="s">
        <v>36</v>
      </c>
      <c r="BH39" s="1263" t="s">
        <v>36</v>
      </c>
      <c r="BI39" s="1221" t="s">
        <v>36</v>
      </c>
      <c r="BJ39" s="1221" t="s">
        <v>36</v>
      </c>
      <c r="BK39" s="1221" t="s">
        <v>36</v>
      </c>
      <c r="BL39" s="1242" t="s">
        <v>36</v>
      </c>
      <c r="BM39" s="1263" t="s">
        <v>36</v>
      </c>
      <c r="BN39" s="1221" t="s">
        <v>36</v>
      </c>
      <c r="BO39" s="1221" t="s">
        <v>36</v>
      </c>
      <c r="BP39" s="1221" t="s">
        <v>36</v>
      </c>
      <c r="BQ39" s="1242" t="s">
        <v>36</v>
      </c>
      <c r="BR39" s="1263" t="s">
        <v>36</v>
      </c>
      <c r="BS39" s="1221" t="s">
        <v>36</v>
      </c>
      <c r="BT39" s="1221" t="s">
        <v>36</v>
      </c>
      <c r="BU39" s="1221" t="s">
        <v>36</v>
      </c>
      <c r="BV39" s="1221" t="s">
        <v>36</v>
      </c>
      <c r="BW39" s="1221" t="s">
        <v>36</v>
      </c>
      <c r="BX39" s="1221" t="s">
        <v>36</v>
      </c>
      <c r="BY39" s="1286" t="s">
        <v>36</v>
      </c>
      <c r="BZ39" s="1286" t="s">
        <v>36</v>
      </c>
      <c r="CA39" s="1286" t="s">
        <v>36</v>
      </c>
      <c r="CB39" s="1286" t="s">
        <v>36</v>
      </c>
      <c r="CC39" s="1286" t="s">
        <v>36</v>
      </c>
      <c r="CD39" s="1286" t="s">
        <v>36</v>
      </c>
      <c r="CE39" s="1286" t="s">
        <v>36</v>
      </c>
      <c r="CF39" s="1286" t="s">
        <v>36</v>
      </c>
      <c r="CG39" s="1847"/>
      <c r="CH39" s="1847"/>
      <c r="CI39" s="1847"/>
      <c r="CJ39" s="1847"/>
      <c r="CK39" s="1847"/>
      <c r="CL39" s="1847"/>
      <c r="CM39" s="1847"/>
      <c r="CN39" s="1847"/>
      <c r="CO39" s="1847"/>
      <c r="CP39" s="1847"/>
      <c r="CQ39" s="1847"/>
      <c r="CR39" s="1847"/>
      <c r="CS39" s="1847"/>
      <c r="CT39" s="1847"/>
      <c r="CU39" s="1847"/>
      <c r="CV39" s="1847"/>
      <c r="CW39" s="1847"/>
      <c r="CX39" s="1847"/>
      <c r="CY39" s="1847"/>
      <c r="CZ39" s="1847"/>
    </row>
    <row r="40" s="130" customFormat="true" ht="15" customHeight="true" x14ac:dyDescent="0.2">
      <c r="A40" s="2199"/>
      <c r="B40" s="249" t="s">
        <v>49</v>
      </c>
      <c r="C40" s="1042" t="s">
        <v>36</v>
      </c>
      <c r="D40" s="1054" t="s">
        <v>36</v>
      </c>
      <c r="E40" s="1054" t="s">
        <v>36</v>
      </c>
      <c r="F40" s="1054" t="s">
        <v>36</v>
      </c>
      <c r="G40" s="1066" t="s">
        <v>36</v>
      </c>
      <c r="H40" s="1084" t="s">
        <v>36</v>
      </c>
      <c r="I40" s="1054" t="s">
        <v>36</v>
      </c>
      <c r="J40" s="1054" t="s">
        <v>36</v>
      </c>
      <c r="K40" s="1054" t="s">
        <v>36</v>
      </c>
      <c r="L40" s="1126" t="s">
        <v>36</v>
      </c>
      <c r="M40" s="1149" t="s">
        <v>36</v>
      </c>
      <c r="N40" s="1054" t="s">
        <v>36</v>
      </c>
      <c r="O40" s="1054" t="s">
        <v>36</v>
      </c>
      <c r="P40" s="1054" t="s">
        <v>36</v>
      </c>
      <c r="Q40" s="1066" t="s">
        <v>36</v>
      </c>
      <c r="R40" s="1084" t="s">
        <v>36</v>
      </c>
      <c r="S40" s="1054" t="s">
        <v>36</v>
      </c>
      <c r="T40" s="1054" t="s">
        <v>36</v>
      </c>
      <c r="U40" s="1054" t="s">
        <v>36</v>
      </c>
      <c r="V40" s="1054" t="s">
        <v>36</v>
      </c>
      <c r="W40" s="1054" t="s">
        <v>36</v>
      </c>
      <c r="X40" s="1054" t="s">
        <v>36</v>
      </c>
      <c r="Y40" s="1194" t="s">
        <v>36</v>
      </c>
      <c r="Z40" s="1194" t="s">
        <v>36</v>
      </c>
      <c r="AA40" s="1194" t="s">
        <v>36</v>
      </c>
      <c r="AB40" s="1194" t="s">
        <v>36</v>
      </c>
      <c r="AC40" s="1194" t="s">
        <v>36</v>
      </c>
      <c r="AD40" s="1194" t="s">
        <v>36</v>
      </c>
      <c r="AE40" s="1194" t="s">
        <v>36</v>
      </c>
      <c r="AF40" s="1812" t="s">
        <v>36</v>
      </c>
      <c r="AG40" s="1837"/>
      <c r="AH40" s="1837"/>
      <c r="AI40" s="1837"/>
      <c r="AJ40" s="1837"/>
      <c r="AK40" s="1837"/>
      <c r="AL40" s="1837"/>
      <c r="AM40" s="1837"/>
      <c r="AN40" s="1837"/>
      <c r="AO40" s="1837"/>
      <c r="AP40" s="1837"/>
      <c r="AQ40" s="1837"/>
      <c r="AR40" s="1837"/>
      <c r="AS40" s="1837"/>
      <c r="AT40" s="1837"/>
      <c r="AU40" s="1837"/>
      <c r="AV40" s="1837"/>
      <c r="AW40" s="1837"/>
      <c r="AX40" s="1837"/>
      <c r="AY40" s="1837"/>
      <c r="AZ40" s="215"/>
      <c r="BA40" s="2228"/>
      <c r="BB40" s="151" t="s">
        <v>49</v>
      </c>
      <c r="BC40" s="1201" t="s">
        <v>36</v>
      </c>
      <c r="BD40" s="1221" t="s">
        <v>36</v>
      </c>
      <c r="BE40" s="1221" t="s">
        <v>36</v>
      </c>
      <c r="BF40" s="1221" t="s">
        <v>36</v>
      </c>
      <c r="BG40" s="1242" t="s">
        <v>36</v>
      </c>
      <c r="BH40" s="1263" t="s">
        <v>36</v>
      </c>
      <c r="BI40" s="1221" t="s">
        <v>36</v>
      </c>
      <c r="BJ40" s="1221" t="s">
        <v>36</v>
      </c>
      <c r="BK40" s="1221" t="s">
        <v>36</v>
      </c>
      <c r="BL40" s="1242" t="s">
        <v>36</v>
      </c>
      <c r="BM40" s="1263" t="s">
        <v>36</v>
      </c>
      <c r="BN40" s="1221" t="s">
        <v>36</v>
      </c>
      <c r="BO40" s="1221" t="s">
        <v>36</v>
      </c>
      <c r="BP40" s="1221" t="s">
        <v>36</v>
      </c>
      <c r="BQ40" s="1242" t="s">
        <v>36</v>
      </c>
      <c r="BR40" s="1263" t="s">
        <v>36</v>
      </c>
      <c r="BS40" s="1221" t="s">
        <v>36</v>
      </c>
      <c r="BT40" s="1221" t="s">
        <v>36</v>
      </c>
      <c r="BU40" s="1221" t="s">
        <v>36</v>
      </c>
      <c r="BV40" s="1221" t="s">
        <v>36</v>
      </c>
      <c r="BW40" s="1221" t="s">
        <v>36</v>
      </c>
      <c r="BX40" s="1221" t="s">
        <v>36</v>
      </c>
      <c r="BY40" s="1286" t="s">
        <v>36</v>
      </c>
      <c r="BZ40" s="1286" t="s">
        <v>36</v>
      </c>
      <c r="CA40" s="1286" t="s">
        <v>36</v>
      </c>
      <c r="CB40" s="1286" t="s">
        <v>36</v>
      </c>
      <c r="CC40" s="1286" t="s">
        <v>36</v>
      </c>
      <c r="CD40" s="1286" t="s">
        <v>36</v>
      </c>
      <c r="CE40" s="1286" t="s">
        <v>36</v>
      </c>
      <c r="CF40" s="1286" t="s">
        <v>36</v>
      </c>
      <c r="CG40" s="1847"/>
      <c r="CH40" s="1847"/>
      <c r="CI40" s="1847"/>
      <c r="CJ40" s="1847"/>
      <c r="CK40" s="1847"/>
      <c r="CL40" s="1847"/>
      <c r="CM40" s="1847"/>
      <c r="CN40" s="1847"/>
      <c r="CO40" s="1847"/>
      <c r="CP40" s="1847"/>
      <c r="CQ40" s="1847"/>
      <c r="CR40" s="1847"/>
      <c r="CS40" s="1847"/>
      <c r="CT40" s="1847"/>
      <c r="CU40" s="1847"/>
      <c r="CV40" s="1847"/>
      <c r="CW40" s="1847"/>
      <c r="CX40" s="1847"/>
      <c r="CY40" s="1847"/>
      <c r="CZ40" s="1847"/>
    </row>
    <row r="41" s="578" customFormat="true" ht="15" customHeight="true" x14ac:dyDescent="0.2">
      <c r="A41" s="2306" t="s">
        <v>57</v>
      </c>
      <c r="B41" s="1457" t="s">
        <v>50</v>
      </c>
      <c r="C41" s="1375">
        <v>1.5013268866411673</v>
      </c>
      <c r="D41" s="1376">
        <v>0.79803718811154067</v>
      </c>
      <c r="E41" s="1376">
        <v>0.30809305561967992</v>
      </c>
      <c r="F41" s="1376">
        <v>0.16232278706723585</v>
      </c>
      <c r="G41" s="1377">
        <v>0.1269571412490702</v>
      </c>
      <c r="H41" s="1082" t="s">
        <v>36</v>
      </c>
      <c r="I41" s="1105" t="s">
        <v>36</v>
      </c>
      <c r="J41" s="1105" t="s">
        <v>36</v>
      </c>
      <c r="K41" s="1105" t="s">
        <v>36</v>
      </c>
      <c r="L41" s="1124" t="s">
        <v>36</v>
      </c>
      <c r="M41" s="1147" t="s">
        <v>36</v>
      </c>
      <c r="N41" s="1105" t="s">
        <v>36</v>
      </c>
      <c r="O41" s="1105" t="s">
        <v>36</v>
      </c>
      <c r="P41" s="1105" t="s">
        <v>36</v>
      </c>
      <c r="Q41" s="1170" t="s">
        <v>36</v>
      </c>
      <c r="R41" s="1378">
        <v>0</v>
      </c>
      <c r="S41" s="1376">
        <v>0</v>
      </c>
      <c r="T41" s="1376">
        <v>0.57515337423313084</v>
      </c>
      <c r="U41" s="1376">
        <v>0.80808080808080751</v>
      </c>
      <c r="V41" s="1376">
        <v>0</v>
      </c>
      <c r="W41" s="1376">
        <v>1.0744435917114292</v>
      </c>
      <c r="X41" s="1376">
        <v>2.3474178403755857</v>
      </c>
      <c r="Y41" s="1376">
        <v>0.81168831168831113</v>
      </c>
      <c r="Z41" s="1376">
        <v>0.78403421240199733</v>
      </c>
      <c r="AA41" s="1376">
        <v>0</v>
      </c>
      <c r="AB41" s="1376">
        <v>0.56967572304995717</v>
      </c>
      <c r="AC41" s="1376">
        <v>0</v>
      </c>
      <c r="AD41" s="1376">
        <v>1.7964071856287394</v>
      </c>
      <c r="AE41" s="1376">
        <v>0.14641288433382177</v>
      </c>
      <c r="AF41" s="1898">
        <v>0</v>
      </c>
      <c r="AG41" s="543"/>
      <c r="AH41" s="543"/>
      <c r="AI41" s="543"/>
      <c r="AJ41" s="543"/>
      <c r="AK41" s="543"/>
      <c r="AL41" s="543"/>
      <c r="AM41" s="543"/>
      <c r="AN41" s="543"/>
      <c r="AO41" s="543"/>
      <c r="AP41" s="543"/>
      <c r="AQ41" s="543"/>
      <c r="AR41" s="543"/>
      <c r="AS41" s="543"/>
      <c r="AT41" s="543"/>
      <c r="AU41" s="543"/>
      <c r="AV41" s="543"/>
      <c r="AW41" s="543"/>
      <c r="AX41" s="543"/>
      <c r="AY41" s="543"/>
      <c r="AZ41" s="216"/>
      <c r="BA41" s="2228" t="s">
        <v>57</v>
      </c>
      <c r="BB41" s="151" t="s">
        <v>50</v>
      </c>
      <c r="BC41" s="1201" t="s">
        <v>36</v>
      </c>
      <c r="BD41" s="1221" t="s">
        <v>36</v>
      </c>
      <c r="BE41" s="1221" t="s">
        <v>36</v>
      </c>
      <c r="BF41" s="1221" t="s">
        <v>36</v>
      </c>
      <c r="BG41" s="1242" t="s">
        <v>36</v>
      </c>
      <c r="BH41" s="1263" t="s">
        <v>36</v>
      </c>
      <c r="BI41" s="1221" t="s">
        <v>36</v>
      </c>
      <c r="BJ41" s="1221" t="s">
        <v>36</v>
      </c>
      <c r="BK41" s="1221" t="s">
        <v>36</v>
      </c>
      <c r="BL41" s="1242" t="s">
        <v>36</v>
      </c>
      <c r="BM41" s="1263" t="s">
        <v>36</v>
      </c>
      <c r="BN41" s="1221" t="s">
        <v>36</v>
      </c>
      <c r="BO41" s="1221" t="s">
        <v>36</v>
      </c>
      <c r="BP41" s="1221" t="s">
        <v>36</v>
      </c>
      <c r="BQ41" s="1242" t="s">
        <v>36</v>
      </c>
      <c r="BR41" s="1263" t="s">
        <v>36</v>
      </c>
      <c r="BS41" s="1221" t="s">
        <v>36</v>
      </c>
      <c r="BT41" s="1221" t="s">
        <v>36</v>
      </c>
      <c r="BU41" s="1221" t="s">
        <v>36</v>
      </c>
      <c r="BV41" s="1221" t="s">
        <v>36</v>
      </c>
      <c r="BW41" s="1221" t="s">
        <v>36</v>
      </c>
      <c r="BX41" s="1221" t="s">
        <v>36</v>
      </c>
      <c r="BY41" s="1286" t="s">
        <v>36</v>
      </c>
      <c r="BZ41" s="1286" t="s">
        <v>36</v>
      </c>
      <c r="CA41" s="1286" t="s">
        <v>36</v>
      </c>
      <c r="CB41" s="1286" t="s">
        <v>36</v>
      </c>
      <c r="CC41" s="1286" t="s">
        <v>36</v>
      </c>
      <c r="CD41" s="1286" t="s">
        <v>36</v>
      </c>
      <c r="CE41" s="1286" t="s">
        <v>36</v>
      </c>
      <c r="CF41" s="1286" t="s">
        <v>36</v>
      </c>
      <c r="CG41" s="1847"/>
      <c r="CH41" s="1847"/>
      <c r="CI41" s="1847"/>
      <c r="CJ41" s="1847"/>
      <c r="CK41" s="1847"/>
      <c r="CL41" s="1847"/>
      <c r="CM41" s="1847"/>
      <c r="CN41" s="1847"/>
      <c r="CO41" s="1847"/>
      <c r="CP41" s="1847"/>
      <c r="CQ41" s="1847"/>
      <c r="CR41" s="1847"/>
      <c r="CS41" s="1847"/>
      <c r="CT41" s="1847"/>
      <c r="CU41" s="1847"/>
      <c r="CV41" s="1847"/>
      <c r="CW41" s="1847"/>
      <c r="CX41" s="1847"/>
      <c r="CY41" s="1847"/>
      <c r="CZ41" s="1847"/>
    </row>
    <row r="42" s="578" customFormat="true" ht="15" customHeight="true" x14ac:dyDescent="0.2">
      <c r="A42" s="2306"/>
      <c r="B42" s="1457" t="s">
        <v>49</v>
      </c>
      <c r="C42" s="1375">
        <v>98.498673113358848</v>
      </c>
      <c r="D42" s="1376">
        <v>99.201962811888464</v>
      </c>
      <c r="E42" s="1376">
        <v>99.691906944380307</v>
      </c>
      <c r="F42" s="1376">
        <v>99.837677212932789</v>
      </c>
      <c r="G42" s="1377">
        <v>99.873042858750921</v>
      </c>
      <c r="H42" s="1082" t="s">
        <v>36</v>
      </c>
      <c r="I42" s="1105" t="s">
        <v>36</v>
      </c>
      <c r="J42" s="1105" t="s">
        <v>36</v>
      </c>
      <c r="K42" s="1105" t="s">
        <v>36</v>
      </c>
      <c r="L42" s="1124" t="s">
        <v>36</v>
      </c>
      <c r="M42" s="1147" t="s">
        <v>36</v>
      </c>
      <c r="N42" s="1105" t="s">
        <v>36</v>
      </c>
      <c r="O42" s="1105" t="s">
        <v>36</v>
      </c>
      <c r="P42" s="1105" t="s">
        <v>36</v>
      </c>
      <c r="Q42" s="1170" t="s">
        <v>36</v>
      </c>
      <c r="R42" s="1378">
        <v>100</v>
      </c>
      <c r="S42" s="1376">
        <v>100</v>
      </c>
      <c r="T42" s="1376">
        <v>99.424846625766861</v>
      </c>
      <c r="U42" s="1376">
        <v>99.191919191919183</v>
      </c>
      <c r="V42" s="1376">
        <v>100</v>
      </c>
      <c r="W42" s="1376">
        <v>98.925556408288543</v>
      </c>
      <c r="X42" s="1376">
        <v>97.652582159624401</v>
      </c>
      <c r="Y42" s="1376">
        <v>99.188311688311671</v>
      </c>
      <c r="Z42" s="1376">
        <v>99.215965787598009</v>
      </c>
      <c r="AA42" s="1376">
        <v>100</v>
      </c>
      <c r="AB42" s="1376">
        <v>99.430324276950032</v>
      </c>
      <c r="AC42" s="1376">
        <v>100</v>
      </c>
      <c r="AD42" s="1376">
        <v>98.203592814371305</v>
      </c>
      <c r="AE42" s="1376">
        <v>99.853587115666173</v>
      </c>
      <c r="AF42" s="1898">
        <v>100</v>
      </c>
      <c r="AG42" s="543"/>
      <c r="AH42" s="543"/>
      <c r="AI42" s="543"/>
      <c r="AJ42" s="543"/>
      <c r="AK42" s="543"/>
      <c r="AL42" s="543"/>
      <c r="AM42" s="543"/>
      <c r="AN42" s="543"/>
      <c r="AO42" s="543"/>
      <c r="AP42" s="543"/>
      <c r="AQ42" s="543"/>
      <c r="AR42" s="543"/>
      <c r="AS42" s="543"/>
      <c r="AT42" s="543"/>
      <c r="AU42" s="543"/>
      <c r="AV42" s="543"/>
      <c r="AW42" s="543"/>
      <c r="AX42" s="543"/>
      <c r="AY42" s="543"/>
      <c r="AZ42" s="216"/>
      <c r="BA42" s="2228"/>
      <c r="BB42" s="151" t="s">
        <v>49</v>
      </c>
      <c r="BC42" s="1201" t="s">
        <v>36</v>
      </c>
      <c r="BD42" s="1221" t="s">
        <v>36</v>
      </c>
      <c r="BE42" s="1221" t="s">
        <v>36</v>
      </c>
      <c r="BF42" s="1221" t="s">
        <v>36</v>
      </c>
      <c r="BG42" s="1242" t="s">
        <v>36</v>
      </c>
      <c r="BH42" s="1263" t="s">
        <v>36</v>
      </c>
      <c r="BI42" s="1221" t="s">
        <v>36</v>
      </c>
      <c r="BJ42" s="1221" t="s">
        <v>36</v>
      </c>
      <c r="BK42" s="1221" t="s">
        <v>36</v>
      </c>
      <c r="BL42" s="1242" t="s">
        <v>36</v>
      </c>
      <c r="BM42" s="1263" t="s">
        <v>36</v>
      </c>
      <c r="BN42" s="1221" t="s">
        <v>36</v>
      </c>
      <c r="BO42" s="1221" t="s">
        <v>36</v>
      </c>
      <c r="BP42" s="1221" t="s">
        <v>36</v>
      </c>
      <c r="BQ42" s="1242" t="s">
        <v>36</v>
      </c>
      <c r="BR42" s="1263" t="s">
        <v>36</v>
      </c>
      <c r="BS42" s="1221" t="s">
        <v>36</v>
      </c>
      <c r="BT42" s="1221" t="s">
        <v>36</v>
      </c>
      <c r="BU42" s="1221" t="s">
        <v>36</v>
      </c>
      <c r="BV42" s="1221" t="s">
        <v>36</v>
      </c>
      <c r="BW42" s="1221" t="s">
        <v>36</v>
      </c>
      <c r="BX42" s="1221" t="s">
        <v>36</v>
      </c>
      <c r="BY42" s="1286" t="s">
        <v>36</v>
      </c>
      <c r="BZ42" s="1286" t="s">
        <v>36</v>
      </c>
      <c r="CA42" s="1286" t="s">
        <v>36</v>
      </c>
      <c r="CB42" s="1286" t="s">
        <v>36</v>
      </c>
      <c r="CC42" s="1286" t="s">
        <v>36</v>
      </c>
      <c r="CD42" s="1286" t="s">
        <v>36</v>
      </c>
      <c r="CE42" s="1286" t="s">
        <v>36</v>
      </c>
      <c r="CF42" s="1286" t="s">
        <v>36</v>
      </c>
      <c r="CG42" s="1847"/>
      <c r="CH42" s="1847"/>
      <c r="CI42" s="1847"/>
      <c r="CJ42" s="1847"/>
      <c r="CK42" s="1847"/>
      <c r="CL42" s="1847"/>
      <c r="CM42" s="1847"/>
      <c r="CN42" s="1847"/>
      <c r="CO42" s="1847"/>
      <c r="CP42" s="1847"/>
      <c r="CQ42" s="1847"/>
      <c r="CR42" s="1847"/>
      <c r="CS42" s="1847"/>
      <c r="CT42" s="1847"/>
      <c r="CU42" s="1847"/>
      <c r="CV42" s="1847"/>
      <c r="CW42" s="1847"/>
      <c r="CX42" s="1847"/>
      <c r="CY42" s="1847"/>
      <c r="CZ42" s="1847"/>
    </row>
    <row r="43" s="578" customFormat="true" ht="15" customHeight="true" x14ac:dyDescent="0.2">
      <c r="A43" s="2306" t="s">
        <v>54</v>
      </c>
      <c r="B43" s="1457" t="s">
        <v>50</v>
      </c>
      <c r="C43" s="1485" t="s">
        <v>36</v>
      </c>
      <c r="D43" s="1489" t="s">
        <v>36</v>
      </c>
      <c r="E43" s="1489" t="s">
        <v>36</v>
      </c>
      <c r="F43" s="1489" t="s">
        <v>36</v>
      </c>
      <c r="G43" s="1493" t="s">
        <v>36</v>
      </c>
      <c r="H43" s="1082" t="s">
        <v>36</v>
      </c>
      <c r="I43" s="1105" t="s">
        <v>36</v>
      </c>
      <c r="J43" s="1105" t="s">
        <v>36</v>
      </c>
      <c r="K43" s="1105" t="s">
        <v>36</v>
      </c>
      <c r="L43" s="1124" t="s">
        <v>36</v>
      </c>
      <c r="M43" s="1147" t="s">
        <v>36</v>
      </c>
      <c r="N43" s="1105" t="s">
        <v>36</v>
      </c>
      <c r="O43" s="1105" t="s">
        <v>36</v>
      </c>
      <c r="P43" s="1105" t="s">
        <v>36</v>
      </c>
      <c r="Q43" s="1170" t="s">
        <v>36</v>
      </c>
      <c r="R43" s="1378">
        <v>0</v>
      </c>
      <c r="S43" s="1376">
        <v>0</v>
      </c>
      <c r="T43" s="1376">
        <v>0</v>
      </c>
      <c r="U43" s="1376">
        <v>0</v>
      </c>
      <c r="V43" s="1376">
        <v>0</v>
      </c>
      <c r="W43" s="1376">
        <v>0</v>
      </c>
      <c r="X43" s="1376">
        <v>0</v>
      </c>
      <c r="Y43" s="1376">
        <v>0</v>
      </c>
      <c r="Z43" s="1376">
        <v>0</v>
      </c>
      <c r="AA43" s="1376">
        <v>0</v>
      </c>
      <c r="AB43" s="1376">
        <v>0</v>
      </c>
      <c r="AC43" s="1376">
        <v>0</v>
      </c>
      <c r="AD43" s="1376">
        <v>0</v>
      </c>
      <c r="AE43" s="1376">
        <v>0</v>
      </c>
      <c r="AF43" s="1898">
        <v>0</v>
      </c>
      <c r="AG43" s="543"/>
      <c r="AH43" s="543"/>
      <c r="AI43" s="543"/>
      <c r="AJ43" s="543"/>
      <c r="AK43" s="543"/>
      <c r="AL43" s="543"/>
      <c r="AM43" s="543"/>
      <c r="AN43" s="543"/>
      <c r="AO43" s="543"/>
      <c r="AP43" s="543"/>
      <c r="AQ43" s="543"/>
      <c r="AR43" s="543"/>
      <c r="AS43" s="543"/>
      <c r="AT43" s="543"/>
      <c r="AU43" s="543"/>
      <c r="AV43" s="543"/>
      <c r="AW43" s="543"/>
      <c r="AX43" s="543"/>
      <c r="AY43" s="543"/>
      <c r="AZ43" s="216"/>
      <c r="BA43" s="2228" t="s">
        <v>54</v>
      </c>
      <c r="BB43" s="151" t="s">
        <v>50</v>
      </c>
      <c r="BC43" s="1201" t="s">
        <v>36</v>
      </c>
      <c r="BD43" s="1221" t="s">
        <v>36</v>
      </c>
      <c r="BE43" s="1221" t="s">
        <v>36</v>
      </c>
      <c r="BF43" s="1221" t="s">
        <v>36</v>
      </c>
      <c r="BG43" s="1242" t="s">
        <v>36</v>
      </c>
      <c r="BH43" s="1263" t="s">
        <v>36</v>
      </c>
      <c r="BI43" s="1221" t="s">
        <v>36</v>
      </c>
      <c r="BJ43" s="1221" t="s">
        <v>36</v>
      </c>
      <c r="BK43" s="1221" t="s">
        <v>36</v>
      </c>
      <c r="BL43" s="1242" t="s">
        <v>36</v>
      </c>
      <c r="BM43" s="1263" t="s">
        <v>36</v>
      </c>
      <c r="BN43" s="1221" t="s">
        <v>36</v>
      </c>
      <c r="BO43" s="1221" t="s">
        <v>36</v>
      </c>
      <c r="BP43" s="1221" t="s">
        <v>36</v>
      </c>
      <c r="BQ43" s="1242" t="s">
        <v>36</v>
      </c>
      <c r="BR43" s="1263" t="s">
        <v>36</v>
      </c>
      <c r="BS43" s="1221" t="s">
        <v>36</v>
      </c>
      <c r="BT43" s="1221" t="s">
        <v>36</v>
      </c>
      <c r="BU43" s="1221" t="s">
        <v>36</v>
      </c>
      <c r="BV43" s="1221" t="s">
        <v>36</v>
      </c>
      <c r="BW43" s="1221" t="s">
        <v>36</v>
      </c>
      <c r="BX43" s="1221" t="s">
        <v>36</v>
      </c>
      <c r="BY43" s="1286" t="s">
        <v>36</v>
      </c>
      <c r="BZ43" s="1286" t="s">
        <v>36</v>
      </c>
      <c r="CA43" s="1286" t="s">
        <v>36</v>
      </c>
      <c r="CB43" s="1286" t="s">
        <v>36</v>
      </c>
      <c r="CC43" s="1286" t="s">
        <v>36</v>
      </c>
      <c r="CD43" s="1286" t="s">
        <v>36</v>
      </c>
      <c r="CE43" s="1286" t="s">
        <v>36</v>
      </c>
      <c r="CF43" s="1286" t="s">
        <v>36</v>
      </c>
      <c r="CG43" s="1847"/>
      <c r="CH43" s="1847"/>
      <c r="CI43" s="1847"/>
      <c r="CJ43" s="1847"/>
      <c r="CK43" s="1847"/>
      <c r="CL43" s="1847"/>
      <c r="CM43" s="1847"/>
      <c r="CN43" s="1847"/>
      <c r="CO43" s="1847"/>
      <c r="CP43" s="1847"/>
      <c r="CQ43" s="1847"/>
      <c r="CR43" s="1847"/>
      <c r="CS43" s="1847"/>
      <c r="CT43" s="1847"/>
      <c r="CU43" s="1847"/>
      <c r="CV43" s="1847"/>
      <c r="CW43" s="1847"/>
      <c r="CX43" s="1847"/>
      <c r="CY43" s="1847"/>
      <c r="CZ43" s="1847"/>
    </row>
    <row r="44" s="578" customFormat="true" ht="15" customHeight="true" x14ac:dyDescent="0.2">
      <c r="A44" s="2306"/>
      <c r="B44" s="1457" t="s">
        <v>49</v>
      </c>
      <c r="C44" s="1485" t="s">
        <v>36</v>
      </c>
      <c r="D44" s="1489" t="s">
        <v>36</v>
      </c>
      <c r="E44" s="1489" t="s">
        <v>36</v>
      </c>
      <c r="F44" s="1489" t="s">
        <v>36</v>
      </c>
      <c r="G44" s="1493" t="s">
        <v>36</v>
      </c>
      <c r="H44" s="1082" t="s">
        <v>36</v>
      </c>
      <c r="I44" s="1105" t="s">
        <v>36</v>
      </c>
      <c r="J44" s="1105" t="s">
        <v>36</v>
      </c>
      <c r="K44" s="1105" t="s">
        <v>36</v>
      </c>
      <c r="L44" s="1124" t="s">
        <v>36</v>
      </c>
      <c r="M44" s="1147" t="s">
        <v>36</v>
      </c>
      <c r="N44" s="1105" t="s">
        <v>36</v>
      </c>
      <c r="O44" s="1105" t="s">
        <v>36</v>
      </c>
      <c r="P44" s="1105" t="s">
        <v>36</v>
      </c>
      <c r="Q44" s="1170" t="s">
        <v>36</v>
      </c>
      <c r="R44" s="1378">
        <v>0</v>
      </c>
      <c r="S44" s="1376">
        <v>0</v>
      </c>
      <c r="T44" s="1376">
        <v>0</v>
      </c>
      <c r="U44" s="1376">
        <v>0</v>
      </c>
      <c r="V44" s="1376">
        <v>0</v>
      </c>
      <c r="W44" s="1376">
        <v>0</v>
      </c>
      <c r="X44" s="1376">
        <v>0</v>
      </c>
      <c r="Y44" s="1376">
        <v>0</v>
      </c>
      <c r="Z44" s="1376">
        <v>0</v>
      </c>
      <c r="AA44" s="1376">
        <v>0</v>
      </c>
      <c r="AB44" s="1376">
        <v>0</v>
      </c>
      <c r="AC44" s="1376">
        <v>0</v>
      </c>
      <c r="AD44" s="1376">
        <v>0</v>
      </c>
      <c r="AE44" s="1376">
        <v>0</v>
      </c>
      <c r="AF44" s="1898">
        <v>0</v>
      </c>
      <c r="AG44" s="543"/>
      <c r="AH44" s="543"/>
      <c r="AI44" s="543"/>
      <c r="AJ44" s="543"/>
      <c r="AK44" s="543"/>
      <c r="AL44" s="543"/>
      <c r="AM44" s="543"/>
      <c r="AN44" s="543"/>
      <c r="AO44" s="543"/>
      <c r="AP44" s="543"/>
      <c r="AQ44" s="543"/>
      <c r="AR44" s="543"/>
      <c r="AS44" s="543"/>
      <c r="AT44" s="543"/>
      <c r="AU44" s="543"/>
      <c r="AV44" s="543"/>
      <c r="AW44" s="543"/>
      <c r="AX44" s="543"/>
      <c r="AY44" s="543"/>
      <c r="AZ44" s="216"/>
      <c r="BA44" s="2228"/>
      <c r="BB44" s="151" t="s">
        <v>49</v>
      </c>
      <c r="BC44" s="1201" t="s">
        <v>36</v>
      </c>
      <c r="BD44" s="1221" t="s">
        <v>36</v>
      </c>
      <c r="BE44" s="1221" t="s">
        <v>36</v>
      </c>
      <c r="BF44" s="1221" t="s">
        <v>36</v>
      </c>
      <c r="BG44" s="1242" t="s">
        <v>36</v>
      </c>
      <c r="BH44" s="1263" t="s">
        <v>36</v>
      </c>
      <c r="BI44" s="1221" t="s">
        <v>36</v>
      </c>
      <c r="BJ44" s="1221" t="s">
        <v>36</v>
      </c>
      <c r="BK44" s="1221" t="s">
        <v>36</v>
      </c>
      <c r="BL44" s="1242" t="s">
        <v>36</v>
      </c>
      <c r="BM44" s="1263" t="s">
        <v>36</v>
      </c>
      <c r="BN44" s="1221" t="s">
        <v>36</v>
      </c>
      <c r="BO44" s="1221" t="s">
        <v>36</v>
      </c>
      <c r="BP44" s="1221" t="s">
        <v>36</v>
      </c>
      <c r="BQ44" s="1242" t="s">
        <v>36</v>
      </c>
      <c r="BR44" s="1263" t="s">
        <v>36</v>
      </c>
      <c r="BS44" s="1221" t="s">
        <v>36</v>
      </c>
      <c r="BT44" s="1221" t="s">
        <v>36</v>
      </c>
      <c r="BU44" s="1221" t="s">
        <v>36</v>
      </c>
      <c r="BV44" s="1221" t="s">
        <v>36</v>
      </c>
      <c r="BW44" s="1221" t="s">
        <v>36</v>
      </c>
      <c r="BX44" s="1221" t="s">
        <v>36</v>
      </c>
      <c r="BY44" s="1286" t="s">
        <v>36</v>
      </c>
      <c r="BZ44" s="1286" t="s">
        <v>36</v>
      </c>
      <c r="CA44" s="1286" t="s">
        <v>36</v>
      </c>
      <c r="CB44" s="1286" t="s">
        <v>36</v>
      </c>
      <c r="CC44" s="1286" t="s">
        <v>36</v>
      </c>
      <c r="CD44" s="1286" t="s">
        <v>36</v>
      </c>
      <c r="CE44" s="1286" t="s">
        <v>36</v>
      </c>
      <c r="CF44" s="1286" t="s">
        <v>36</v>
      </c>
      <c r="CG44" s="1847"/>
      <c r="CH44" s="1847"/>
      <c r="CI44" s="1847"/>
      <c r="CJ44" s="1847"/>
      <c r="CK44" s="1847"/>
      <c r="CL44" s="1847"/>
      <c r="CM44" s="1847"/>
      <c r="CN44" s="1847"/>
      <c r="CO44" s="1847"/>
      <c r="CP44" s="1847"/>
      <c r="CQ44" s="1847"/>
      <c r="CR44" s="1847"/>
      <c r="CS44" s="1847"/>
      <c r="CT44" s="1847"/>
      <c r="CU44" s="1847"/>
      <c r="CV44" s="1847"/>
      <c r="CW44" s="1847"/>
      <c r="CX44" s="1847"/>
      <c r="CY44" s="1847"/>
      <c r="CZ44" s="1847"/>
    </row>
    <row r="45" s="578" customFormat="true" ht="15" customHeight="true" x14ac:dyDescent="0.2">
      <c r="A45" s="2306" t="s">
        <v>53</v>
      </c>
      <c r="B45" s="1457" t="s">
        <v>50</v>
      </c>
      <c r="C45" s="1485" t="s">
        <v>36</v>
      </c>
      <c r="D45" s="1489" t="s">
        <v>36</v>
      </c>
      <c r="E45" s="1489" t="s">
        <v>36</v>
      </c>
      <c r="F45" s="1489" t="s">
        <v>36</v>
      </c>
      <c r="G45" s="1493" t="s">
        <v>36</v>
      </c>
      <c r="H45" s="1082" t="s">
        <v>36</v>
      </c>
      <c r="I45" s="1105" t="s">
        <v>36</v>
      </c>
      <c r="J45" s="1105" t="s">
        <v>36</v>
      </c>
      <c r="K45" s="1105" t="s">
        <v>36</v>
      </c>
      <c r="L45" s="1124" t="s">
        <v>36</v>
      </c>
      <c r="M45" s="1147" t="s">
        <v>36</v>
      </c>
      <c r="N45" s="1105" t="s">
        <v>36</v>
      </c>
      <c r="O45" s="1105" t="s">
        <v>36</v>
      </c>
      <c r="P45" s="1105" t="s">
        <v>36</v>
      </c>
      <c r="Q45" s="1170" t="s">
        <v>36</v>
      </c>
      <c r="R45" s="1378">
        <v>0</v>
      </c>
      <c r="S45" s="1376">
        <v>0</v>
      </c>
      <c r="T45" s="1376">
        <v>0</v>
      </c>
      <c r="U45" s="1376">
        <v>0</v>
      </c>
      <c r="V45" s="1376">
        <v>0</v>
      </c>
      <c r="W45" s="1376">
        <v>0</v>
      </c>
      <c r="X45" s="1376">
        <v>0</v>
      </c>
      <c r="Y45" s="1376">
        <v>0</v>
      </c>
      <c r="Z45" s="1376">
        <v>0</v>
      </c>
      <c r="AA45" s="1376">
        <v>0</v>
      </c>
      <c r="AB45" s="1376">
        <v>0</v>
      </c>
      <c r="AC45" s="1376">
        <v>0</v>
      </c>
      <c r="AD45" s="1376">
        <v>0</v>
      </c>
      <c r="AE45" s="1376">
        <v>0</v>
      </c>
      <c r="AF45" s="1898">
        <v>0</v>
      </c>
      <c r="AG45" s="543"/>
      <c r="AH45" s="543"/>
      <c r="AI45" s="543"/>
      <c r="AJ45" s="543"/>
      <c r="AK45" s="543"/>
      <c r="AL45" s="543"/>
      <c r="AM45" s="543"/>
      <c r="AN45" s="543"/>
      <c r="AO45" s="543"/>
      <c r="AP45" s="543"/>
      <c r="AQ45" s="543"/>
      <c r="AR45" s="543"/>
      <c r="AS45" s="543"/>
      <c r="AT45" s="543"/>
      <c r="AU45" s="543"/>
      <c r="AV45" s="543"/>
      <c r="AW45" s="543"/>
      <c r="AX45" s="543"/>
      <c r="AY45" s="543"/>
      <c r="AZ45" s="216"/>
      <c r="BA45" s="2228" t="s">
        <v>53</v>
      </c>
      <c r="BB45" s="151" t="s">
        <v>50</v>
      </c>
      <c r="BC45" s="1201" t="s">
        <v>36</v>
      </c>
      <c r="BD45" s="1221" t="s">
        <v>36</v>
      </c>
      <c r="BE45" s="1221" t="s">
        <v>36</v>
      </c>
      <c r="BF45" s="1221" t="s">
        <v>36</v>
      </c>
      <c r="BG45" s="1242" t="s">
        <v>36</v>
      </c>
      <c r="BH45" s="1263" t="s">
        <v>36</v>
      </c>
      <c r="BI45" s="1221" t="s">
        <v>36</v>
      </c>
      <c r="BJ45" s="1221" t="s">
        <v>36</v>
      </c>
      <c r="BK45" s="1221" t="s">
        <v>36</v>
      </c>
      <c r="BL45" s="1242" t="s">
        <v>36</v>
      </c>
      <c r="BM45" s="1263" t="s">
        <v>36</v>
      </c>
      <c r="BN45" s="1221" t="s">
        <v>36</v>
      </c>
      <c r="BO45" s="1221" t="s">
        <v>36</v>
      </c>
      <c r="BP45" s="1221" t="s">
        <v>36</v>
      </c>
      <c r="BQ45" s="1242" t="s">
        <v>36</v>
      </c>
      <c r="BR45" s="1263" t="s">
        <v>36</v>
      </c>
      <c r="BS45" s="1221" t="s">
        <v>36</v>
      </c>
      <c r="BT45" s="1221" t="s">
        <v>36</v>
      </c>
      <c r="BU45" s="1221" t="s">
        <v>36</v>
      </c>
      <c r="BV45" s="1221" t="s">
        <v>36</v>
      </c>
      <c r="BW45" s="1221" t="s">
        <v>36</v>
      </c>
      <c r="BX45" s="1221" t="s">
        <v>36</v>
      </c>
      <c r="BY45" s="1286" t="s">
        <v>36</v>
      </c>
      <c r="BZ45" s="1286" t="s">
        <v>36</v>
      </c>
      <c r="CA45" s="1286" t="s">
        <v>36</v>
      </c>
      <c r="CB45" s="1286" t="s">
        <v>36</v>
      </c>
      <c r="CC45" s="1286" t="s">
        <v>36</v>
      </c>
      <c r="CD45" s="1286" t="s">
        <v>36</v>
      </c>
      <c r="CE45" s="1286" t="s">
        <v>36</v>
      </c>
      <c r="CF45" s="1286" t="s">
        <v>36</v>
      </c>
      <c r="CG45" s="1847"/>
      <c r="CH45" s="1847"/>
      <c r="CI45" s="1847"/>
      <c r="CJ45" s="1847"/>
      <c r="CK45" s="1847"/>
      <c r="CL45" s="1847"/>
      <c r="CM45" s="1847"/>
      <c r="CN45" s="1847"/>
      <c r="CO45" s="1847"/>
      <c r="CP45" s="1847"/>
      <c r="CQ45" s="1847"/>
      <c r="CR45" s="1847"/>
      <c r="CS45" s="1847"/>
      <c r="CT45" s="1847"/>
      <c r="CU45" s="1847"/>
      <c r="CV45" s="1847"/>
      <c r="CW45" s="1847"/>
      <c r="CX45" s="1847"/>
      <c r="CY45" s="1847"/>
      <c r="CZ45" s="1847"/>
    </row>
    <row r="46" s="578" customFormat="true" ht="15" customHeight="true" x14ac:dyDescent="0.2">
      <c r="A46" s="2306"/>
      <c r="B46" s="1457" t="s">
        <v>49</v>
      </c>
      <c r="C46" s="1485" t="s">
        <v>36</v>
      </c>
      <c r="D46" s="1489" t="s">
        <v>36</v>
      </c>
      <c r="E46" s="1489" t="s">
        <v>36</v>
      </c>
      <c r="F46" s="1489" t="s">
        <v>36</v>
      </c>
      <c r="G46" s="1493" t="s">
        <v>36</v>
      </c>
      <c r="H46" s="1082" t="s">
        <v>36</v>
      </c>
      <c r="I46" s="1105" t="s">
        <v>36</v>
      </c>
      <c r="J46" s="1105" t="s">
        <v>36</v>
      </c>
      <c r="K46" s="1105" t="s">
        <v>36</v>
      </c>
      <c r="L46" s="1124" t="s">
        <v>36</v>
      </c>
      <c r="M46" s="1147" t="s">
        <v>36</v>
      </c>
      <c r="N46" s="1105" t="s">
        <v>36</v>
      </c>
      <c r="O46" s="1105" t="s">
        <v>36</v>
      </c>
      <c r="P46" s="1105" t="s">
        <v>36</v>
      </c>
      <c r="Q46" s="1170" t="s">
        <v>36</v>
      </c>
      <c r="R46" s="1378">
        <v>0</v>
      </c>
      <c r="S46" s="1376">
        <v>0</v>
      </c>
      <c r="T46" s="1376">
        <v>0</v>
      </c>
      <c r="U46" s="1376">
        <v>0</v>
      </c>
      <c r="V46" s="1376">
        <v>0</v>
      </c>
      <c r="W46" s="1376">
        <v>0</v>
      </c>
      <c r="X46" s="1376">
        <v>0</v>
      </c>
      <c r="Y46" s="1376">
        <v>0</v>
      </c>
      <c r="Z46" s="1376">
        <v>0</v>
      </c>
      <c r="AA46" s="1376">
        <v>0</v>
      </c>
      <c r="AB46" s="1376">
        <v>0</v>
      </c>
      <c r="AC46" s="1376">
        <v>0</v>
      </c>
      <c r="AD46" s="1376">
        <v>0</v>
      </c>
      <c r="AE46" s="1376">
        <v>0</v>
      </c>
      <c r="AF46" s="1898">
        <v>0</v>
      </c>
      <c r="AG46" s="543"/>
      <c r="AH46" s="543"/>
      <c r="AI46" s="543"/>
      <c r="AJ46" s="543"/>
      <c r="AK46" s="543"/>
      <c r="AL46" s="543"/>
      <c r="AM46" s="543"/>
      <c r="AN46" s="543"/>
      <c r="AO46" s="543"/>
      <c r="AP46" s="543"/>
      <c r="AQ46" s="543"/>
      <c r="AR46" s="543"/>
      <c r="AS46" s="543"/>
      <c r="AT46" s="543"/>
      <c r="AU46" s="543"/>
      <c r="AV46" s="543"/>
      <c r="AW46" s="543"/>
      <c r="AX46" s="543"/>
      <c r="AY46" s="543"/>
      <c r="AZ46" s="216"/>
      <c r="BA46" s="2228"/>
      <c r="BB46" s="151" t="s">
        <v>49</v>
      </c>
      <c r="BC46" s="1201" t="s">
        <v>36</v>
      </c>
      <c r="BD46" s="1221" t="s">
        <v>36</v>
      </c>
      <c r="BE46" s="1221" t="s">
        <v>36</v>
      </c>
      <c r="BF46" s="1221" t="s">
        <v>36</v>
      </c>
      <c r="BG46" s="1242" t="s">
        <v>36</v>
      </c>
      <c r="BH46" s="1263" t="s">
        <v>36</v>
      </c>
      <c r="BI46" s="1221" t="s">
        <v>36</v>
      </c>
      <c r="BJ46" s="1221" t="s">
        <v>36</v>
      </c>
      <c r="BK46" s="1221" t="s">
        <v>36</v>
      </c>
      <c r="BL46" s="1242" t="s">
        <v>36</v>
      </c>
      <c r="BM46" s="1263" t="s">
        <v>36</v>
      </c>
      <c r="BN46" s="1221" t="s">
        <v>36</v>
      </c>
      <c r="BO46" s="1221" t="s">
        <v>36</v>
      </c>
      <c r="BP46" s="1221" t="s">
        <v>36</v>
      </c>
      <c r="BQ46" s="1242" t="s">
        <v>36</v>
      </c>
      <c r="BR46" s="1263" t="s">
        <v>36</v>
      </c>
      <c r="BS46" s="1221" t="s">
        <v>36</v>
      </c>
      <c r="BT46" s="1221" t="s">
        <v>36</v>
      </c>
      <c r="BU46" s="1221" t="s">
        <v>36</v>
      </c>
      <c r="BV46" s="1221" t="s">
        <v>36</v>
      </c>
      <c r="BW46" s="1221" t="s">
        <v>36</v>
      </c>
      <c r="BX46" s="1221" t="s">
        <v>36</v>
      </c>
      <c r="BY46" s="1286" t="s">
        <v>36</v>
      </c>
      <c r="BZ46" s="1286" t="s">
        <v>36</v>
      </c>
      <c r="CA46" s="1286" t="s">
        <v>36</v>
      </c>
      <c r="CB46" s="1286" t="s">
        <v>36</v>
      </c>
      <c r="CC46" s="1286" t="s">
        <v>36</v>
      </c>
      <c r="CD46" s="1286" t="s">
        <v>36</v>
      </c>
      <c r="CE46" s="1286" t="s">
        <v>36</v>
      </c>
      <c r="CF46" s="1286" t="s">
        <v>36</v>
      </c>
      <c r="CG46" s="1847"/>
      <c r="CH46" s="1847"/>
      <c r="CI46" s="1847"/>
      <c r="CJ46" s="1847"/>
      <c r="CK46" s="1847"/>
      <c r="CL46" s="1847"/>
      <c r="CM46" s="1847"/>
      <c r="CN46" s="1847"/>
      <c r="CO46" s="1847"/>
      <c r="CP46" s="1847"/>
      <c r="CQ46" s="1847"/>
      <c r="CR46" s="1847"/>
      <c r="CS46" s="1847"/>
      <c r="CT46" s="1847"/>
      <c r="CU46" s="1847"/>
      <c r="CV46" s="1847"/>
      <c r="CW46" s="1847"/>
      <c r="CX46" s="1847"/>
      <c r="CY46" s="1847"/>
      <c r="CZ46" s="1847"/>
    </row>
    <row r="47" s="130" customFormat="true" ht="15" customHeight="true" x14ac:dyDescent="0.2">
      <c r="A47" s="2199" t="s">
        <v>102</v>
      </c>
      <c r="B47" s="250" t="s">
        <v>101</v>
      </c>
      <c r="C47" s="1042" t="s">
        <v>36</v>
      </c>
      <c r="D47" s="1054" t="s">
        <v>36</v>
      </c>
      <c r="E47" s="1054" t="s">
        <v>36</v>
      </c>
      <c r="F47" s="1054" t="s">
        <v>36</v>
      </c>
      <c r="G47" s="1066" t="s">
        <v>36</v>
      </c>
      <c r="H47" s="1084" t="s">
        <v>36</v>
      </c>
      <c r="I47" s="1054" t="s">
        <v>36</v>
      </c>
      <c r="J47" s="1054" t="s">
        <v>36</v>
      </c>
      <c r="K47" s="1054" t="s">
        <v>36</v>
      </c>
      <c r="L47" s="1126" t="s">
        <v>36</v>
      </c>
      <c r="M47" s="1149" t="s">
        <v>36</v>
      </c>
      <c r="N47" s="1054" t="s">
        <v>36</v>
      </c>
      <c r="O47" s="1054" t="s">
        <v>36</v>
      </c>
      <c r="P47" s="1054" t="s">
        <v>36</v>
      </c>
      <c r="Q47" s="1066" t="s">
        <v>36</v>
      </c>
      <c r="R47" s="1084" t="s">
        <v>36</v>
      </c>
      <c r="S47" s="1054" t="s">
        <v>36</v>
      </c>
      <c r="T47" s="1054" t="s">
        <v>36</v>
      </c>
      <c r="U47" s="1054" t="s">
        <v>36</v>
      </c>
      <c r="V47" s="1054" t="s">
        <v>36</v>
      </c>
      <c r="W47" s="1054" t="s">
        <v>36</v>
      </c>
      <c r="X47" s="1054" t="s">
        <v>36</v>
      </c>
      <c r="Y47" s="1194" t="s">
        <v>36</v>
      </c>
      <c r="Z47" s="1194" t="s">
        <v>36</v>
      </c>
      <c r="AA47" s="1194" t="s">
        <v>36</v>
      </c>
      <c r="AB47" s="1194" t="s">
        <v>36</v>
      </c>
      <c r="AC47" s="1194" t="s">
        <v>36</v>
      </c>
      <c r="AD47" s="1194" t="s">
        <v>36</v>
      </c>
      <c r="AE47" s="1194" t="s">
        <v>36</v>
      </c>
      <c r="AF47" s="1812" t="s">
        <v>36</v>
      </c>
      <c r="AG47" s="1837"/>
      <c r="AH47" s="1837"/>
      <c r="AI47" s="1837"/>
      <c r="AJ47" s="1837"/>
      <c r="AK47" s="1837"/>
      <c r="AL47" s="1837"/>
      <c r="AM47" s="1837"/>
      <c r="AN47" s="1837"/>
      <c r="AO47" s="1837"/>
      <c r="AP47" s="1837"/>
      <c r="AQ47" s="1837"/>
      <c r="AR47" s="1837"/>
      <c r="AS47" s="1837"/>
      <c r="AT47" s="1837"/>
      <c r="AU47" s="1837"/>
      <c r="AV47" s="1837"/>
      <c r="AW47" s="1837"/>
      <c r="AX47" s="1837"/>
      <c r="AY47" s="1837"/>
      <c r="AZ47" s="215"/>
      <c r="BA47" s="2228" t="s">
        <v>102</v>
      </c>
      <c r="BB47" s="151" t="s">
        <v>101</v>
      </c>
      <c r="BC47" s="1201" t="s">
        <v>36</v>
      </c>
      <c r="BD47" s="1221" t="s">
        <v>36</v>
      </c>
      <c r="BE47" s="1221" t="s">
        <v>36</v>
      </c>
      <c r="BF47" s="1221" t="s">
        <v>36</v>
      </c>
      <c r="BG47" s="1242" t="s">
        <v>36</v>
      </c>
      <c r="BH47" s="1263" t="s">
        <v>36</v>
      </c>
      <c r="BI47" s="1221" t="s">
        <v>36</v>
      </c>
      <c r="BJ47" s="1221" t="s">
        <v>36</v>
      </c>
      <c r="BK47" s="1221" t="s">
        <v>36</v>
      </c>
      <c r="BL47" s="1242" t="s">
        <v>36</v>
      </c>
      <c r="BM47" s="1263" t="s">
        <v>36</v>
      </c>
      <c r="BN47" s="1221" t="s">
        <v>36</v>
      </c>
      <c r="BO47" s="1221" t="s">
        <v>36</v>
      </c>
      <c r="BP47" s="1221" t="s">
        <v>36</v>
      </c>
      <c r="BQ47" s="1242" t="s">
        <v>36</v>
      </c>
      <c r="BR47" s="1263" t="s">
        <v>36</v>
      </c>
      <c r="BS47" s="1221" t="s">
        <v>36</v>
      </c>
      <c r="BT47" s="1221" t="s">
        <v>36</v>
      </c>
      <c r="BU47" s="1221" t="s">
        <v>36</v>
      </c>
      <c r="BV47" s="1221" t="s">
        <v>36</v>
      </c>
      <c r="BW47" s="1221" t="s">
        <v>36</v>
      </c>
      <c r="BX47" s="1221" t="s">
        <v>36</v>
      </c>
      <c r="BY47" s="1286" t="s">
        <v>36</v>
      </c>
      <c r="BZ47" s="1286" t="s">
        <v>36</v>
      </c>
      <c r="CA47" s="1286" t="s">
        <v>36</v>
      </c>
      <c r="CB47" s="1286" t="s">
        <v>36</v>
      </c>
      <c r="CC47" s="1286" t="s">
        <v>36</v>
      </c>
      <c r="CD47" s="1286" t="s">
        <v>36</v>
      </c>
      <c r="CE47" s="1286" t="s">
        <v>36</v>
      </c>
      <c r="CF47" s="1286" t="s">
        <v>36</v>
      </c>
      <c r="CG47" s="1847"/>
      <c r="CH47" s="1847"/>
      <c r="CI47" s="1847"/>
      <c r="CJ47" s="1847"/>
      <c r="CK47" s="1847"/>
      <c r="CL47" s="1847"/>
      <c r="CM47" s="1847"/>
      <c r="CN47" s="1847"/>
      <c r="CO47" s="1847"/>
      <c r="CP47" s="1847"/>
      <c r="CQ47" s="1847"/>
      <c r="CR47" s="1847"/>
      <c r="CS47" s="1847"/>
      <c r="CT47" s="1847"/>
      <c r="CU47" s="1847"/>
      <c r="CV47" s="1847"/>
      <c r="CW47" s="1847"/>
      <c r="CX47" s="1847"/>
      <c r="CY47" s="1847"/>
      <c r="CZ47" s="1847"/>
    </row>
    <row r="48" s="130" customFormat="true" ht="15" customHeight="true" x14ac:dyDescent="0.2">
      <c r="A48" s="2199"/>
      <c r="B48" s="250" t="s">
        <v>100</v>
      </c>
      <c r="C48" s="1042" t="s">
        <v>36</v>
      </c>
      <c r="D48" s="1054" t="s">
        <v>36</v>
      </c>
      <c r="E48" s="1054" t="s">
        <v>36</v>
      </c>
      <c r="F48" s="1054" t="s">
        <v>36</v>
      </c>
      <c r="G48" s="1066" t="s">
        <v>36</v>
      </c>
      <c r="H48" s="1084" t="s">
        <v>36</v>
      </c>
      <c r="I48" s="1054" t="s">
        <v>36</v>
      </c>
      <c r="J48" s="1054" t="s">
        <v>36</v>
      </c>
      <c r="K48" s="1054" t="s">
        <v>36</v>
      </c>
      <c r="L48" s="1126" t="s">
        <v>36</v>
      </c>
      <c r="M48" s="1149" t="s">
        <v>36</v>
      </c>
      <c r="N48" s="1054" t="s">
        <v>36</v>
      </c>
      <c r="O48" s="1054" t="s">
        <v>36</v>
      </c>
      <c r="P48" s="1054" t="s">
        <v>36</v>
      </c>
      <c r="Q48" s="1066" t="s">
        <v>36</v>
      </c>
      <c r="R48" s="1084" t="s">
        <v>36</v>
      </c>
      <c r="S48" s="1054" t="s">
        <v>36</v>
      </c>
      <c r="T48" s="1054" t="s">
        <v>36</v>
      </c>
      <c r="U48" s="1054" t="s">
        <v>36</v>
      </c>
      <c r="V48" s="1054" t="s">
        <v>36</v>
      </c>
      <c r="W48" s="1054" t="s">
        <v>36</v>
      </c>
      <c r="X48" s="1054" t="s">
        <v>36</v>
      </c>
      <c r="Y48" s="1194" t="s">
        <v>36</v>
      </c>
      <c r="Z48" s="1194" t="s">
        <v>36</v>
      </c>
      <c r="AA48" s="1194" t="s">
        <v>36</v>
      </c>
      <c r="AB48" s="1194" t="s">
        <v>36</v>
      </c>
      <c r="AC48" s="1194" t="s">
        <v>36</v>
      </c>
      <c r="AD48" s="1194" t="s">
        <v>36</v>
      </c>
      <c r="AE48" s="1194" t="s">
        <v>36</v>
      </c>
      <c r="AF48" s="1812" t="s">
        <v>36</v>
      </c>
      <c r="AG48" s="1837"/>
      <c r="AH48" s="1837"/>
      <c r="AI48" s="1837"/>
      <c r="AJ48" s="1837"/>
      <c r="AK48" s="1837"/>
      <c r="AL48" s="1837"/>
      <c r="AM48" s="1837"/>
      <c r="AN48" s="1837"/>
      <c r="AO48" s="1837"/>
      <c r="AP48" s="1837"/>
      <c r="AQ48" s="1837"/>
      <c r="AR48" s="1837"/>
      <c r="AS48" s="1837"/>
      <c r="AT48" s="1837"/>
      <c r="AU48" s="1837"/>
      <c r="AV48" s="1837"/>
      <c r="AW48" s="1837"/>
      <c r="AX48" s="1837"/>
      <c r="AY48" s="1837"/>
      <c r="AZ48" s="215"/>
      <c r="BA48" s="2228"/>
      <c r="BB48" s="151" t="s">
        <v>100</v>
      </c>
      <c r="BC48" s="1201" t="s">
        <v>36</v>
      </c>
      <c r="BD48" s="1221" t="s">
        <v>36</v>
      </c>
      <c r="BE48" s="1221" t="s">
        <v>36</v>
      </c>
      <c r="BF48" s="1221" t="s">
        <v>36</v>
      </c>
      <c r="BG48" s="1242" t="s">
        <v>36</v>
      </c>
      <c r="BH48" s="1263" t="s">
        <v>36</v>
      </c>
      <c r="BI48" s="1221" t="s">
        <v>36</v>
      </c>
      <c r="BJ48" s="1221" t="s">
        <v>36</v>
      </c>
      <c r="BK48" s="1221" t="s">
        <v>36</v>
      </c>
      <c r="BL48" s="1242" t="s">
        <v>36</v>
      </c>
      <c r="BM48" s="1263" t="s">
        <v>36</v>
      </c>
      <c r="BN48" s="1221" t="s">
        <v>36</v>
      </c>
      <c r="BO48" s="1221" t="s">
        <v>36</v>
      </c>
      <c r="BP48" s="1221" t="s">
        <v>36</v>
      </c>
      <c r="BQ48" s="1242" t="s">
        <v>36</v>
      </c>
      <c r="BR48" s="1263" t="s">
        <v>36</v>
      </c>
      <c r="BS48" s="1221" t="s">
        <v>36</v>
      </c>
      <c r="BT48" s="1221" t="s">
        <v>36</v>
      </c>
      <c r="BU48" s="1221" t="s">
        <v>36</v>
      </c>
      <c r="BV48" s="1221" t="s">
        <v>36</v>
      </c>
      <c r="BW48" s="1221" t="s">
        <v>36</v>
      </c>
      <c r="BX48" s="1221" t="s">
        <v>36</v>
      </c>
      <c r="BY48" s="1286" t="s">
        <v>36</v>
      </c>
      <c r="BZ48" s="1286" t="s">
        <v>36</v>
      </c>
      <c r="CA48" s="1286" t="s">
        <v>36</v>
      </c>
      <c r="CB48" s="1286" t="s">
        <v>36</v>
      </c>
      <c r="CC48" s="1286" t="s">
        <v>36</v>
      </c>
      <c r="CD48" s="1286" t="s">
        <v>36</v>
      </c>
      <c r="CE48" s="1286" t="s">
        <v>36</v>
      </c>
      <c r="CF48" s="1286" t="s">
        <v>36</v>
      </c>
      <c r="CG48" s="1847"/>
      <c r="CH48" s="1847"/>
      <c r="CI48" s="1847"/>
      <c r="CJ48" s="1847"/>
      <c r="CK48" s="1847"/>
      <c r="CL48" s="1847"/>
      <c r="CM48" s="1847"/>
      <c r="CN48" s="1847"/>
      <c r="CO48" s="1847"/>
      <c r="CP48" s="1847"/>
      <c r="CQ48" s="1847"/>
      <c r="CR48" s="1847"/>
      <c r="CS48" s="1847"/>
      <c r="CT48" s="1847"/>
      <c r="CU48" s="1847"/>
      <c r="CV48" s="1847"/>
      <c r="CW48" s="1847"/>
      <c r="CX48" s="1847"/>
      <c r="CY48" s="1847"/>
      <c r="CZ48" s="1847"/>
    </row>
    <row r="49" s="130" customFormat="true" ht="15" customHeight="true" x14ac:dyDescent="0.2">
      <c r="A49" s="2199"/>
      <c r="B49" s="250" t="s">
        <v>69</v>
      </c>
      <c r="C49" s="1042" t="s">
        <v>36</v>
      </c>
      <c r="D49" s="1054" t="s">
        <v>36</v>
      </c>
      <c r="E49" s="1054" t="s">
        <v>36</v>
      </c>
      <c r="F49" s="1054" t="s">
        <v>36</v>
      </c>
      <c r="G49" s="1066" t="s">
        <v>36</v>
      </c>
      <c r="H49" s="1084" t="s">
        <v>36</v>
      </c>
      <c r="I49" s="1054" t="s">
        <v>36</v>
      </c>
      <c r="J49" s="1054" t="s">
        <v>36</v>
      </c>
      <c r="K49" s="1054" t="s">
        <v>36</v>
      </c>
      <c r="L49" s="1126" t="s">
        <v>36</v>
      </c>
      <c r="M49" s="1149" t="s">
        <v>36</v>
      </c>
      <c r="N49" s="1054" t="s">
        <v>36</v>
      </c>
      <c r="O49" s="1054" t="s">
        <v>36</v>
      </c>
      <c r="P49" s="1054" t="s">
        <v>36</v>
      </c>
      <c r="Q49" s="1066" t="s">
        <v>36</v>
      </c>
      <c r="R49" s="1084" t="s">
        <v>36</v>
      </c>
      <c r="S49" s="1054" t="s">
        <v>36</v>
      </c>
      <c r="T49" s="1054" t="s">
        <v>36</v>
      </c>
      <c r="U49" s="1054" t="s">
        <v>36</v>
      </c>
      <c r="V49" s="1054" t="s">
        <v>36</v>
      </c>
      <c r="W49" s="1054" t="s">
        <v>36</v>
      </c>
      <c r="X49" s="1054" t="s">
        <v>36</v>
      </c>
      <c r="Y49" s="1194" t="s">
        <v>36</v>
      </c>
      <c r="Z49" s="1194" t="s">
        <v>36</v>
      </c>
      <c r="AA49" s="1194" t="s">
        <v>36</v>
      </c>
      <c r="AB49" s="1194" t="s">
        <v>36</v>
      </c>
      <c r="AC49" s="1194" t="s">
        <v>36</v>
      </c>
      <c r="AD49" s="1194" t="s">
        <v>36</v>
      </c>
      <c r="AE49" s="1194" t="s">
        <v>36</v>
      </c>
      <c r="AF49" s="1812" t="s">
        <v>36</v>
      </c>
      <c r="AG49" s="1837"/>
      <c r="AH49" s="1837"/>
      <c r="AI49" s="1837"/>
      <c r="AJ49" s="1837"/>
      <c r="AK49" s="1837"/>
      <c r="AL49" s="1837"/>
      <c r="AM49" s="1837"/>
      <c r="AN49" s="1837"/>
      <c r="AO49" s="1837"/>
      <c r="AP49" s="1837"/>
      <c r="AQ49" s="1837"/>
      <c r="AR49" s="1837"/>
      <c r="AS49" s="1837"/>
      <c r="AT49" s="1837"/>
      <c r="AU49" s="1837"/>
      <c r="AV49" s="1837"/>
      <c r="AW49" s="1837"/>
      <c r="AX49" s="1837"/>
      <c r="AY49" s="1837"/>
      <c r="AZ49" s="215"/>
      <c r="BA49" s="2228"/>
      <c r="BB49" s="151" t="s">
        <v>69</v>
      </c>
      <c r="BC49" s="1201" t="s">
        <v>36</v>
      </c>
      <c r="BD49" s="1221" t="s">
        <v>36</v>
      </c>
      <c r="BE49" s="1221" t="s">
        <v>36</v>
      </c>
      <c r="BF49" s="1221" t="s">
        <v>36</v>
      </c>
      <c r="BG49" s="1242" t="s">
        <v>36</v>
      </c>
      <c r="BH49" s="1263" t="s">
        <v>36</v>
      </c>
      <c r="BI49" s="1221" t="s">
        <v>36</v>
      </c>
      <c r="BJ49" s="1221" t="s">
        <v>36</v>
      </c>
      <c r="BK49" s="1221" t="s">
        <v>36</v>
      </c>
      <c r="BL49" s="1242" t="s">
        <v>36</v>
      </c>
      <c r="BM49" s="1263" t="s">
        <v>36</v>
      </c>
      <c r="BN49" s="1221" t="s">
        <v>36</v>
      </c>
      <c r="BO49" s="1221" t="s">
        <v>36</v>
      </c>
      <c r="BP49" s="1221" t="s">
        <v>36</v>
      </c>
      <c r="BQ49" s="1242" t="s">
        <v>36</v>
      </c>
      <c r="BR49" s="1263" t="s">
        <v>36</v>
      </c>
      <c r="BS49" s="1221" t="s">
        <v>36</v>
      </c>
      <c r="BT49" s="1221" t="s">
        <v>36</v>
      </c>
      <c r="BU49" s="1221" t="s">
        <v>36</v>
      </c>
      <c r="BV49" s="1221" t="s">
        <v>36</v>
      </c>
      <c r="BW49" s="1221" t="s">
        <v>36</v>
      </c>
      <c r="BX49" s="1221" t="s">
        <v>36</v>
      </c>
      <c r="BY49" s="1286" t="s">
        <v>36</v>
      </c>
      <c r="BZ49" s="1286" t="s">
        <v>36</v>
      </c>
      <c r="CA49" s="1286" t="s">
        <v>36</v>
      </c>
      <c r="CB49" s="1286" t="s">
        <v>36</v>
      </c>
      <c r="CC49" s="1286" t="s">
        <v>36</v>
      </c>
      <c r="CD49" s="1286" t="s">
        <v>36</v>
      </c>
      <c r="CE49" s="1286" t="s">
        <v>36</v>
      </c>
      <c r="CF49" s="1286" t="s">
        <v>36</v>
      </c>
      <c r="CG49" s="1847"/>
      <c r="CH49" s="1847"/>
      <c r="CI49" s="1847"/>
      <c r="CJ49" s="1847"/>
      <c r="CK49" s="1847"/>
      <c r="CL49" s="1847"/>
      <c r="CM49" s="1847"/>
      <c r="CN49" s="1847"/>
      <c r="CO49" s="1847"/>
      <c r="CP49" s="1847"/>
      <c r="CQ49" s="1847"/>
      <c r="CR49" s="1847"/>
      <c r="CS49" s="1847"/>
      <c r="CT49" s="1847"/>
      <c r="CU49" s="1847"/>
      <c r="CV49" s="1847"/>
      <c r="CW49" s="1847"/>
      <c r="CX49" s="1847"/>
      <c r="CY49" s="1847"/>
      <c r="CZ49" s="1847"/>
    </row>
    <row r="50" s="130" customFormat="true" ht="15" customHeight="true" x14ac:dyDescent="0.2">
      <c r="A50" s="2199" t="s">
        <v>103</v>
      </c>
      <c r="B50" s="250" t="s">
        <v>101</v>
      </c>
      <c r="C50" s="1042" t="s">
        <v>36</v>
      </c>
      <c r="D50" s="1054" t="s">
        <v>36</v>
      </c>
      <c r="E50" s="1054" t="s">
        <v>36</v>
      </c>
      <c r="F50" s="1054" t="s">
        <v>36</v>
      </c>
      <c r="G50" s="1066" t="s">
        <v>36</v>
      </c>
      <c r="H50" s="1084" t="s">
        <v>36</v>
      </c>
      <c r="I50" s="1054" t="s">
        <v>36</v>
      </c>
      <c r="J50" s="1054" t="s">
        <v>36</v>
      </c>
      <c r="K50" s="1054" t="s">
        <v>36</v>
      </c>
      <c r="L50" s="1126" t="s">
        <v>36</v>
      </c>
      <c r="M50" s="1149" t="s">
        <v>36</v>
      </c>
      <c r="N50" s="1054" t="s">
        <v>36</v>
      </c>
      <c r="O50" s="1054" t="s">
        <v>36</v>
      </c>
      <c r="P50" s="1054" t="s">
        <v>36</v>
      </c>
      <c r="Q50" s="1066" t="s">
        <v>36</v>
      </c>
      <c r="R50" s="1084" t="s">
        <v>36</v>
      </c>
      <c r="S50" s="1054" t="s">
        <v>36</v>
      </c>
      <c r="T50" s="1054" t="s">
        <v>36</v>
      </c>
      <c r="U50" s="1054" t="s">
        <v>36</v>
      </c>
      <c r="V50" s="1054" t="s">
        <v>36</v>
      </c>
      <c r="W50" s="1054" t="s">
        <v>36</v>
      </c>
      <c r="X50" s="1054" t="s">
        <v>36</v>
      </c>
      <c r="Y50" s="1194" t="s">
        <v>36</v>
      </c>
      <c r="Z50" s="1194" t="s">
        <v>36</v>
      </c>
      <c r="AA50" s="1194" t="s">
        <v>36</v>
      </c>
      <c r="AB50" s="1194" t="s">
        <v>36</v>
      </c>
      <c r="AC50" s="1194" t="s">
        <v>36</v>
      </c>
      <c r="AD50" s="1194" t="s">
        <v>36</v>
      </c>
      <c r="AE50" s="1194" t="s">
        <v>36</v>
      </c>
      <c r="AF50" s="1812" t="s">
        <v>36</v>
      </c>
      <c r="AG50" s="1837"/>
      <c r="AH50" s="1837"/>
      <c r="AI50" s="1837"/>
      <c r="AJ50" s="1837"/>
      <c r="AK50" s="1837"/>
      <c r="AL50" s="1837"/>
      <c r="AM50" s="1837"/>
      <c r="AN50" s="1837"/>
      <c r="AO50" s="1837"/>
      <c r="AP50" s="1837"/>
      <c r="AQ50" s="1837"/>
      <c r="AR50" s="1837"/>
      <c r="AS50" s="1837"/>
      <c r="AT50" s="1837"/>
      <c r="AU50" s="1837"/>
      <c r="AV50" s="1837"/>
      <c r="AW50" s="1837"/>
      <c r="AX50" s="1837"/>
      <c r="AY50" s="1837"/>
      <c r="AZ50" s="215"/>
      <c r="BA50" s="2228" t="s">
        <v>103</v>
      </c>
      <c r="BB50" s="151" t="s">
        <v>101</v>
      </c>
      <c r="BC50" s="1201" t="s">
        <v>36</v>
      </c>
      <c r="BD50" s="1221" t="s">
        <v>36</v>
      </c>
      <c r="BE50" s="1221" t="s">
        <v>36</v>
      </c>
      <c r="BF50" s="1221" t="s">
        <v>36</v>
      </c>
      <c r="BG50" s="1242" t="s">
        <v>36</v>
      </c>
      <c r="BH50" s="1263" t="s">
        <v>36</v>
      </c>
      <c r="BI50" s="1221" t="s">
        <v>36</v>
      </c>
      <c r="BJ50" s="1221" t="s">
        <v>36</v>
      </c>
      <c r="BK50" s="1221" t="s">
        <v>36</v>
      </c>
      <c r="BL50" s="1242" t="s">
        <v>36</v>
      </c>
      <c r="BM50" s="1263" t="s">
        <v>36</v>
      </c>
      <c r="BN50" s="1221" t="s">
        <v>36</v>
      </c>
      <c r="BO50" s="1221" t="s">
        <v>36</v>
      </c>
      <c r="BP50" s="1221" t="s">
        <v>36</v>
      </c>
      <c r="BQ50" s="1242" t="s">
        <v>36</v>
      </c>
      <c r="BR50" s="1263" t="s">
        <v>36</v>
      </c>
      <c r="BS50" s="1221" t="s">
        <v>36</v>
      </c>
      <c r="BT50" s="1221" t="s">
        <v>36</v>
      </c>
      <c r="BU50" s="1221" t="s">
        <v>36</v>
      </c>
      <c r="BV50" s="1221" t="s">
        <v>36</v>
      </c>
      <c r="BW50" s="1221" t="s">
        <v>36</v>
      </c>
      <c r="BX50" s="1221" t="s">
        <v>36</v>
      </c>
      <c r="BY50" s="1286" t="s">
        <v>36</v>
      </c>
      <c r="BZ50" s="1286" t="s">
        <v>36</v>
      </c>
      <c r="CA50" s="1286" t="s">
        <v>36</v>
      </c>
      <c r="CB50" s="1286" t="s">
        <v>36</v>
      </c>
      <c r="CC50" s="1286" t="s">
        <v>36</v>
      </c>
      <c r="CD50" s="1286" t="s">
        <v>36</v>
      </c>
      <c r="CE50" s="1286" t="s">
        <v>36</v>
      </c>
      <c r="CF50" s="1286" t="s">
        <v>36</v>
      </c>
      <c r="CG50" s="1847"/>
      <c r="CH50" s="1847"/>
      <c r="CI50" s="1847"/>
      <c r="CJ50" s="1847"/>
      <c r="CK50" s="1847"/>
      <c r="CL50" s="1847"/>
      <c r="CM50" s="1847"/>
      <c r="CN50" s="1847"/>
      <c r="CO50" s="1847"/>
      <c r="CP50" s="1847"/>
      <c r="CQ50" s="1847"/>
      <c r="CR50" s="1847"/>
      <c r="CS50" s="1847"/>
      <c r="CT50" s="1847"/>
      <c r="CU50" s="1847"/>
      <c r="CV50" s="1847"/>
      <c r="CW50" s="1847"/>
      <c r="CX50" s="1847"/>
      <c r="CY50" s="1847"/>
      <c r="CZ50" s="1847"/>
    </row>
    <row r="51" s="130" customFormat="true" ht="15" customHeight="true" x14ac:dyDescent="0.2">
      <c r="A51" s="2199"/>
      <c r="B51" s="250" t="s">
        <v>100</v>
      </c>
      <c r="C51" s="1042" t="s">
        <v>36</v>
      </c>
      <c r="D51" s="1054" t="s">
        <v>36</v>
      </c>
      <c r="E51" s="1054" t="s">
        <v>36</v>
      </c>
      <c r="F51" s="1054" t="s">
        <v>36</v>
      </c>
      <c r="G51" s="1066" t="s">
        <v>36</v>
      </c>
      <c r="H51" s="1084" t="s">
        <v>36</v>
      </c>
      <c r="I51" s="1054" t="s">
        <v>36</v>
      </c>
      <c r="J51" s="1054" t="s">
        <v>36</v>
      </c>
      <c r="K51" s="1054" t="s">
        <v>36</v>
      </c>
      <c r="L51" s="1126" t="s">
        <v>36</v>
      </c>
      <c r="M51" s="1149" t="s">
        <v>36</v>
      </c>
      <c r="N51" s="1054" t="s">
        <v>36</v>
      </c>
      <c r="O51" s="1054" t="s">
        <v>36</v>
      </c>
      <c r="P51" s="1054" t="s">
        <v>36</v>
      </c>
      <c r="Q51" s="1066" t="s">
        <v>36</v>
      </c>
      <c r="R51" s="1084" t="s">
        <v>36</v>
      </c>
      <c r="S51" s="1054" t="s">
        <v>36</v>
      </c>
      <c r="T51" s="1054" t="s">
        <v>36</v>
      </c>
      <c r="U51" s="1054" t="s">
        <v>36</v>
      </c>
      <c r="V51" s="1054" t="s">
        <v>36</v>
      </c>
      <c r="W51" s="1054" t="s">
        <v>36</v>
      </c>
      <c r="X51" s="1054" t="s">
        <v>36</v>
      </c>
      <c r="Y51" s="1194" t="s">
        <v>36</v>
      </c>
      <c r="Z51" s="1194" t="s">
        <v>36</v>
      </c>
      <c r="AA51" s="1194" t="s">
        <v>36</v>
      </c>
      <c r="AB51" s="1194" t="s">
        <v>36</v>
      </c>
      <c r="AC51" s="1194" t="s">
        <v>36</v>
      </c>
      <c r="AD51" s="1194" t="s">
        <v>36</v>
      </c>
      <c r="AE51" s="1194" t="s">
        <v>36</v>
      </c>
      <c r="AF51" s="1812" t="s">
        <v>36</v>
      </c>
      <c r="AG51" s="1837"/>
      <c r="AH51" s="1837"/>
      <c r="AI51" s="1837"/>
      <c r="AJ51" s="1837"/>
      <c r="AK51" s="1837"/>
      <c r="AL51" s="1837"/>
      <c r="AM51" s="1837"/>
      <c r="AN51" s="1837"/>
      <c r="AO51" s="1837"/>
      <c r="AP51" s="1837"/>
      <c r="AQ51" s="1837"/>
      <c r="AR51" s="1837"/>
      <c r="AS51" s="1837"/>
      <c r="AT51" s="1837"/>
      <c r="AU51" s="1837"/>
      <c r="AV51" s="1837"/>
      <c r="AW51" s="1837"/>
      <c r="AX51" s="1837"/>
      <c r="AY51" s="1837"/>
      <c r="AZ51" s="215"/>
      <c r="BA51" s="2228"/>
      <c r="BB51" s="151" t="s">
        <v>100</v>
      </c>
      <c r="BC51" s="1201" t="s">
        <v>36</v>
      </c>
      <c r="BD51" s="1221" t="s">
        <v>36</v>
      </c>
      <c r="BE51" s="1221" t="s">
        <v>36</v>
      </c>
      <c r="BF51" s="1221" t="s">
        <v>36</v>
      </c>
      <c r="BG51" s="1242" t="s">
        <v>36</v>
      </c>
      <c r="BH51" s="1263" t="s">
        <v>36</v>
      </c>
      <c r="BI51" s="1221" t="s">
        <v>36</v>
      </c>
      <c r="BJ51" s="1221" t="s">
        <v>36</v>
      </c>
      <c r="BK51" s="1221" t="s">
        <v>36</v>
      </c>
      <c r="BL51" s="1242" t="s">
        <v>36</v>
      </c>
      <c r="BM51" s="1263" t="s">
        <v>36</v>
      </c>
      <c r="BN51" s="1221" t="s">
        <v>36</v>
      </c>
      <c r="BO51" s="1221" t="s">
        <v>36</v>
      </c>
      <c r="BP51" s="1221" t="s">
        <v>36</v>
      </c>
      <c r="BQ51" s="1242" t="s">
        <v>36</v>
      </c>
      <c r="BR51" s="1263" t="s">
        <v>36</v>
      </c>
      <c r="BS51" s="1221" t="s">
        <v>36</v>
      </c>
      <c r="BT51" s="1221" t="s">
        <v>36</v>
      </c>
      <c r="BU51" s="1221" t="s">
        <v>36</v>
      </c>
      <c r="BV51" s="1221" t="s">
        <v>36</v>
      </c>
      <c r="BW51" s="1221" t="s">
        <v>36</v>
      </c>
      <c r="BX51" s="1221" t="s">
        <v>36</v>
      </c>
      <c r="BY51" s="1286" t="s">
        <v>36</v>
      </c>
      <c r="BZ51" s="1286" t="s">
        <v>36</v>
      </c>
      <c r="CA51" s="1286" t="s">
        <v>36</v>
      </c>
      <c r="CB51" s="1286" t="s">
        <v>36</v>
      </c>
      <c r="CC51" s="1286" t="s">
        <v>36</v>
      </c>
      <c r="CD51" s="1286" t="s">
        <v>36</v>
      </c>
      <c r="CE51" s="1286" t="s">
        <v>36</v>
      </c>
      <c r="CF51" s="1286" t="s">
        <v>36</v>
      </c>
      <c r="CG51" s="1847"/>
      <c r="CH51" s="1847"/>
      <c r="CI51" s="1847"/>
      <c r="CJ51" s="1847"/>
      <c r="CK51" s="1847"/>
      <c r="CL51" s="1847"/>
      <c r="CM51" s="1847"/>
      <c r="CN51" s="1847"/>
      <c r="CO51" s="1847"/>
      <c r="CP51" s="1847"/>
      <c r="CQ51" s="1847"/>
      <c r="CR51" s="1847"/>
      <c r="CS51" s="1847"/>
      <c r="CT51" s="1847"/>
      <c r="CU51" s="1847"/>
      <c r="CV51" s="1847"/>
      <c r="CW51" s="1847"/>
      <c r="CX51" s="1847"/>
      <c r="CY51" s="1847"/>
      <c r="CZ51" s="1847"/>
    </row>
    <row r="52" s="130" customFormat="true" ht="15" customHeight="true" x14ac:dyDescent="0.2">
      <c r="A52" s="2199"/>
      <c r="B52" s="250" t="s">
        <v>69</v>
      </c>
      <c r="C52" s="1042" t="s">
        <v>36</v>
      </c>
      <c r="D52" s="1054" t="s">
        <v>36</v>
      </c>
      <c r="E52" s="1054" t="s">
        <v>36</v>
      </c>
      <c r="F52" s="1054" t="s">
        <v>36</v>
      </c>
      <c r="G52" s="1066" t="s">
        <v>36</v>
      </c>
      <c r="H52" s="1084" t="s">
        <v>36</v>
      </c>
      <c r="I52" s="1054" t="s">
        <v>36</v>
      </c>
      <c r="J52" s="1054" t="s">
        <v>36</v>
      </c>
      <c r="K52" s="1054" t="s">
        <v>36</v>
      </c>
      <c r="L52" s="1126" t="s">
        <v>36</v>
      </c>
      <c r="M52" s="1149" t="s">
        <v>36</v>
      </c>
      <c r="N52" s="1054" t="s">
        <v>36</v>
      </c>
      <c r="O52" s="1054" t="s">
        <v>36</v>
      </c>
      <c r="P52" s="1054" t="s">
        <v>36</v>
      </c>
      <c r="Q52" s="1066" t="s">
        <v>36</v>
      </c>
      <c r="R52" s="1084" t="s">
        <v>36</v>
      </c>
      <c r="S52" s="1054" t="s">
        <v>36</v>
      </c>
      <c r="T52" s="1054" t="s">
        <v>36</v>
      </c>
      <c r="U52" s="1054" t="s">
        <v>36</v>
      </c>
      <c r="V52" s="1054" t="s">
        <v>36</v>
      </c>
      <c r="W52" s="1054" t="s">
        <v>36</v>
      </c>
      <c r="X52" s="1054" t="s">
        <v>36</v>
      </c>
      <c r="Y52" s="1194" t="s">
        <v>36</v>
      </c>
      <c r="Z52" s="1194" t="s">
        <v>36</v>
      </c>
      <c r="AA52" s="1194" t="s">
        <v>36</v>
      </c>
      <c r="AB52" s="1194" t="s">
        <v>36</v>
      </c>
      <c r="AC52" s="1194" t="s">
        <v>36</v>
      </c>
      <c r="AD52" s="1194" t="s">
        <v>36</v>
      </c>
      <c r="AE52" s="1194" t="s">
        <v>36</v>
      </c>
      <c r="AF52" s="1812" t="s">
        <v>36</v>
      </c>
      <c r="AG52" s="1837"/>
      <c r="AH52" s="1837"/>
      <c r="AI52" s="1837"/>
      <c r="AJ52" s="1837"/>
      <c r="AK52" s="1837"/>
      <c r="AL52" s="1837"/>
      <c r="AM52" s="1837"/>
      <c r="AN52" s="1837"/>
      <c r="AO52" s="1837"/>
      <c r="AP52" s="1837"/>
      <c r="AQ52" s="1837"/>
      <c r="AR52" s="1837"/>
      <c r="AS52" s="1837"/>
      <c r="AT52" s="1837"/>
      <c r="AU52" s="1837"/>
      <c r="AV52" s="1837"/>
      <c r="AW52" s="1837"/>
      <c r="AX52" s="1837"/>
      <c r="AY52" s="1837"/>
      <c r="AZ52" s="215"/>
      <c r="BA52" s="2228"/>
      <c r="BB52" s="151" t="s">
        <v>69</v>
      </c>
      <c r="BC52" s="1201" t="s">
        <v>36</v>
      </c>
      <c r="BD52" s="1221" t="s">
        <v>36</v>
      </c>
      <c r="BE52" s="1221" t="s">
        <v>36</v>
      </c>
      <c r="BF52" s="1221" t="s">
        <v>36</v>
      </c>
      <c r="BG52" s="1242" t="s">
        <v>36</v>
      </c>
      <c r="BH52" s="1263" t="s">
        <v>36</v>
      </c>
      <c r="BI52" s="1221" t="s">
        <v>36</v>
      </c>
      <c r="BJ52" s="1221" t="s">
        <v>36</v>
      </c>
      <c r="BK52" s="1221" t="s">
        <v>36</v>
      </c>
      <c r="BL52" s="1242" t="s">
        <v>36</v>
      </c>
      <c r="BM52" s="1263" t="s">
        <v>36</v>
      </c>
      <c r="BN52" s="1221" t="s">
        <v>36</v>
      </c>
      <c r="BO52" s="1221" t="s">
        <v>36</v>
      </c>
      <c r="BP52" s="1221" t="s">
        <v>36</v>
      </c>
      <c r="BQ52" s="1242" t="s">
        <v>36</v>
      </c>
      <c r="BR52" s="1263" t="s">
        <v>36</v>
      </c>
      <c r="BS52" s="1221" t="s">
        <v>36</v>
      </c>
      <c r="BT52" s="1221" t="s">
        <v>36</v>
      </c>
      <c r="BU52" s="1221" t="s">
        <v>36</v>
      </c>
      <c r="BV52" s="1221" t="s">
        <v>36</v>
      </c>
      <c r="BW52" s="1221" t="s">
        <v>36</v>
      </c>
      <c r="BX52" s="1221" t="s">
        <v>36</v>
      </c>
      <c r="BY52" s="1286" t="s">
        <v>36</v>
      </c>
      <c r="BZ52" s="1286" t="s">
        <v>36</v>
      </c>
      <c r="CA52" s="1286" t="s">
        <v>36</v>
      </c>
      <c r="CB52" s="1286" t="s">
        <v>36</v>
      </c>
      <c r="CC52" s="1286" t="s">
        <v>36</v>
      </c>
      <c r="CD52" s="1286" t="s">
        <v>36</v>
      </c>
      <c r="CE52" s="1286" t="s">
        <v>36</v>
      </c>
      <c r="CF52" s="1286" t="s">
        <v>36</v>
      </c>
      <c r="CG52" s="1847"/>
      <c r="CH52" s="1847"/>
      <c r="CI52" s="1847"/>
      <c r="CJ52" s="1847"/>
      <c r="CK52" s="1847"/>
      <c r="CL52" s="1847"/>
      <c r="CM52" s="1847"/>
      <c r="CN52" s="1847"/>
      <c r="CO52" s="1847"/>
      <c r="CP52" s="1847"/>
      <c r="CQ52" s="1847"/>
      <c r="CR52" s="1847"/>
      <c r="CS52" s="1847"/>
      <c r="CT52" s="1847"/>
      <c r="CU52" s="1847"/>
      <c r="CV52" s="1847"/>
      <c r="CW52" s="1847"/>
      <c r="CX52" s="1847"/>
      <c r="CY52" s="1847"/>
      <c r="CZ52" s="1847"/>
    </row>
    <row r="53" s="130" customFormat="true" ht="15" customHeight="true" x14ac:dyDescent="0.2">
      <c r="A53" s="2199" t="s">
        <v>106</v>
      </c>
      <c r="B53" s="250" t="s">
        <v>101</v>
      </c>
      <c r="C53" s="1042" t="s">
        <v>36</v>
      </c>
      <c r="D53" s="1054" t="s">
        <v>36</v>
      </c>
      <c r="E53" s="1054" t="s">
        <v>36</v>
      </c>
      <c r="F53" s="1054" t="s">
        <v>36</v>
      </c>
      <c r="G53" s="1066" t="s">
        <v>36</v>
      </c>
      <c r="H53" s="1084" t="s">
        <v>36</v>
      </c>
      <c r="I53" s="1054" t="s">
        <v>36</v>
      </c>
      <c r="J53" s="1054" t="s">
        <v>36</v>
      </c>
      <c r="K53" s="1054" t="s">
        <v>36</v>
      </c>
      <c r="L53" s="1126" t="s">
        <v>36</v>
      </c>
      <c r="M53" s="1149" t="s">
        <v>36</v>
      </c>
      <c r="N53" s="1054" t="s">
        <v>36</v>
      </c>
      <c r="O53" s="1054" t="s">
        <v>36</v>
      </c>
      <c r="P53" s="1054" t="s">
        <v>36</v>
      </c>
      <c r="Q53" s="1066" t="s">
        <v>36</v>
      </c>
      <c r="R53" s="1084" t="s">
        <v>36</v>
      </c>
      <c r="S53" s="1054" t="s">
        <v>36</v>
      </c>
      <c r="T53" s="1054" t="s">
        <v>36</v>
      </c>
      <c r="U53" s="1054" t="s">
        <v>36</v>
      </c>
      <c r="V53" s="1054" t="s">
        <v>36</v>
      </c>
      <c r="W53" s="1054" t="s">
        <v>36</v>
      </c>
      <c r="X53" s="1054" t="s">
        <v>36</v>
      </c>
      <c r="Y53" s="1194" t="s">
        <v>36</v>
      </c>
      <c r="Z53" s="1194" t="s">
        <v>36</v>
      </c>
      <c r="AA53" s="1194" t="s">
        <v>36</v>
      </c>
      <c r="AB53" s="1194" t="s">
        <v>36</v>
      </c>
      <c r="AC53" s="1194" t="s">
        <v>36</v>
      </c>
      <c r="AD53" s="1194" t="s">
        <v>36</v>
      </c>
      <c r="AE53" s="1194" t="s">
        <v>36</v>
      </c>
      <c r="AF53" s="1812" t="s">
        <v>36</v>
      </c>
      <c r="AG53" s="1837"/>
      <c r="AH53" s="1837"/>
      <c r="AI53" s="1837"/>
      <c r="AJ53" s="1837"/>
      <c r="AK53" s="1837"/>
      <c r="AL53" s="1837"/>
      <c r="AM53" s="1837"/>
      <c r="AN53" s="1837"/>
      <c r="AO53" s="1837"/>
      <c r="AP53" s="1837"/>
      <c r="AQ53" s="1837"/>
      <c r="AR53" s="1837"/>
      <c r="AS53" s="1837"/>
      <c r="AT53" s="1837"/>
      <c r="AU53" s="1837"/>
      <c r="AV53" s="1837"/>
      <c r="AW53" s="1837"/>
      <c r="AX53" s="1837"/>
      <c r="AY53" s="1837"/>
      <c r="AZ53" s="215"/>
      <c r="BA53" s="2228" t="s">
        <v>106</v>
      </c>
      <c r="BB53" s="151" t="s">
        <v>101</v>
      </c>
      <c r="BC53" s="1201" t="s">
        <v>36</v>
      </c>
      <c r="BD53" s="1221" t="s">
        <v>36</v>
      </c>
      <c r="BE53" s="1221" t="s">
        <v>36</v>
      </c>
      <c r="BF53" s="1221" t="s">
        <v>36</v>
      </c>
      <c r="BG53" s="1242" t="s">
        <v>36</v>
      </c>
      <c r="BH53" s="1263" t="s">
        <v>36</v>
      </c>
      <c r="BI53" s="1221" t="s">
        <v>36</v>
      </c>
      <c r="BJ53" s="1221" t="s">
        <v>36</v>
      </c>
      <c r="BK53" s="1221" t="s">
        <v>36</v>
      </c>
      <c r="BL53" s="1242" t="s">
        <v>36</v>
      </c>
      <c r="BM53" s="1263" t="s">
        <v>36</v>
      </c>
      <c r="BN53" s="1221" t="s">
        <v>36</v>
      </c>
      <c r="BO53" s="1221" t="s">
        <v>36</v>
      </c>
      <c r="BP53" s="1221" t="s">
        <v>36</v>
      </c>
      <c r="BQ53" s="1242" t="s">
        <v>36</v>
      </c>
      <c r="BR53" s="1263" t="s">
        <v>36</v>
      </c>
      <c r="BS53" s="1221" t="s">
        <v>36</v>
      </c>
      <c r="BT53" s="1221" t="s">
        <v>36</v>
      </c>
      <c r="BU53" s="1221" t="s">
        <v>36</v>
      </c>
      <c r="BV53" s="1221" t="s">
        <v>36</v>
      </c>
      <c r="BW53" s="1221" t="s">
        <v>36</v>
      </c>
      <c r="BX53" s="1221" t="s">
        <v>36</v>
      </c>
      <c r="BY53" s="1286" t="s">
        <v>36</v>
      </c>
      <c r="BZ53" s="1286" t="s">
        <v>36</v>
      </c>
      <c r="CA53" s="1286" t="s">
        <v>36</v>
      </c>
      <c r="CB53" s="1286" t="s">
        <v>36</v>
      </c>
      <c r="CC53" s="1286" t="s">
        <v>36</v>
      </c>
      <c r="CD53" s="1286" t="s">
        <v>36</v>
      </c>
      <c r="CE53" s="1286" t="s">
        <v>36</v>
      </c>
      <c r="CF53" s="1286" t="s">
        <v>36</v>
      </c>
      <c r="CG53" s="1847"/>
      <c r="CH53" s="1847"/>
      <c r="CI53" s="1847"/>
      <c r="CJ53" s="1847"/>
      <c r="CK53" s="1847"/>
      <c r="CL53" s="1847"/>
      <c r="CM53" s="1847"/>
      <c r="CN53" s="1847"/>
      <c r="CO53" s="1847"/>
      <c r="CP53" s="1847"/>
      <c r="CQ53" s="1847"/>
      <c r="CR53" s="1847"/>
      <c r="CS53" s="1847"/>
      <c r="CT53" s="1847"/>
      <c r="CU53" s="1847"/>
      <c r="CV53" s="1847"/>
      <c r="CW53" s="1847"/>
      <c r="CX53" s="1847"/>
      <c r="CY53" s="1847"/>
      <c r="CZ53" s="1847"/>
    </row>
    <row r="54" s="130" customFormat="true" ht="15" customHeight="true" x14ac:dyDescent="0.2">
      <c r="A54" s="2199"/>
      <c r="B54" s="250" t="s">
        <v>100</v>
      </c>
      <c r="C54" s="1042" t="s">
        <v>36</v>
      </c>
      <c r="D54" s="1054" t="s">
        <v>36</v>
      </c>
      <c r="E54" s="1054" t="s">
        <v>36</v>
      </c>
      <c r="F54" s="1054" t="s">
        <v>36</v>
      </c>
      <c r="G54" s="1066" t="s">
        <v>36</v>
      </c>
      <c r="H54" s="1084" t="s">
        <v>36</v>
      </c>
      <c r="I54" s="1054" t="s">
        <v>36</v>
      </c>
      <c r="J54" s="1054" t="s">
        <v>36</v>
      </c>
      <c r="K54" s="1054" t="s">
        <v>36</v>
      </c>
      <c r="L54" s="1126" t="s">
        <v>36</v>
      </c>
      <c r="M54" s="1149" t="s">
        <v>36</v>
      </c>
      <c r="N54" s="1054" t="s">
        <v>36</v>
      </c>
      <c r="O54" s="1054" t="s">
        <v>36</v>
      </c>
      <c r="P54" s="1054" t="s">
        <v>36</v>
      </c>
      <c r="Q54" s="1066" t="s">
        <v>36</v>
      </c>
      <c r="R54" s="1084" t="s">
        <v>36</v>
      </c>
      <c r="S54" s="1054" t="s">
        <v>36</v>
      </c>
      <c r="T54" s="1054" t="s">
        <v>36</v>
      </c>
      <c r="U54" s="1054" t="s">
        <v>36</v>
      </c>
      <c r="V54" s="1054" t="s">
        <v>36</v>
      </c>
      <c r="W54" s="1054" t="s">
        <v>36</v>
      </c>
      <c r="X54" s="1054" t="s">
        <v>36</v>
      </c>
      <c r="Y54" s="1194" t="s">
        <v>36</v>
      </c>
      <c r="Z54" s="1194" t="s">
        <v>36</v>
      </c>
      <c r="AA54" s="1194" t="s">
        <v>36</v>
      </c>
      <c r="AB54" s="1194" t="s">
        <v>36</v>
      </c>
      <c r="AC54" s="1194" t="s">
        <v>36</v>
      </c>
      <c r="AD54" s="1194" t="s">
        <v>36</v>
      </c>
      <c r="AE54" s="1194" t="s">
        <v>36</v>
      </c>
      <c r="AF54" s="1812" t="s">
        <v>36</v>
      </c>
      <c r="AG54" s="1837"/>
      <c r="AH54" s="1837"/>
      <c r="AI54" s="1837"/>
      <c r="AJ54" s="1837"/>
      <c r="AK54" s="1837"/>
      <c r="AL54" s="1837"/>
      <c r="AM54" s="1837"/>
      <c r="AN54" s="1837"/>
      <c r="AO54" s="1837"/>
      <c r="AP54" s="1837"/>
      <c r="AQ54" s="1837"/>
      <c r="AR54" s="1837"/>
      <c r="AS54" s="1837"/>
      <c r="AT54" s="1837"/>
      <c r="AU54" s="1837"/>
      <c r="AV54" s="1837"/>
      <c r="AW54" s="1837"/>
      <c r="AX54" s="1837"/>
      <c r="AY54" s="1837"/>
      <c r="AZ54" s="215"/>
      <c r="BA54" s="2228"/>
      <c r="BB54" s="151" t="s">
        <v>100</v>
      </c>
      <c r="BC54" s="1201" t="s">
        <v>36</v>
      </c>
      <c r="BD54" s="1221" t="s">
        <v>36</v>
      </c>
      <c r="BE54" s="1221" t="s">
        <v>36</v>
      </c>
      <c r="BF54" s="1221" t="s">
        <v>36</v>
      </c>
      <c r="BG54" s="1242" t="s">
        <v>36</v>
      </c>
      <c r="BH54" s="1263" t="s">
        <v>36</v>
      </c>
      <c r="BI54" s="1221" t="s">
        <v>36</v>
      </c>
      <c r="BJ54" s="1221" t="s">
        <v>36</v>
      </c>
      <c r="BK54" s="1221" t="s">
        <v>36</v>
      </c>
      <c r="BL54" s="1242" t="s">
        <v>36</v>
      </c>
      <c r="BM54" s="1263" t="s">
        <v>36</v>
      </c>
      <c r="BN54" s="1221" t="s">
        <v>36</v>
      </c>
      <c r="BO54" s="1221" t="s">
        <v>36</v>
      </c>
      <c r="BP54" s="1221" t="s">
        <v>36</v>
      </c>
      <c r="BQ54" s="1242" t="s">
        <v>36</v>
      </c>
      <c r="BR54" s="1263" t="s">
        <v>36</v>
      </c>
      <c r="BS54" s="1221" t="s">
        <v>36</v>
      </c>
      <c r="BT54" s="1221" t="s">
        <v>36</v>
      </c>
      <c r="BU54" s="1221" t="s">
        <v>36</v>
      </c>
      <c r="BV54" s="1221" t="s">
        <v>36</v>
      </c>
      <c r="BW54" s="1221" t="s">
        <v>36</v>
      </c>
      <c r="BX54" s="1221" t="s">
        <v>36</v>
      </c>
      <c r="BY54" s="1286" t="s">
        <v>36</v>
      </c>
      <c r="BZ54" s="1286" t="s">
        <v>36</v>
      </c>
      <c r="CA54" s="1286" t="s">
        <v>36</v>
      </c>
      <c r="CB54" s="1286" t="s">
        <v>36</v>
      </c>
      <c r="CC54" s="1286" t="s">
        <v>36</v>
      </c>
      <c r="CD54" s="1286" t="s">
        <v>36</v>
      </c>
      <c r="CE54" s="1286" t="s">
        <v>36</v>
      </c>
      <c r="CF54" s="1286" t="s">
        <v>36</v>
      </c>
      <c r="CG54" s="1847"/>
      <c r="CH54" s="1847"/>
      <c r="CI54" s="1847"/>
      <c r="CJ54" s="1847"/>
      <c r="CK54" s="1847"/>
      <c r="CL54" s="1847"/>
      <c r="CM54" s="1847"/>
      <c r="CN54" s="1847"/>
      <c r="CO54" s="1847"/>
      <c r="CP54" s="1847"/>
      <c r="CQ54" s="1847"/>
      <c r="CR54" s="1847"/>
      <c r="CS54" s="1847"/>
      <c r="CT54" s="1847"/>
      <c r="CU54" s="1847"/>
      <c r="CV54" s="1847"/>
      <c r="CW54" s="1847"/>
      <c r="CX54" s="1847"/>
      <c r="CY54" s="1847"/>
      <c r="CZ54" s="1847"/>
    </row>
    <row r="55" s="130" customFormat="true" ht="15" customHeight="true" x14ac:dyDescent="0.2">
      <c r="A55" s="2229"/>
      <c r="B55" s="251" t="s">
        <v>69</v>
      </c>
      <c r="C55" s="1044" t="s">
        <v>36</v>
      </c>
      <c r="D55" s="1056" t="s">
        <v>36</v>
      </c>
      <c r="E55" s="1056" t="s">
        <v>36</v>
      </c>
      <c r="F55" s="1056" t="s">
        <v>36</v>
      </c>
      <c r="G55" s="1068" t="s">
        <v>36</v>
      </c>
      <c r="H55" s="1085" t="s">
        <v>36</v>
      </c>
      <c r="I55" s="1056" t="s">
        <v>36</v>
      </c>
      <c r="J55" s="1056" t="s">
        <v>36</v>
      </c>
      <c r="K55" s="1056" t="s">
        <v>36</v>
      </c>
      <c r="L55" s="1127" t="s">
        <v>36</v>
      </c>
      <c r="M55" s="1150" t="s">
        <v>36</v>
      </c>
      <c r="N55" s="1056" t="s">
        <v>36</v>
      </c>
      <c r="O55" s="1056" t="s">
        <v>36</v>
      </c>
      <c r="P55" s="1056" t="s">
        <v>36</v>
      </c>
      <c r="Q55" s="1068" t="s">
        <v>36</v>
      </c>
      <c r="R55" s="1769" t="s">
        <v>36</v>
      </c>
      <c r="S55" s="1770" t="s">
        <v>36</v>
      </c>
      <c r="T55" s="1770" t="s">
        <v>36</v>
      </c>
      <c r="U55" s="1770" t="s">
        <v>36</v>
      </c>
      <c r="V55" s="1770" t="s">
        <v>36</v>
      </c>
      <c r="W55" s="1770" t="s">
        <v>36</v>
      </c>
      <c r="X55" s="1770" t="s">
        <v>36</v>
      </c>
      <c r="Y55" s="1770" t="s">
        <v>36</v>
      </c>
      <c r="Z55" s="1770" t="s">
        <v>36</v>
      </c>
      <c r="AA55" s="1770" t="s">
        <v>36</v>
      </c>
      <c r="AB55" s="1770" t="s">
        <v>36</v>
      </c>
      <c r="AC55" s="1770" t="s">
        <v>36</v>
      </c>
      <c r="AD55" s="1770" t="s">
        <v>36</v>
      </c>
      <c r="AE55" s="1770" t="s">
        <v>36</v>
      </c>
      <c r="AF55" s="1813" t="s">
        <v>36</v>
      </c>
      <c r="AG55" s="1838"/>
      <c r="AH55" s="1838"/>
      <c r="AI55" s="1838"/>
      <c r="AJ55" s="1838"/>
      <c r="AK55" s="1838"/>
      <c r="AL55" s="1838"/>
      <c r="AM55" s="1838"/>
      <c r="AN55" s="1838"/>
      <c r="AO55" s="1838"/>
      <c r="AP55" s="1838"/>
      <c r="AQ55" s="1838"/>
      <c r="AR55" s="1838"/>
      <c r="AS55" s="1838"/>
      <c r="AT55" s="1838"/>
      <c r="AU55" s="1838"/>
      <c r="AV55" s="1838"/>
      <c r="AW55" s="1838"/>
      <c r="AX55" s="1838"/>
      <c r="AY55" s="1838"/>
      <c r="AZ55" s="215"/>
      <c r="BA55" s="2230"/>
      <c r="BB55" s="152" t="s">
        <v>69</v>
      </c>
      <c r="BC55" s="1202" t="s">
        <v>36</v>
      </c>
      <c r="BD55" s="1222" t="s">
        <v>36</v>
      </c>
      <c r="BE55" s="1222" t="s">
        <v>36</v>
      </c>
      <c r="BF55" s="1222" t="s">
        <v>36</v>
      </c>
      <c r="BG55" s="1243" t="s">
        <v>36</v>
      </c>
      <c r="BH55" s="1264" t="s">
        <v>36</v>
      </c>
      <c r="BI55" s="1222" t="s">
        <v>36</v>
      </c>
      <c r="BJ55" s="1222" t="s">
        <v>36</v>
      </c>
      <c r="BK55" s="1222" t="s">
        <v>36</v>
      </c>
      <c r="BL55" s="1243" t="s">
        <v>36</v>
      </c>
      <c r="BM55" s="1264" t="s">
        <v>36</v>
      </c>
      <c r="BN55" s="1222" t="s">
        <v>36</v>
      </c>
      <c r="BO55" s="1222" t="s">
        <v>36</v>
      </c>
      <c r="BP55" s="1222" t="s">
        <v>36</v>
      </c>
      <c r="BQ55" s="1243" t="s">
        <v>36</v>
      </c>
      <c r="BR55" s="1771" t="s">
        <v>36</v>
      </c>
      <c r="BS55" s="1772" t="s">
        <v>36</v>
      </c>
      <c r="BT55" s="1772" t="s">
        <v>36</v>
      </c>
      <c r="BU55" s="1772" t="s">
        <v>36</v>
      </c>
      <c r="BV55" s="1772" t="s">
        <v>36</v>
      </c>
      <c r="BW55" s="1772" t="s">
        <v>36</v>
      </c>
      <c r="BX55" s="1772" t="s">
        <v>36</v>
      </c>
      <c r="BY55" s="1772" t="s">
        <v>36</v>
      </c>
      <c r="BZ55" s="1302" t="s">
        <v>36</v>
      </c>
      <c r="CA55" s="1302" t="s">
        <v>36</v>
      </c>
      <c r="CB55" s="1302" t="s">
        <v>36</v>
      </c>
      <c r="CC55" s="1302" t="s">
        <v>36</v>
      </c>
      <c r="CD55" s="1302" t="s">
        <v>36</v>
      </c>
      <c r="CE55" s="1302" t="s">
        <v>36</v>
      </c>
      <c r="CF55" s="1302" t="s">
        <v>36</v>
      </c>
      <c r="CG55" s="1848"/>
      <c r="CH55" s="1848"/>
      <c r="CI55" s="1848"/>
      <c r="CJ55" s="1848"/>
      <c r="CK55" s="1848"/>
      <c r="CL55" s="1848"/>
      <c r="CM55" s="1848"/>
      <c r="CN55" s="1848"/>
      <c r="CO55" s="1848"/>
      <c r="CP55" s="1848"/>
      <c r="CQ55" s="1848"/>
      <c r="CR55" s="1848"/>
      <c r="CS55" s="1848"/>
      <c r="CT55" s="1848"/>
      <c r="CU55" s="1848"/>
      <c r="CV55" s="1848"/>
      <c r="CW55" s="1848"/>
      <c r="CX55" s="1848"/>
      <c r="CY55" s="1848"/>
      <c r="CZ55" s="1848"/>
    </row>
    <row r="56" s="578" customFormat="true" ht="15" customHeight="true" x14ac:dyDescent="0.2">
      <c r="A56" s="132"/>
      <c r="B56" s="185"/>
      <c r="C56" s="2203" t="s">
        <v>115</v>
      </c>
      <c r="D56" s="2204"/>
      <c r="E56" s="2204"/>
      <c r="F56" s="2204"/>
      <c r="G56" s="2205"/>
      <c r="H56" s="853"/>
      <c r="I56" s="853"/>
      <c r="J56" s="853"/>
      <c r="K56" s="853"/>
      <c r="L56" s="854"/>
      <c r="M56" s="855"/>
      <c r="N56" s="856"/>
      <c r="O56" s="856"/>
      <c r="P56" s="856"/>
      <c r="Q56" s="1764"/>
      <c r="R56" s="1878" t="s">
        <v>139</v>
      </c>
      <c r="S56" s="1886"/>
      <c r="T56" s="1886"/>
      <c r="U56" s="1886"/>
      <c r="V56" s="1886"/>
      <c r="W56" s="1886"/>
      <c r="X56" s="1886"/>
      <c r="Y56" s="1886"/>
      <c r="Z56" s="1886"/>
      <c r="AA56" s="1886"/>
      <c r="AB56" s="1886"/>
      <c r="AC56" s="1886"/>
      <c r="AD56" s="1886"/>
      <c r="AE56" s="1886"/>
      <c r="AF56" s="1887"/>
      <c r="AG56" s="543"/>
      <c r="AH56" s="543"/>
      <c r="AI56" s="543"/>
      <c r="AJ56" s="543"/>
      <c r="AK56" s="543"/>
      <c r="AL56" s="543"/>
      <c r="AM56" s="543"/>
      <c r="AN56" s="543"/>
      <c r="AO56" s="543"/>
      <c r="AP56" s="543"/>
      <c r="AQ56" s="543"/>
      <c r="AR56" s="543"/>
      <c r="AS56" s="543"/>
      <c r="AT56" s="543"/>
      <c r="AU56" s="543"/>
      <c r="AV56" s="543"/>
      <c r="AW56" s="543"/>
      <c r="AX56" s="543"/>
      <c r="AY56" s="543"/>
      <c r="AZ56" s="216"/>
      <c r="BA56" s="217" t="s">
        <v>129</v>
      </c>
      <c r="BB56" s="115" t="s">
        <v>96</v>
      </c>
      <c r="BC56" s="2261" t="s">
        <v>115</v>
      </c>
      <c r="BD56" s="2262"/>
      <c r="BE56" s="2262"/>
      <c r="BF56" s="2262"/>
      <c r="BG56" s="2263"/>
      <c r="BH56" s="2264" t="s">
        <v>39</v>
      </c>
      <c r="BI56" s="2262"/>
      <c r="BJ56" s="2262"/>
      <c r="BK56" s="2262"/>
      <c r="BL56" s="2263"/>
      <c r="BM56" s="2264" t="s">
        <v>38</v>
      </c>
      <c r="BN56" s="2262"/>
      <c r="BO56" s="2262"/>
      <c r="BP56" s="2262"/>
      <c r="BQ56" s="2265"/>
      <c r="BR56" s="1765" t="s">
        <v>139</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78" customFormat="true" ht="36" x14ac:dyDescent="0.2">
      <c r="A57" s="186" t="s">
        <v>70</v>
      </c>
      <c r="B57" s="244"/>
      <c r="C57" s="275" t="s">
        <v>0</v>
      </c>
      <c r="D57" s="276" t="s">
        <v>1</v>
      </c>
      <c r="E57" s="276" t="s">
        <v>2</v>
      </c>
      <c r="F57" s="276" t="s">
        <v>3</v>
      </c>
      <c r="G57" s="277" t="s">
        <v>4</v>
      </c>
      <c r="H57" s="853"/>
      <c r="I57" s="853"/>
      <c r="J57" s="853"/>
      <c r="K57" s="853"/>
      <c r="L57" s="854"/>
      <c r="M57" s="855"/>
      <c r="N57" s="856"/>
      <c r="O57" s="856"/>
      <c r="P57" s="856"/>
      <c r="Q57" s="857"/>
      <c r="R57" s="1328" t="s">
        <v>234</v>
      </c>
      <c r="S57" s="1307" t="s">
        <v>235</v>
      </c>
      <c r="T57" s="1307" t="s">
        <v>236</v>
      </c>
      <c r="U57" s="1307" t="s">
        <v>237</v>
      </c>
      <c r="V57" s="1307" t="s">
        <v>238</v>
      </c>
      <c r="W57" s="1307" t="s">
        <v>239</v>
      </c>
      <c r="X57" s="1307" t="s">
        <v>240</v>
      </c>
      <c r="Y57" s="1307" t="s">
        <v>241</v>
      </c>
      <c r="Z57" s="1307" t="s">
        <v>242</v>
      </c>
      <c r="AA57" s="1307" t="s">
        <v>243</v>
      </c>
      <c r="AB57" s="1307" t="s">
        <v>244</v>
      </c>
      <c r="AC57" s="1307" t="s">
        <v>245</v>
      </c>
      <c r="AD57" s="1307" t="s">
        <v>246</v>
      </c>
      <c r="AE57" s="1307" t="s">
        <v>247</v>
      </c>
      <c r="AF57" s="1308" t="s">
        <v>248</v>
      </c>
      <c r="AG57" s="543"/>
      <c r="AH57" s="543"/>
      <c r="AI57" s="543"/>
      <c r="AJ57" s="543"/>
      <c r="AK57" s="543"/>
      <c r="AL57" s="543"/>
      <c r="AM57" s="543"/>
      <c r="AN57" s="543"/>
      <c r="AO57" s="543"/>
      <c r="AP57" s="543"/>
      <c r="AQ57" s="543"/>
      <c r="AR57" s="543"/>
      <c r="AS57" s="543"/>
      <c r="AT57" s="543"/>
      <c r="AU57" s="543"/>
      <c r="AV57" s="543"/>
      <c r="AW57" s="543"/>
      <c r="AX57" s="543"/>
      <c r="AY57" s="543"/>
      <c r="AZ57" s="216"/>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234</v>
      </c>
      <c r="BS57" s="170" t="s">
        <v>235</v>
      </c>
      <c r="BT57" s="170" t="s">
        <v>236</v>
      </c>
      <c r="BU57" s="170" t="s">
        <v>237</v>
      </c>
      <c r="BV57" s="170" t="s">
        <v>238</v>
      </c>
      <c r="BW57" s="170" t="s">
        <v>239</v>
      </c>
      <c r="BX57" s="170" t="s">
        <v>240</v>
      </c>
      <c r="BY57" s="171" t="s">
        <v>241</v>
      </c>
      <c r="BZ57" s="171" t="s">
        <v>242</v>
      </c>
      <c r="CA57" s="171" t="s">
        <v>243</v>
      </c>
      <c r="CB57" s="171" t="s">
        <v>244</v>
      </c>
      <c r="CC57" s="171" t="s">
        <v>245</v>
      </c>
      <c r="CD57" s="171" t="s">
        <v>246</v>
      </c>
      <c r="CE57" s="171" t="s">
        <v>247</v>
      </c>
      <c r="CF57" s="171" t="s">
        <v>248</v>
      </c>
      <c r="CG57" s="1849"/>
      <c r="CH57" s="1849"/>
      <c r="CI57" s="1849"/>
      <c r="CJ57" s="1849"/>
      <c r="CK57" s="1849"/>
      <c r="CL57" s="1849"/>
      <c r="CM57" s="1849"/>
      <c r="CN57" s="1849"/>
      <c r="CO57" s="1849"/>
      <c r="CP57" s="1849"/>
      <c r="CQ57" s="1849"/>
      <c r="CR57" s="1849"/>
      <c r="CS57" s="1849"/>
      <c r="CT57" s="1849"/>
      <c r="CU57" s="1849"/>
      <c r="CV57" s="1849"/>
      <c r="CW57" s="1849"/>
      <c r="CX57" s="1849"/>
      <c r="CY57" s="1849"/>
      <c r="CZ57" s="1849"/>
    </row>
    <row r="58" s="578" customFormat="true" ht="15" customHeight="true" x14ac:dyDescent="0.2">
      <c r="A58" s="2304" t="s">
        <v>249</v>
      </c>
      <c r="B58" s="1458" t="s">
        <v>250</v>
      </c>
      <c r="C58" s="1383">
        <v>45.636119272582697</v>
      </c>
      <c r="D58" s="1384">
        <v>65.63377800188438</v>
      </c>
      <c r="E58" s="1384">
        <v>76.362285186406822</v>
      </c>
      <c r="F58" s="1384">
        <v>82.067086634753224</v>
      </c>
      <c r="G58" s="1385">
        <v>81.997672413549466</v>
      </c>
      <c r="H58" s="1081" t="s">
        <v>36</v>
      </c>
      <c r="I58" s="1104" t="s">
        <v>36</v>
      </c>
      <c r="J58" s="1104" t="s">
        <v>36</v>
      </c>
      <c r="K58" s="1104" t="s">
        <v>36</v>
      </c>
      <c r="L58" s="1123" t="s">
        <v>36</v>
      </c>
      <c r="M58" s="1146" t="s">
        <v>36</v>
      </c>
      <c r="N58" s="1104" t="s">
        <v>36</v>
      </c>
      <c r="O58" s="1104" t="s">
        <v>36</v>
      </c>
      <c r="P58" s="1104" t="s">
        <v>36</v>
      </c>
      <c r="Q58" s="1169" t="s">
        <v>36</v>
      </c>
      <c r="R58" s="1386">
        <v>92.427184466019412</v>
      </c>
      <c r="S58" s="1384">
        <v>69.107981220657294</v>
      </c>
      <c r="T58" s="1384">
        <v>69.708588957055113</v>
      </c>
      <c r="U58" s="1384">
        <v>68.754208754208747</v>
      </c>
      <c r="V58" s="1384">
        <v>59.116022099447584</v>
      </c>
      <c r="W58" s="1384">
        <v>50.26861089792768</v>
      </c>
      <c r="X58" s="1384">
        <v>50.234741784037539</v>
      </c>
      <c r="Y58" s="1384">
        <v>84.253246753246671</v>
      </c>
      <c r="Z58" s="1384">
        <v>67.141838916607242</v>
      </c>
      <c r="AA58" s="1384">
        <v>95.023696682464461</v>
      </c>
      <c r="AB58" s="1384">
        <v>66.652059596845021</v>
      </c>
      <c r="AC58" s="1384">
        <v>70.549450549450512</v>
      </c>
      <c r="AD58" s="1384">
        <v>68.862275449101872</v>
      </c>
      <c r="AE58" s="1384">
        <v>70.571010248901985</v>
      </c>
      <c r="AF58" s="1900">
        <v>85.399539625123268</v>
      </c>
      <c r="AG58" s="543"/>
      <c r="AH58" s="543"/>
      <c r="AI58" s="543"/>
      <c r="AJ58" s="543"/>
      <c r="AK58" s="543"/>
      <c r="AL58" s="543"/>
      <c r="AM58" s="543"/>
      <c r="AN58" s="543"/>
      <c r="AO58" s="543"/>
      <c r="AP58" s="543"/>
      <c r="AQ58" s="543"/>
      <c r="AR58" s="543"/>
      <c r="AS58" s="543"/>
      <c r="AT58" s="543"/>
      <c r="AU58" s="543"/>
      <c r="AV58" s="543"/>
      <c r="AW58" s="543"/>
      <c r="AX58" s="543"/>
      <c r="AY58" s="543"/>
      <c r="AZ58" s="216"/>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301"/>
      <c r="BW58" s="301"/>
      <c r="BX58" s="301"/>
      <c r="BY58" s="302"/>
      <c r="BZ58" s="302"/>
      <c r="CA58" s="302"/>
      <c r="CB58" s="302"/>
      <c r="CC58" s="302"/>
      <c r="CD58" s="302"/>
      <c r="CE58" s="302"/>
      <c r="CF58" s="302"/>
      <c r="CG58" s="1850"/>
      <c r="CH58" s="1850"/>
      <c r="CI58" s="1850"/>
      <c r="CJ58" s="1850"/>
      <c r="CK58" s="1850"/>
      <c r="CL58" s="1850"/>
      <c r="CM58" s="1850"/>
      <c r="CN58" s="1850"/>
      <c r="CO58" s="1850"/>
      <c r="CP58" s="1850"/>
      <c r="CQ58" s="1850"/>
      <c r="CR58" s="1850"/>
      <c r="CS58" s="1850"/>
      <c r="CT58" s="1850"/>
      <c r="CU58" s="1850"/>
      <c r="CV58" s="1850"/>
      <c r="CW58" s="1850"/>
      <c r="CX58" s="1850"/>
      <c r="CY58" s="1850"/>
      <c r="CZ58" s="1850"/>
    </row>
    <row r="59" s="578" customFormat="true" ht="15" customHeight="true" x14ac:dyDescent="0.2">
      <c r="A59" s="2305"/>
      <c r="B59" s="1459" t="s">
        <v>251</v>
      </c>
      <c r="C59" s="1387">
        <v>17.727074193436874</v>
      </c>
      <c r="D59" s="1388">
        <v>10.38849007113954</v>
      </c>
      <c r="E59" s="1388">
        <v>9.0270633478152984</v>
      </c>
      <c r="F59" s="1388">
        <v>4.1393245737354745</v>
      </c>
      <c r="G59" s="1389">
        <v>1.8936202515999745</v>
      </c>
      <c r="H59" s="1082" t="s">
        <v>36</v>
      </c>
      <c r="I59" s="1105" t="s">
        <v>36</v>
      </c>
      <c r="J59" s="1105" t="s">
        <v>36</v>
      </c>
      <c r="K59" s="1105" t="s">
        <v>36</v>
      </c>
      <c r="L59" s="1124" t="s">
        <v>36</v>
      </c>
      <c r="M59" s="1147" t="s">
        <v>36</v>
      </c>
      <c r="N59" s="1105" t="s">
        <v>36</v>
      </c>
      <c r="O59" s="1105" t="s">
        <v>36</v>
      </c>
      <c r="P59" s="1105" t="s">
        <v>36</v>
      </c>
      <c r="Q59" s="1170" t="s">
        <v>36</v>
      </c>
      <c r="R59" s="1390">
        <v>4.2718446601941684</v>
      </c>
      <c r="S59" s="1388">
        <v>6.6666666666666847</v>
      </c>
      <c r="T59" s="1388">
        <v>8.3972392638037121</v>
      </c>
      <c r="U59" s="1388">
        <v>6.1279461279461254</v>
      </c>
      <c r="V59" s="1388">
        <v>6.0773480662983523</v>
      </c>
      <c r="W59" s="1388">
        <v>28.702993092862485</v>
      </c>
      <c r="X59" s="1388">
        <v>14.553990610328635</v>
      </c>
      <c r="Y59" s="1388">
        <v>0.48701298701298673</v>
      </c>
      <c r="Z59" s="1388">
        <v>6.628652886671432</v>
      </c>
      <c r="AA59" s="1388">
        <v>0</v>
      </c>
      <c r="AB59" s="1388">
        <v>5.4776511831726644</v>
      </c>
      <c r="AC59" s="1388">
        <v>6.7032967032966937</v>
      </c>
      <c r="AD59" s="1388">
        <v>10.350727117194163</v>
      </c>
      <c r="AE59" s="1388">
        <v>10.834553440702809</v>
      </c>
      <c r="AF59" s="1901">
        <v>5.9848733969088954</v>
      </c>
      <c r="AG59" s="543"/>
      <c r="AH59" s="543"/>
      <c r="AI59" s="543"/>
      <c r="AJ59" s="543"/>
      <c r="AK59" s="543"/>
      <c r="AL59" s="543"/>
      <c r="AM59" s="543"/>
      <c r="AN59" s="543"/>
      <c r="AO59" s="543"/>
      <c r="AP59" s="543"/>
      <c r="AQ59" s="543"/>
      <c r="AR59" s="543"/>
      <c r="AS59" s="543"/>
      <c r="AT59" s="543"/>
      <c r="AU59" s="543"/>
      <c r="AV59" s="543"/>
      <c r="AW59" s="543"/>
      <c r="AX59" s="543"/>
      <c r="AY59" s="543"/>
      <c r="AZ59" s="216"/>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303"/>
      <c r="BW59" s="303"/>
      <c r="BX59" s="303"/>
      <c r="BY59" s="304"/>
      <c r="BZ59" s="304"/>
      <c r="CA59" s="304"/>
      <c r="CB59" s="304"/>
      <c r="CC59" s="304"/>
      <c r="CD59" s="304"/>
      <c r="CE59" s="304"/>
      <c r="CF59" s="304"/>
      <c r="CG59" s="1851"/>
      <c r="CH59" s="1851"/>
      <c r="CI59" s="1851"/>
      <c r="CJ59" s="1851"/>
      <c r="CK59" s="1851"/>
      <c r="CL59" s="1851"/>
      <c r="CM59" s="1851"/>
      <c r="CN59" s="1851"/>
      <c r="CO59" s="1851"/>
      <c r="CP59" s="1851"/>
      <c r="CQ59" s="1851"/>
      <c r="CR59" s="1851"/>
      <c r="CS59" s="1851"/>
      <c r="CT59" s="1851"/>
      <c r="CU59" s="1851"/>
      <c r="CV59" s="1851"/>
      <c r="CW59" s="1851"/>
      <c r="CX59" s="1851"/>
      <c r="CY59" s="1851"/>
      <c r="CZ59" s="1851"/>
    </row>
    <row r="60" s="578" customFormat="true" ht="15" customHeight="true" x14ac:dyDescent="0.2">
      <c r="A60" s="2305"/>
      <c r="B60" s="1459" t="s">
        <v>252</v>
      </c>
      <c r="C60" s="1387">
        <v>11.009766659962256</v>
      </c>
      <c r="D60" s="1388">
        <v>5.570072902736241</v>
      </c>
      <c r="E60" s="1388">
        <v>2.1344908581873061</v>
      </c>
      <c r="F60" s="1388">
        <v>0.52950011215056059</v>
      </c>
      <c r="G60" s="1389">
        <v>0</v>
      </c>
      <c r="H60" s="1086" t="s">
        <v>36</v>
      </c>
      <c r="I60" s="1107" t="s">
        <v>36</v>
      </c>
      <c r="J60" s="1107" t="s">
        <v>36</v>
      </c>
      <c r="K60" s="1107" t="s">
        <v>36</v>
      </c>
      <c r="L60" s="1128" t="s">
        <v>36</v>
      </c>
      <c r="M60" s="1151" t="s">
        <v>36</v>
      </c>
      <c r="N60" s="1107" t="s">
        <v>36</v>
      </c>
      <c r="O60" s="1107" t="s">
        <v>36</v>
      </c>
      <c r="P60" s="1107" t="s">
        <v>36</v>
      </c>
      <c r="Q60" s="1172" t="s">
        <v>36</v>
      </c>
      <c r="R60" s="1390">
        <v>0</v>
      </c>
      <c r="S60" s="1388">
        <v>0</v>
      </c>
      <c r="T60" s="1388">
        <v>2.9524539877300722</v>
      </c>
      <c r="U60" s="1388">
        <v>4.2424242424242404</v>
      </c>
      <c r="V60" s="1388">
        <v>0</v>
      </c>
      <c r="W60" s="1388">
        <v>2.2256331542593899</v>
      </c>
      <c r="X60" s="1388">
        <v>9.8591549295774623</v>
      </c>
      <c r="Y60" s="1388">
        <v>5.3571428571428532</v>
      </c>
      <c r="Z60" s="1388">
        <v>3.4212401995723534</v>
      </c>
      <c r="AA60" s="1388">
        <v>1.1848341232227522</v>
      </c>
      <c r="AB60" s="1388">
        <v>9.9035933391761901</v>
      </c>
      <c r="AC60" s="1388">
        <v>2.0879120879120849</v>
      </c>
      <c r="AD60" s="1388">
        <v>3.6783575705731333</v>
      </c>
      <c r="AE60" s="1388">
        <v>2.9282576866764352</v>
      </c>
      <c r="AF60" s="1901">
        <v>0.95363367313383551</v>
      </c>
      <c r="AG60" s="543"/>
      <c r="AH60" s="543"/>
      <c r="AI60" s="543"/>
      <c r="AJ60" s="543"/>
      <c r="AK60" s="543"/>
      <c r="AL60" s="543"/>
      <c r="AM60" s="543"/>
      <c r="AN60" s="543"/>
      <c r="AO60" s="543"/>
      <c r="AP60" s="543"/>
      <c r="AQ60" s="543"/>
      <c r="AR60" s="543"/>
      <c r="AS60" s="543"/>
      <c r="AT60" s="543"/>
      <c r="AU60" s="543"/>
      <c r="AV60" s="543"/>
      <c r="AW60" s="543"/>
      <c r="AX60" s="543"/>
      <c r="AY60" s="543"/>
      <c r="AZ60" s="216"/>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303"/>
      <c r="BW60" s="303"/>
      <c r="BX60" s="303"/>
      <c r="BY60" s="304"/>
      <c r="BZ60" s="304"/>
      <c r="CA60" s="304"/>
      <c r="CB60" s="304"/>
      <c r="CC60" s="304"/>
      <c r="CD60" s="304"/>
      <c r="CE60" s="304"/>
      <c r="CF60" s="304"/>
      <c r="CG60" s="1851"/>
      <c r="CH60" s="1851"/>
      <c r="CI60" s="1851"/>
      <c r="CJ60" s="1851"/>
      <c r="CK60" s="1851"/>
      <c r="CL60" s="1851"/>
      <c r="CM60" s="1851"/>
      <c r="CN60" s="1851"/>
      <c r="CO60" s="1851"/>
      <c r="CP60" s="1851"/>
      <c r="CQ60" s="1851"/>
      <c r="CR60" s="1851"/>
      <c r="CS60" s="1851"/>
      <c r="CT60" s="1851"/>
      <c r="CU60" s="1851"/>
      <c r="CV60" s="1851"/>
      <c r="CW60" s="1851"/>
      <c r="CX60" s="1851"/>
      <c r="CY60" s="1851"/>
      <c r="CZ60" s="1851"/>
    </row>
    <row r="61" s="578" customFormat="true" ht="15" customHeight="true" x14ac:dyDescent="0.2">
      <c r="A61" s="2305"/>
      <c r="B61" s="1459" t="s">
        <v>253</v>
      </c>
      <c r="C61" s="1387">
        <v>1.7269496233459942</v>
      </c>
      <c r="D61" s="1388">
        <v>1.5361593375154483</v>
      </c>
      <c r="E61" s="1388">
        <v>1.3243991816594469</v>
      </c>
      <c r="F61" s="1388">
        <v>1.3774662869757581</v>
      </c>
      <c r="G61" s="1389">
        <v>1.173314001286752</v>
      </c>
      <c r="H61" s="1087" t="s">
        <v>36</v>
      </c>
      <c r="I61" s="1108" t="s">
        <v>36</v>
      </c>
      <c r="J61" s="1108" t="s">
        <v>36</v>
      </c>
      <c r="K61" s="1108" t="s">
        <v>36</v>
      </c>
      <c r="L61" s="1129" t="s">
        <v>36</v>
      </c>
      <c r="M61" s="1152" t="s">
        <v>36</v>
      </c>
      <c r="N61" s="1108" t="s">
        <v>36</v>
      </c>
      <c r="O61" s="1108" t="s">
        <v>36</v>
      </c>
      <c r="P61" s="1108" t="s">
        <v>36</v>
      </c>
      <c r="Q61" s="1173" t="s">
        <v>36</v>
      </c>
      <c r="R61" s="1390">
        <v>1.1650485436893188</v>
      </c>
      <c r="S61" s="1388">
        <v>8.7323943661972088</v>
      </c>
      <c r="T61" s="1388">
        <v>1.3803680981595139</v>
      </c>
      <c r="U61" s="1388">
        <v>1.7508417508417498</v>
      </c>
      <c r="V61" s="1388">
        <v>2.2099447513812196</v>
      </c>
      <c r="W61" s="1388">
        <v>0.84420567920183742</v>
      </c>
      <c r="X61" s="1388">
        <v>0</v>
      </c>
      <c r="Y61" s="1388">
        <v>0</v>
      </c>
      <c r="Z61" s="1388">
        <v>0.35637918745545338</v>
      </c>
      <c r="AA61" s="1388">
        <v>0</v>
      </c>
      <c r="AB61" s="1388">
        <v>1.7966695880806343</v>
      </c>
      <c r="AC61" s="1388">
        <v>0</v>
      </c>
      <c r="AD61" s="1388">
        <v>1.6253207869974311</v>
      </c>
      <c r="AE61" s="1388">
        <v>0.58565153733528708</v>
      </c>
      <c r="AF61" s="1901">
        <v>0.36172311739559265</v>
      </c>
      <c r="AG61" s="543"/>
      <c r="AH61" s="543"/>
      <c r="AI61" s="543"/>
      <c r="AJ61" s="543"/>
      <c r="AK61" s="543"/>
      <c r="AL61" s="543"/>
      <c r="AM61" s="543"/>
      <c r="AN61" s="543"/>
      <c r="AO61" s="543"/>
      <c r="AP61" s="543"/>
      <c r="AQ61" s="543"/>
      <c r="AR61" s="543"/>
      <c r="AS61" s="543"/>
      <c r="AT61" s="543"/>
      <c r="AU61" s="543"/>
      <c r="AV61" s="543"/>
      <c r="AW61" s="543"/>
      <c r="AX61" s="543"/>
      <c r="AY61" s="543"/>
      <c r="AZ61" s="216"/>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303"/>
      <c r="BW61" s="303"/>
      <c r="BX61" s="303"/>
      <c r="BY61" s="304"/>
      <c r="BZ61" s="304"/>
      <c r="CA61" s="304"/>
      <c r="CB61" s="304"/>
      <c r="CC61" s="304"/>
      <c r="CD61" s="304"/>
      <c r="CE61" s="304"/>
      <c r="CF61" s="304"/>
      <c r="CG61" s="1851"/>
      <c r="CH61" s="1851"/>
      <c r="CI61" s="1851"/>
      <c r="CJ61" s="1851"/>
      <c r="CK61" s="1851"/>
      <c r="CL61" s="1851"/>
      <c r="CM61" s="1851"/>
      <c r="CN61" s="1851"/>
      <c r="CO61" s="1851"/>
      <c r="CP61" s="1851"/>
      <c r="CQ61" s="1851"/>
      <c r="CR61" s="1851"/>
      <c r="CS61" s="1851"/>
      <c r="CT61" s="1851"/>
      <c r="CU61" s="1851"/>
      <c r="CV61" s="1851"/>
      <c r="CW61" s="1851"/>
      <c r="CX61" s="1851"/>
      <c r="CY61" s="1851"/>
      <c r="CZ61" s="1851"/>
    </row>
    <row r="62" s="578" customFormat="true" ht="15" customHeight="true" x14ac:dyDescent="0.2">
      <c r="A62" s="2305"/>
      <c r="B62" s="1459" t="s">
        <v>254</v>
      </c>
      <c r="C62" s="1387">
        <v>2.0224884175510112</v>
      </c>
      <c r="D62" s="1388">
        <v>1.2858691029416784</v>
      </c>
      <c r="E62" s="1388">
        <v>1.2022733319588819</v>
      </c>
      <c r="F62" s="1388">
        <v>0.77138669867431264</v>
      </c>
      <c r="G62" s="1389">
        <v>0.1601655080406312</v>
      </c>
      <c r="H62" s="1088" t="s">
        <v>36</v>
      </c>
      <c r="I62" s="1109" t="s">
        <v>36</v>
      </c>
      <c r="J62" s="1109" t="s">
        <v>36</v>
      </c>
      <c r="K62" s="1109" t="s">
        <v>36</v>
      </c>
      <c r="L62" s="1130" t="s">
        <v>36</v>
      </c>
      <c r="M62" s="1153" t="s">
        <v>36</v>
      </c>
      <c r="N62" s="1109" t="s">
        <v>36</v>
      </c>
      <c r="O62" s="1109" t="s">
        <v>36</v>
      </c>
      <c r="P62" s="1109" t="s">
        <v>36</v>
      </c>
      <c r="Q62" s="1174" t="s">
        <v>36</v>
      </c>
      <c r="R62" s="1390">
        <v>0</v>
      </c>
      <c r="S62" s="1388">
        <v>1.2206572769953086</v>
      </c>
      <c r="T62" s="1388">
        <v>3.1825153374233244</v>
      </c>
      <c r="U62" s="1388">
        <v>2.3569023569023555</v>
      </c>
      <c r="V62" s="1388">
        <v>0.7366482504604065</v>
      </c>
      <c r="W62" s="1388">
        <v>0.3069838833461227</v>
      </c>
      <c r="X62" s="1388">
        <v>0</v>
      </c>
      <c r="Y62" s="1388">
        <v>0.81168831168831113</v>
      </c>
      <c r="Z62" s="1388">
        <v>0.64148253741981609</v>
      </c>
      <c r="AA62" s="1388">
        <v>0</v>
      </c>
      <c r="AB62" s="1388">
        <v>0.56967572304995717</v>
      </c>
      <c r="AC62" s="1388">
        <v>0</v>
      </c>
      <c r="AD62" s="1388">
        <v>0.8554319931565425</v>
      </c>
      <c r="AE62" s="1388">
        <v>0.29282576866764354</v>
      </c>
      <c r="AF62" s="1901">
        <v>0.46037487668529981</v>
      </c>
      <c r="AG62" s="543"/>
      <c r="AH62" s="543"/>
      <c r="AI62" s="543"/>
      <c r="AJ62" s="543"/>
      <c r="AK62" s="543"/>
      <c r="AL62" s="543"/>
      <c r="AM62" s="543"/>
      <c r="AN62" s="543"/>
      <c r="AO62" s="543"/>
      <c r="AP62" s="543"/>
      <c r="AQ62" s="543"/>
      <c r="AR62" s="543"/>
      <c r="AS62" s="543"/>
      <c r="AT62" s="543"/>
      <c r="AU62" s="543"/>
      <c r="AV62" s="543"/>
      <c r="AW62" s="543"/>
      <c r="AX62" s="543"/>
      <c r="AY62" s="543"/>
      <c r="AZ62" s="216"/>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303"/>
      <c r="BW62" s="303"/>
      <c r="BX62" s="303"/>
      <c r="BY62" s="304"/>
      <c r="BZ62" s="304"/>
      <c r="CA62" s="304"/>
      <c r="CB62" s="304"/>
      <c r="CC62" s="304"/>
      <c r="CD62" s="304"/>
      <c r="CE62" s="304"/>
      <c r="CF62" s="304"/>
      <c r="CG62" s="1851"/>
      <c r="CH62" s="1851"/>
      <c r="CI62" s="1851"/>
      <c r="CJ62" s="1851"/>
      <c r="CK62" s="1851"/>
      <c r="CL62" s="1851"/>
      <c r="CM62" s="1851"/>
      <c r="CN62" s="1851"/>
      <c r="CO62" s="1851"/>
      <c r="CP62" s="1851"/>
      <c r="CQ62" s="1851"/>
      <c r="CR62" s="1851"/>
      <c r="CS62" s="1851"/>
      <c r="CT62" s="1851"/>
      <c r="CU62" s="1851"/>
      <c r="CV62" s="1851"/>
      <c r="CW62" s="1851"/>
      <c r="CX62" s="1851"/>
      <c r="CY62" s="1851"/>
      <c r="CZ62" s="1851"/>
    </row>
    <row r="63" s="578" customFormat="true" ht="15" customHeight="true" x14ac:dyDescent="0.2">
      <c r="A63" s="2305"/>
      <c r="B63" s="1459" t="s">
        <v>255</v>
      </c>
      <c r="C63" s="1387">
        <v>0.42160115181177282</v>
      </c>
      <c r="D63" s="1388">
        <v>0.77349065771243075</v>
      </c>
      <c r="E63" s="1388">
        <v>0.20549383563352708</v>
      </c>
      <c r="F63" s="1388">
        <v>0.79333355728983512</v>
      </c>
      <c r="G63" s="1389">
        <v>0.13728472117768392</v>
      </c>
      <c r="H63" s="1089" t="s">
        <v>36</v>
      </c>
      <c r="I63" s="1110" t="s">
        <v>36</v>
      </c>
      <c r="J63" s="1110" t="s">
        <v>36</v>
      </c>
      <c r="K63" s="1110" t="s">
        <v>36</v>
      </c>
      <c r="L63" s="1131" t="s">
        <v>36</v>
      </c>
      <c r="M63" s="1154" t="s">
        <v>36</v>
      </c>
      <c r="N63" s="1110" t="s">
        <v>36</v>
      </c>
      <c r="O63" s="1110" t="s">
        <v>36</v>
      </c>
      <c r="P63" s="1110" t="s">
        <v>36</v>
      </c>
      <c r="Q63" s="1175" t="s">
        <v>36</v>
      </c>
      <c r="R63" s="1390">
        <v>0</v>
      </c>
      <c r="S63" s="1388">
        <v>0.56338028169014243</v>
      </c>
      <c r="T63" s="1388">
        <v>1.0352760736196354</v>
      </c>
      <c r="U63" s="1388">
        <v>0.26936026936026913</v>
      </c>
      <c r="V63" s="1388">
        <v>0</v>
      </c>
      <c r="W63" s="1388">
        <v>0</v>
      </c>
      <c r="X63" s="1388">
        <v>0</v>
      </c>
      <c r="Y63" s="1388">
        <v>0</v>
      </c>
      <c r="Z63" s="1388">
        <v>0</v>
      </c>
      <c r="AA63" s="1388">
        <v>0</v>
      </c>
      <c r="AB63" s="1388">
        <v>2.1910604732690659</v>
      </c>
      <c r="AC63" s="1388">
        <v>0</v>
      </c>
      <c r="AD63" s="1388">
        <v>0</v>
      </c>
      <c r="AE63" s="1388">
        <v>0</v>
      </c>
      <c r="AF63" s="1901">
        <v>0</v>
      </c>
      <c r="AG63" s="543"/>
      <c r="AH63" s="543"/>
      <c r="AI63" s="543"/>
      <c r="AJ63" s="543"/>
      <c r="AK63" s="543"/>
      <c r="AL63" s="543"/>
      <c r="AM63" s="543"/>
      <c r="AN63" s="543"/>
      <c r="AO63" s="543"/>
      <c r="AP63" s="543"/>
      <c r="AQ63" s="543"/>
      <c r="AR63" s="543"/>
      <c r="AS63" s="543"/>
      <c r="AT63" s="543"/>
      <c r="AU63" s="543"/>
      <c r="AV63" s="543"/>
      <c r="AW63" s="543"/>
      <c r="AX63" s="543"/>
      <c r="AY63" s="543"/>
      <c r="AZ63" s="216"/>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303"/>
      <c r="BW63" s="303"/>
      <c r="BX63" s="303"/>
      <c r="BY63" s="304"/>
      <c r="BZ63" s="304"/>
      <c r="CA63" s="304"/>
      <c r="CB63" s="304"/>
      <c r="CC63" s="304"/>
      <c r="CD63" s="304"/>
      <c r="CE63" s="304"/>
      <c r="CF63" s="304"/>
      <c r="CG63" s="1851"/>
      <c r="CH63" s="1851"/>
      <c r="CI63" s="1851"/>
      <c r="CJ63" s="1851"/>
      <c r="CK63" s="1851"/>
      <c r="CL63" s="1851"/>
      <c r="CM63" s="1851"/>
      <c r="CN63" s="1851"/>
      <c r="CO63" s="1851"/>
      <c r="CP63" s="1851"/>
      <c r="CQ63" s="1851"/>
      <c r="CR63" s="1851"/>
      <c r="CS63" s="1851"/>
      <c r="CT63" s="1851"/>
      <c r="CU63" s="1851"/>
      <c r="CV63" s="1851"/>
      <c r="CW63" s="1851"/>
      <c r="CX63" s="1851"/>
      <c r="CY63" s="1851"/>
      <c r="CZ63" s="1851"/>
    </row>
    <row r="64" s="578" customFormat="true" ht="15" customHeight="true" x14ac:dyDescent="0.2">
      <c r="A64" s="2305"/>
      <c r="B64" s="1459" t="s">
        <v>256</v>
      </c>
      <c r="C64" s="1387">
        <v>1.0094891663902406</v>
      </c>
      <c r="D64" s="1388">
        <v>1.108911322109448</v>
      </c>
      <c r="E64" s="1388">
        <v>0.96667500602463352</v>
      </c>
      <c r="F64" s="1388">
        <v>0.7982069204051766</v>
      </c>
      <c r="G64" s="1389">
        <v>0</v>
      </c>
      <c r="H64" s="1090" t="s">
        <v>36</v>
      </c>
      <c r="I64" s="1111" t="s">
        <v>36</v>
      </c>
      <c r="J64" s="1111" t="s">
        <v>36</v>
      </c>
      <c r="K64" s="1111" t="s">
        <v>36</v>
      </c>
      <c r="L64" s="1132" t="s">
        <v>36</v>
      </c>
      <c r="M64" s="1155" t="s">
        <v>36</v>
      </c>
      <c r="N64" s="1111" t="s">
        <v>36</v>
      </c>
      <c r="O64" s="1111" t="s">
        <v>36</v>
      </c>
      <c r="P64" s="1111" t="s">
        <v>36</v>
      </c>
      <c r="Q64" s="1176" t="s">
        <v>36</v>
      </c>
      <c r="R64" s="1390">
        <v>0</v>
      </c>
      <c r="S64" s="1388">
        <v>0</v>
      </c>
      <c r="T64" s="1388">
        <v>0.19171779141104361</v>
      </c>
      <c r="U64" s="1388">
        <v>1.7508417508417498</v>
      </c>
      <c r="V64" s="1388">
        <v>0</v>
      </c>
      <c r="W64" s="1388">
        <v>0</v>
      </c>
      <c r="X64" s="1388">
        <v>0</v>
      </c>
      <c r="Y64" s="1388">
        <v>0</v>
      </c>
      <c r="Z64" s="1388">
        <v>0</v>
      </c>
      <c r="AA64" s="1388">
        <v>0</v>
      </c>
      <c r="AB64" s="1388">
        <v>3.7686240140227936</v>
      </c>
      <c r="AC64" s="1388">
        <v>1.9780219780219754</v>
      </c>
      <c r="AD64" s="1388">
        <v>0</v>
      </c>
      <c r="AE64" s="1388">
        <v>0.29282576866764354</v>
      </c>
      <c r="AF64" s="1901">
        <v>0</v>
      </c>
      <c r="AG64" s="543"/>
      <c r="AH64" s="543"/>
      <c r="AI64" s="543"/>
      <c r="AJ64" s="543"/>
      <c r="AK64" s="543"/>
      <c r="AL64" s="543"/>
      <c r="AM64" s="543"/>
      <c r="AN64" s="543"/>
      <c r="AO64" s="543"/>
      <c r="AP64" s="543"/>
      <c r="AQ64" s="543"/>
      <c r="AR64" s="543"/>
      <c r="AS64" s="543"/>
      <c r="AT64" s="543"/>
      <c r="AU64" s="543"/>
      <c r="AV64" s="543"/>
      <c r="AW64" s="543"/>
      <c r="AX64" s="543"/>
      <c r="AY64" s="543"/>
      <c r="AZ64" s="216"/>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303"/>
      <c r="BW64" s="303"/>
      <c r="BX64" s="303"/>
      <c r="BY64" s="304"/>
      <c r="BZ64" s="304"/>
      <c r="CA64" s="304"/>
      <c r="CB64" s="304"/>
      <c r="CC64" s="304"/>
      <c r="CD64" s="304"/>
      <c r="CE64" s="304"/>
      <c r="CF64" s="304"/>
      <c r="CG64" s="1851"/>
      <c r="CH64" s="1851"/>
      <c r="CI64" s="1851"/>
      <c r="CJ64" s="1851"/>
      <c r="CK64" s="1851"/>
      <c r="CL64" s="1851"/>
      <c r="CM64" s="1851"/>
      <c r="CN64" s="1851"/>
      <c r="CO64" s="1851"/>
      <c r="CP64" s="1851"/>
      <c r="CQ64" s="1851"/>
      <c r="CR64" s="1851"/>
      <c r="CS64" s="1851"/>
      <c r="CT64" s="1851"/>
      <c r="CU64" s="1851"/>
      <c r="CV64" s="1851"/>
      <c r="CW64" s="1851"/>
      <c r="CX64" s="1851"/>
      <c r="CY64" s="1851"/>
      <c r="CZ64" s="1851"/>
    </row>
    <row r="65" s="578" customFormat="true" ht="15" customHeight="true" x14ac:dyDescent="0.2">
      <c r="A65" s="2305"/>
      <c r="B65" s="1459" t="s">
        <v>257</v>
      </c>
      <c r="C65" s="1387">
        <v>11.044206464877067</v>
      </c>
      <c r="D65" s="1388">
        <v>8.3595533352884868</v>
      </c>
      <c r="E65" s="1388">
        <v>3.0911355286482798</v>
      </c>
      <c r="F65" s="1388">
        <v>3.0415660607644646</v>
      </c>
      <c r="G65" s="1389">
        <v>1.7114349412302203</v>
      </c>
      <c r="H65" s="1091" t="s">
        <v>36</v>
      </c>
      <c r="I65" s="1112" t="s">
        <v>36</v>
      </c>
      <c r="J65" s="1112" t="s">
        <v>36</v>
      </c>
      <c r="K65" s="1112" t="s">
        <v>36</v>
      </c>
      <c r="L65" s="1133" t="s">
        <v>36</v>
      </c>
      <c r="M65" s="1156" t="s">
        <v>36</v>
      </c>
      <c r="N65" s="1112" t="s">
        <v>36</v>
      </c>
      <c r="O65" s="1112" t="s">
        <v>36</v>
      </c>
      <c r="P65" s="1112" t="s">
        <v>36</v>
      </c>
      <c r="Q65" s="1177" t="s">
        <v>36</v>
      </c>
      <c r="R65" s="1390">
        <v>0</v>
      </c>
      <c r="S65" s="1388">
        <v>3.1924882629108065</v>
      </c>
      <c r="T65" s="1388">
        <v>6.5567484662576936</v>
      </c>
      <c r="U65" s="1388">
        <v>4.3097643097643079</v>
      </c>
      <c r="V65" s="1388">
        <v>31.123388581952167</v>
      </c>
      <c r="W65" s="1388">
        <v>5.9861857252493911</v>
      </c>
      <c r="X65" s="1388">
        <v>12.676056338028163</v>
      </c>
      <c r="Y65" s="1388">
        <v>0.16233766233766225</v>
      </c>
      <c r="Z65" s="1388">
        <v>8.6956521739130626</v>
      </c>
      <c r="AA65" s="1388">
        <v>0</v>
      </c>
      <c r="AB65" s="1388">
        <v>0.70113935144610118</v>
      </c>
      <c r="AC65" s="1388">
        <v>12.307692307692289</v>
      </c>
      <c r="AD65" s="1388">
        <v>9.2386655260906583</v>
      </c>
      <c r="AE65" s="1388">
        <v>6.1493411420205124</v>
      </c>
      <c r="AF65" s="1901">
        <v>9.8651759289707097E-2</v>
      </c>
      <c r="AG65" s="543"/>
      <c r="AH65" s="543"/>
      <c r="AI65" s="543"/>
      <c r="AJ65" s="543"/>
      <c r="AK65" s="543"/>
      <c r="AL65" s="543"/>
      <c r="AM65" s="543"/>
      <c r="AN65" s="543"/>
      <c r="AO65" s="543"/>
      <c r="AP65" s="543"/>
      <c r="AQ65" s="543"/>
      <c r="AR65" s="543"/>
      <c r="AS65" s="543"/>
      <c r="AT65" s="543"/>
      <c r="AU65" s="543"/>
      <c r="AV65" s="543"/>
      <c r="AW65" s="543"/>
      <c r="AX65" s="543"/>
      <c r="AY65" s="543"/>
      <c r="AZ65" s="216"/>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303"/>
      <c r="BW65" s="303"/>
      <c r="BX65" s="303"/>
      <c r="BY65" s="304"/>
      <c r="BZ65" s="304"/>
      <c r="CA65" s="304"/>
      <c r="CB65" s="304"/>
      <c r="CC65" s="304"/>
      <c r="CD65" s="304"/>
      <c r="CE65" s="304"/>
      <c r="CF65" s="304"/>
      <c r="CG65" s="1851"/>
      <c r="CH65" s="1851"/>
      <c r="CI65" s="1851"/>
      <c r="CJ65" s="1851"/>
      <c r="CK65" s="1851"/>
      <c r="CL65" s="1851"/>
      <c r="CM65" s="1851"/>
      <c r="CN65" s="1851"/>
      <c r="CO65" s="1851"/>
      <c r="CP65" s="1851"/>
      <c r="CQ65" s="1851"/>
      <c r="CR65" s="1851"/>
      <c r="CS65" s="1851"/>
      <c r="CT65" s="1851"/>
      <c r="CU65" s="1851"/>
      <c r="CV65" s="1851"/>
      <c r="CW65" s="1851"/>
      <c r="CX65" s="1851"/>
      <c r="CY65" s="1851"/>
      <c r="CZ65" s="1851"/>
    </row>
    <row r="66" s="578" customFormat="true" ht="15" customHeight="true" x14ac:dyDescent="0.2">
      <c r="A66" s="2305"/>
      <c r="B66" s="1459" t="s">
        <v>258</v>
      </c>
      <c r="C66" s="1387">
        <v>3.689088792449073</v>
      </c>
      <c r="D66" s="1388">
        <v>2.352946765825624</v>
      </c>
      <c r="E66" s="1388">
        <v>1.3288433375570985</v>
      </c>
      <c r="F66" s="1388">
        <v>1.0235718099492994</v>
      </c>
      <c r="G66" s="1389">
        <v>0.44170069033397807</v>
      </c>
      <c r="H66" s="1091" t="s">
        <v>36</v>
      </c>
      <c r="I66" s="1112" t="s">
        <v>36</v>
      </c>
      <c r="J66" s="1112" t="s">
        <v>36</v>
      </c>
      <c r="K66" s="1112" t="s">
        <v>36</v>
      </c>
      <c r="L66" s="1133" t="s">
        <v>36</v>
      </c>
      <c r="M66" s="1156" t="s">
        <v>36</v>
      </c>
      <c r="N66" s="1112" t="s">
        <v>36</v>
      </c>
      <c r="O66" s="1112" t="s">
        <v>36</v>
      </c>
      <c r="P66" s="1112" t="s">
        <v>36</v>
      </c>
      <c r="Q66" s="1177" t="s">
        <v>36</v>
      </c>
      <c r="R66" s="1390">
        <v>0</v>
      </c>
      <c r="S66" s="1388">
        <v>0</v>
      </c>
      <c r="T66" s="1388">
        <v>1.8021472392638103</v>
      </c>
      <c r="U66" s="1388">
        <v>4.1077441077441064</v>
      </c>
      <c r="V66" s="1388">
        <v>0</v>
      </c>
      <c r="W66" s="1388">
        <v>6.7536454336146967</v>
      </c>
      <c r="X66" s="1388">
        <v>2.8169014084507031</v>
      </c>
      <c r="Y66" s="1388">
        <v>0</v>
      </c>
      <c r="Z66" s="1388">
        <v>5.702066999287255</v>
      </c>
      <c r="AA66" s="1388">
        <v>0</v>
      </c>
      <c r="AB66" s="1388">
        <v>0.52585451358457591</v>
      </c>
      <c r="AC66" s="1388">
        <v>0.32967032967032928</v>
      </c>
      <c r="AD66" s="1388">
        <v>0.51325919589392555</v>
      </c>
      <c r="AE66" s="1388">
        <v>0.43923865300146525</v>
      </c>
      <c r="AF66" s="1901">
        <v>0</v>
      </c>
      <c r="AG66" s="543"/>
      <c r="AH66" s="543"/>
      <c r="AI66" s="543"/>
      <c r="AJ66" s="543"/>
      <c r="AK66" s="543"/>
      <c r="AL66" s="543"/>
      <c r="AM66" s="543"/>
      <c r="AN66" s="543"/>
      <c r="AO66" s="543"/>
      <c r="AP66" s="543"/>
      <c r="AQ66" s="543"/>
      <c r="AR66" s="543"/>
      <c r="AS66" s="543"/>
      <c r="AT66" s="543"/>
      <c r="AU66" s="543"/>
      <c r="AV66" s="543"/>
      <c r="AW66" s="543"/>
      <c r="AX66" s="543"/>
      <c r="AY66" s="543"/>
      <c r="AZ66" s="216"/>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303"/>
      <c r="BW66" s="303"/>
      <c r="BX66" s="303"/>
      <c r="BY66" s="304"/>
      <c r="BZ66" s="304"/>
      <c r="CA66" s="304"/>
      <c r="CB66" s="304"/>
      <c r="CC66" s="304"/>
      <c r="CD66" s="304"/>
      <c r="CE66" s="304"/>
      <c r="CF66" s="304"/>
      <c r="CG66" s="1851"/>
      <c r="CH66" s="1851"/>
      <c r="CI66" s="1851"/>
      <c r="CJ66" s="1851"/>
      <c r="CK66" s="1851"/>
      <c r="CL66" s="1851"/>
      <c r="CM66" s="1851"/>
      <c r="CN66" s="1851"/>
      <c r="CO66" s="1851"/>
      <c r="CP66" s="1851"/>
      <c r="CQ66" s="1851"/>
      <c r="CR66" s="1851"/>
      <c r="CS66" s="1851"/>
      <c r="CT66" s="1851"/>
      <c r="CU66" s="1851"/>
      <c r="CV66" s="1851"/>
      <c r="CW66" s="1851"/>
      <c r="CX66" s="1851"/>
      <c r="CY66" s="1851"/>
      <c r="CZ66" s="1851"/>
    </row>
    <row r="67" s="578" customFormat="true" ht="15" customHeight="true" x14ac:dyDescent="0.2">
      <c r="A67" s="2305"/>
      <c r="B67" s="1459" t="s">
        <v>259</v>
      </c>
      <c r="C67" s="1387">
        <v>0.47500571289394428</v>
      </c>
      <c r="D67" s="1388">
        <v>0.22595329089931793</v>
      </c>
      <c r="E67" s="1388">
        <v>0</v>
      </c>
      <c r="F67" s="1388">
        <v>0.11620345103075339</v>
      </c>
      <c r="G67" s="1389">
        <v>0</v>
      </c>
      <c r="H67" s="1091" t="s">
        <v>36</v>
      </c>
      <c r="I67" s="1112" t="s">
        <v>36</v>
      </c>
      <c r="J67" s="1112" t="s">
        <v>36</v>
      </c>
      <c r="K67" s="1112" t="s">
        <v>36</v>
      </c>
      <c r="L67" s="1133" t="s">
        <v>36</v>
      </c>
      <c r="M67" s="1156" t="s">
        <v>36</v>
      </c>
      <c r="N67" s="1112" t="s">
        <v>36</v>
      </c>
      <c r="O67" s="1112" t="s">
        <v>36</v>
      </c>
      <c r="P67" s="1112" t="s">
        <v>36</v>
      </c>
      <c r="Q67" s="1177" t="s">
        <v>36</v>
      </c>
      <c r="R67" s="1390">
        <v>0</v>
      </c>
      <c r="S67" s="1388">
        <v>0</v>
      </c>
      <c r="T67" s="1388">
        <v>0.11503067484662617</v>
      </c>
      <c r="U67" s="1388">
        <v>0.13468013468013457</v>
      </c>
      <c r="V67" s="1388">
        <v>0</v>
      </c>
      <c r="W67" s="1388">
        <v>0.46047582501918399</v>
      </c>
      <c r="X67" s="1388">
        <v>0</v>
      </c>
      <c r="Y67" s="1388">
        <v>0</v>
      </c>
      <c r="Z67" s="1388">
        <v>0.85531004989308801</v>
      </c>
      <c r="AA67" s="1388">
        <v>0</v>
      </c>
      <c r="AB67" s="1388">
        <v>0</v>
      </c>
      <c r="AC67" s="1388">
        <v>0</v>
      </c>
      <c r="AD67" s="1388">
        <v>8.5543199315654267E-2</v>
      </c>
      <c r="AE67" s="1388">
        <v>0</v>
      </c>
      <c r="AF67" s="1901">
        <v>9.8651759289707097E-2</v>
      </c>
      <c r="AG67" s="543"/>
      <c r="AH67" s="543"/>
      <c r="AI67" s="543"/>
      <c r="AJ67" s="543"/>
      <c r="AK67" s="543"/>
      <c r="AL67" s="543"/>
      <c r="AM67" s="543"/>
      <c r="AN67" s="543"/>
      <c r="AO67" s="543"/>
      <c r="AP67" s="543"/>
      <c r="AQ67" s="543"/>
      <c r="AR67" s="543"/>
      <c r="AS67" s="543"/>
      <c r="AT67" s="543"/>
      <c r="AU67" s="543"/>
      <c r="AV67" s="543"/>
      <c r="AW67" s="543"/>
      <c r="AX67" s="543"/>
      <c r="AY67" s="543"/>
      <c r="AZ67" s="216"/>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303"/>
      <c r="BW67" s="303"/>
      <c r="BX67" s="303"/>
      <c r="BY67" s="304"/>
      <c r="BZ67" s="304"/>
      <c r="CA67" s="304"/>
      <c r="CB67" s="304"/>
      <c r="CC67" s="304"/>
      <c r="CD67" s="304"/>
      <c r="CE67" s="304"/>
      <c r="CF67" s="304"/>
      <c r="CG67" s="1851"/>
      <c r="CH67" s="1851"/>
      <c r="CI67" s="1851"/>
      <c r="CJ67" s="1851"/>
      <c r="CK67" s="1851"/>
      <c r="CL67" s="1851"/>
      <c r="CM67" s="1851"/>
      <c r="CN67" s="1851"/>
      <c r="CO67" s="1851"/>
      <c r="CP67" s="1851"/>
      <c r="CQ67" s="1851"/>
      <c r="CR67" s="1851"/>
      <c r="CS67" s="1851"/>
      <c r="CT67" s="1851"/>
      <c r="CU67" s="1851"/>
      <c r="CV67" s="1851"/>
      <c r="CW67" s="1851"/>
      <c r="CX67" s="1851"/>
      <c r="CY67" s="1851"/>
      <c r="CZ67" s="1851"/>
    </row>
    <row r="68" s="578" customFormat="true" ht="15" customHeight="true" x14ac:dyDescent="0.2">
      <c r="A68" s="2305"/>
      <c r="B68" s="1459" t="s">
        <v>17</v>
      </c>
      <c r="C68" s="1387">
        <v>0.49776873252474513</v>
      </c>
      <c r="D68" s="1388">
        <v>0</v>
      </c>
      <c r="E68" s="1388">
        <v>0</v>
      </c>
      <c r="F68" s="1388">
        <v>0</v>
      </c>
      <c r="G68" s="1389">
        <v>0</v>
      </c>
      <c r="H68" s="1091" t="s">
        <v>36</v>
      </c>
      <c r="I68" s="1112" t="s">
        <v>36</v>
      </c>
      <c r="J68" s="1112" t="s">
        <v>36</v>
      </c>
      <c r="K68" s="1112" t="s">
        <v>36</v>
      </c>
      <c r="L68" s="1133" t="s">
        <v>36</v>
      </c>
      <c r="M68" s="1156" t="s">
        <v>36</v>
      </c>
      <c r="N68" s="1112" t="s">
        <v>36</v>
      </c>
      <c r="O68" s="1112" t="s">
        <v>36</v>
      </c>
      <c r="P68" s="1112" t="s">
        <v>36</v>
      </c>
      <c r="Q68" s="1177" t="s">
        <v>36</v>
      </c>
      <c r="R68" s="1390">
        <v>0</v>
      </c>
      <c r="S68" s="1388">
        <v>0</v>
      </c>
      <c r="T68" s="1388">
        <v>0</v>
      </c>
      <c r="U68" s="1388">
        <v>0</v>
      </c>
      <c r="V68" s="1388">
        <v>0</v>
      </c>
      <c r="W68" s="1388">
        <v>0</v>
      </c>
      <c r="X68" s="1388">
        <v>0</v>
      </c>
      <c r="Y68" s="1388">
        <v>0</v>
      </c>
      <c r="Z68" s="1388">
        <v>0</v>
      </c>
      <c r="AA68" s="1388">
        <v>0</v>
      </c>
      <c r="AB68" s="1388">
        <v>0</v>
      </c>
      <c r="AC68" s="1388">
        <v>0.87912087912087811</v>
      </c>
      <c r="AD68" s="1388">
        <v>0</v>
      </c>
      <c r="AE68" s="1388">
        <v>0.8784773060029305</v>
      </c>
      <c r="AF68" s="1901">
        <v>0</v>
      </c>
      <c r="AG68" s="543"/>
      <c r="AH68" s="543"/>
      <c r="AI68" s="543"/>
      <c r="AJ68" s="543"/>
      <c r="AK68" s="543"/>
      <c r="AL68" s="543"/>
      <c r="AM68" s="543"/>
      <c r="AN68" s="543"/>
      <c r="AO68" s="543"/>
      <c r="AP68" s="543"/>
      <c r="AQ68" s="543"/>
      <c r="AR68" s="543"/>
      <c r="AS68" s="543"/>
      <c r="AT68" s="543"/>
      <c r="AU68" s="543"/>
      <c r="AV68" s="543"/>
      <c r="AW68" s="543"/>
      <c r="AX68" s="543"/>
      <c r="AY68" s="543"/>
      <c r="AZ68" s="216"/>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303"/>
      <c r="BW68" s="303"/>
      <c r="BX68" s="303"/>
      <c r="BY68" s="304"/>
      <c r="BZ68" s="304"/>
      <c r="CA68" s="304"/>
      <c r="CB68" s="304"/>
      <c r="CC68" s="304"/>
      <c r="CD68" s="304"/>
      <c r="CE68" s="304"/>
      <c r="CF68" s="304"/>
      <c r="CG68" s="1851"/>
      <c r="CH68" s="1851"/>
      <c r="CI68" s="1851"/>
      <c r="CJ68" s="1851"/>
      <c r="CK68" s="1851"/>
      <c r="CL68" s="1851"/>
      <c r="CM68" s="1851"/>
      <c r="CN68" s="1851"/>
      <c r="CO68" s="1851"/>
      <c r="CP68" s="1851"/>
      <c r="CQ68" s="1851"/>
      <c r="CR68" s="1851"/>
      <c r="CS68" s="1851"/>
      <c r="CT68" s="1851"/>
      <c r="CU68" s="1851"/>
      <c r="CV68" s="1851"/>
      <c r="CW68" s="1851"/>
      <c r="CX68" s="1851"/>
      <c r="CY68" s="1851"/>
      <c r="CZ68" s="1851"/>
    </row>
    <row r="69" s="578" customFormat="true" ht="15" customHeight="true" x14ac:dyDescent="0.2">
      <c r="A69" s="2305"/>
      <c r="B69" s="1459" t="s">
        <v>260</v>
      </c>
      <c r="C69" s="1387">
        <v>1.4907024152426824</v>
      </c>
      <c r="D69" s="1388">
        <v>1.7941315020850859</v>
      </c>
      <c r="E69" s="1388">
        <v>3.7076112783093271</v>
      </c>
      <c r="F69" s="1388">
        <v>5.2208541952004879</v>
      </c>
      <c r="G69" s="1389">
        <v>12.287837652498622</v>
      </c>
      <c r="H69" s="1091" t="s">
        <v>36</v>
      </c>
      <c r="I69" s="1112" t="s">
        <v>36</v>
      </c>
      <c r="J69" s="1112" t="s">
        <v>36</v>
      </c>
      <c r="K69" s="1112" t="s">
        <v>36</v>
      </c>
      <c r="L69" s="1133" t="s">
        <v>36</v>
      </c>
      <c r="M69" s="1156" t="s">
        <v>36</v>
      </c>
      <c r="N69" s="1112" t="s">
        <v>36</v>
      </c>
      <c r="O69" s="1112" t="s">
        <v>36</v>
      </c>
      <c r="P69" s="1112" t="s">
        <v>36</v>
      </c>
      <c r="Q69" s="1177" t="s">
        <v>36</v>
      </c>
      <c r="R69" s="1390">
        <v>1.9417475728155311</v>
      </c>
      <c r="S69" s="1388">
        <v>10.234741784037586</v>
      </c>
      <c r="T69" s="1388">
        <v>3.2208588957055335</v>
      </c>
      <c r="U69" s="1388">
        <v>5.9932659932659913</v>
      </c>
      <c r="V69" s="1388">
        <v>0.7366482504604065</v>
      </c>
      <c r="W69" s="1388">
        <v>4.1442824251726567</v>
      </c>
      <c r="X69" s="1388">
        <v>9.8591549295774623</v>
      </c>
      <c r="Y69" s="1388">
        <v>8.1168831168831126</v>
      </c>
      <c r="Z69" s="1388">
        <v>5.4882394868139821</v>
      </c>
      <c r="AA69" s="1388">
        <v>3.7914691943128069</v>
      </c>
      <c r="AB69" s="1388">
        <v>7.4934268185802111</v>
      </c>
      <c r="AC69" s="1388">
        <v>1.9780219780219752</v>
      </c>
      <c r="AD69" s="1388">
        <v>3.9349871685200961</v>
      </c>
      <c r="AE69" s="1388">
        <v>7.027818448023444</v>
      </c>
      <c r="AF69" s="1901">
        <v>5.3600789214074194</v>
      </c>
      <c r="AG69" s="543"/>
      <c r="AH69" s="543"/>
      <c r="AI69" s="543"/>
      <c r="AJ69" s="543"/>
      <c r="AK69" s="543"/>
      <c r="AL69" s="543"/>
      <c r="AM69" s="543"/>
      <c r="AN69" s="543"/>
      <c r="AO69" s="543"/>
      <c r="AP69" s="543"/>
      <c r="AQ69" s="543"/>
      <c r="AR69" s="543"/>
      <c r="AS69" s="543"/>
      <c r="AT69" s="543"/>
      <c r="AU69" s="543"/>
      <c r="AV69" s="543"/>
      <c r="AW69" s="543"/>
      <c r="AX69" s="543"/>
      <c r="AY69" s="543"/>
      <c r="AZ69" s="216"/>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303"/>
      <c r="BW69" s="303"/>
      <c r="BX69" s="303"/>
      <c r="BY69" s="304"/>
      <c r="BZ69" s="304"/>
      <c r="CA69" s="304"/>
      <c r="CB69" s="304"/>
      <c r="CC69" s="304"/>
      <c r="CD69" s="304"/>
      <c r="CE69" s="304"/>
      <c r="CF69" s="304"/>
      <c r="CG69" s="1851"/>
      <c r="CH69" s="1851"/>
      <c r="CI69" s="1851"/>
      <c r="CJ69" s="1851"/>
      <c r="CK69" s="1851"/>
      <c r="CL69" s="1851"/>
      <c r="CM69" s="1851"/>
      <c r="CN69" s="1851"/>
      <c r="CO69" s="1851"/>
      <c r="CP69" s="1851"/>
      <c r="CQ69" s="1851"/>
      <c r="CR69" s="1851"/>
      <c r="CS69" s="1851"/>
      <c r="CT69" s="1851"/>
      <c r="CU69" s="1851"/>
      <c r="CV69" s="1851"/>
      <c r="CW69" s="1851"/>
      <c r="CX69" s="1851"/>
      <c r="CY69" s="1851"/>
      <c r="CZ69" s="1851"/>
    </row>
    <row r="70" s="578" customFormat="true" ht="15" customHeight="true" x14ac:dyDescent="0.2">
      <c r="A70" s="2305"/>
      <c r="B70" s="1459" t="s">
        <v>47</v>
      </c>
      <c r="C70" s="1387">
        <v>3.2497393969319686</v>
      </c>
      <c r="D70" s="1388">
        <v>0.97064370986225978</v>
      </c>
      <c r="E70" s="1388">
        <v>0.64972910779922144</v>
      </c>
      <c r="F70" s="1388">
        <v>0.12149969907041894</v>
      </c>
      <c r="G70" s="1389">
        <v>0.19696982028248453</v>
      </c>
      <c r="H70" s="1091" t="s">
        <v>36</v>
      </c>
      <c r="I70" s="1112" t="s">
        <v>36</v>
      </c>
      <c r="J70" s="1112" t="s">
        <v>36</v>
      </c>
      <c r="K70" s="1112" t="s">
        <v>36</v>
      </c>
      <c r="L70" s="1133" t="s">
        <v>36</v>
      </c>
      <c r="M70" s="1156" t="s">
        <v>36</v>
      </c>
      <c r="N70" s="1112" t="s">
        <v>36</v>
      </c>
      <c r="O70" s="1112" t="s">
        <v>36</v>
      </c>
      <c r="P70" s="1112" t="s">
        <v>36</v>
      </c>
      <c r="Q70" s="1177" t="s">
        <v>36</v>
      </c>
      <c r="R70" s="1390">
        <v>0.19417475728155312</v>
      </c>
      <c r="S70" s="1388">
        <v>0.28169014084507121</v>
      </c>
      <c r="T70" s="1388">
        <v>1.4570552147239317</v>
      </c>
      <c r="U70" s="1388">
        <v>0.20202020202020188</v>
      </c>
      <c r="V70" s="1388">
        <v>0</v>
      </c>
      <c r="W70" s="1388">
        <v>0.3069838833461227</v>
      </c>
      <c r="X70" s="1388">
        <v>0</v>
      </c>
      <c r="Y70" s="1388">
        <v>0.81168831168831113</v>
      </c>
      <c r="Z70" s="1388">
        <v>1.0691375623663602</v>
      </c>
      <c r="AA70" s="1388">
        <v>0</v>
      </c>
      <c r="AB70" s="1388">
        <v>0.92024539877300771</v>
      </c>
      <c r="AC70" s="1388">
        <v>3.1868131868131826</v>
      </c>
      <c r="AD70" s="1388">
        <v>0.85543199315654261</v>
      </c>
      <c r="AE70" s="1388">
        <v>0</v>
      </c>
      <c r="AF70" s="1901">
        <v>1.2824728707661925</v>
      </c>
      <c r="AG70" s="543"/>
      <c r="AH70" s="543"/>
      <c r="AI70" s="543"/>
      <c r="AJ70" s="543"/>
      <c r="AK70" s="543"/>
      <c r="AL70" s="543"/>
      <c r="AM70" s="543"/>
      <c r="AN70" s="543"/>
      <c r="AO70" s="543"/>
      <c r="AP70" s="543"/>
      <c r="AQ70" s="543"/>
      <c r="AR70" s="543"/>
      <c r="AS70" s="543"/>
      <c r="AT70" s="543"/>
      <c r="AU70" s="543"/>
      <c r="AV70" s="543"/>
      <c r="AW70" s="543"/>
      <c r="AX70" s="543"/>
      <c r="AY70" s="543"/>
      <c r="AZ70" s="216"/>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303"/>
      <c r="BW70" s="303"/>
      <c r="BX70" s="303"/>
      <c r="BY70" s="304"/>
      <c r="BZ70" s="304"/>
      <c r="CA70" s="304"/>
      <c r="CB70" s="304"/>
      <c r="CC70" s="304"/>
      <c r="CD70" s="304"/>
      <c r="CE70" s="304"/>
      <c r="CF70" s="304"/>
      <c r="CG70" s="1851"/>
      <c r="CH70" s="1851"/>
      <c r="CI70" s="1851"/>
      <c r="CJ70" s="1851"/>
      <c r="CK70" s="1851"/>
      <c r="CL70" s="1851"/>
      <c r="CM70" s="1851"/>
      <c r="CN70" s="1851"/>
      <c r="CO70" s="1851"/>
      <c r="CP70" s="1851"/>
      <c r="CQ70" s="1851"/>
      <c r="CR70" s="1851"/>
      <c r="CS70" s="1851"/>
      <c r="CT70" s="1851"/>
      <c r="CU70" s="1851"/>
      <c r="CV70" s="1851"/>
      <c r="CW70" s="1851"/>
      <c r="CX70" s="1851"/>
      <c r="CY70" s="1851"/>
      <c r="CZ70" s="1851"/>
    </row>
    <row r="71" s="578" customFormat="true" ht="15" customHeight="true" x14ac:dyDescent="0.2">
      <c r="A71" s="1340"/>
      <c r="B71" s="1460"/>
      <c r="C71" s="1387"/>
      <c r="D71" s="1388"/>
      <c r="E71" s="1388"/>
      <c r="F71" s="1388"/>
      <c r="G71" s="1389"/>
      <c r="H71" s="866"/>
      <c r="I71" s="867"/>
      <c r="J71" s="867"/>
      <c r="K71" s="867"/>
      <c r="L71" s="868"/>
      <c r="M71" s="869"/>
      <c r="N71" s="867"/>
      <c r="O71" s="867"/>
      <c r="P71" s="867"/>
      <c r="Q71" s="870"/>
      <c r="R71" s="1390"/>
      <c r="S71" s="1388"/>
      <c r="T71" s="1388"/>
      <c r="U71" s="1388"/>
      <c r="V71" s="1388"/>
      <c r="W71" s="1388"/>
      <c r="X71" s="1388"/>
      <c r="Y71" s="1388"/>
      <c r="Z71" s="1388"/>
      <c r="AA71" s="1388"/>
      <c r="AB71" s="1388"/>
      <c r="AC71" s="1388"/>
      <c r="AD71" s="1388"/>
      <c r="AE71" s="1388"/>
      <c r="AF71" s="1901"/>
      <c r="AG71" s="543"/>
      <c r="AH71" s="543"/>
      <c r="AI71" s="543"/>
      <c r="AJ71" s="543"/>
      <c r="AK71" s="543"/>
      <c r="AL71" s="543"/>
      <c r="AM71" s="543"/>
      <c r="AN71" s="543"/>
      <c r="AO71" s="543"/>
      <c r="AP71" s="543"/>
      <c r="AQ71" s="543"/>
      <c r="AR71" s="543"/>
      <c r="AS71" s="543"/>
      <c r="AT71" s="543"/>
      <c r="AU71" s="543"/>
      <c r="AV71" s="543"/>
      <c r="AW71" s="543"/>
      <c r="AX71" s="543"/>
      <c r="AY71" s="543"/>
      <c r="AZ71" s="216"/>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303"/>
      <c r="BW71" s="303"/>
      <c r="BX71" s="303"/>
      <c r="BY71" s="304"/>
      <c r="BZ71" s="304"/>
      <c r="CA71" s="304"/>
      <c r="CB71" s="304"/>
      <c r="CC71" s="304"/>
      <c r="CD71" s="304"/>
      <c r="CE71" s="304"/>
      <c r="CF71" s="304"/>
      <c r="CG71" s="1851"/>
      <c r="CH71" s="1851"/>
      <c r="CI71" s="1851"/>
      <c r="CJ71" s="1851"/>
      <c r="CK71" s="1851"/>
      <c r="CL71" s="1851"/>
      <c r="CM71" s="1851"/>
      <c r="CN71" s="1851"/>
      <c r="CO71" s="1851"/>
      <c r="CP71" s="1851"/>
      <c r="CQ71" s="1851"/>
      <c r="CR71" s="1851"/>
      <c r="CS71" s="1851"/>
      <c r="CT71" s="1851"/>
      <c r="CU71" s="1851"/>
      <c r="CV71" s="1851"/>
      <c r="CW71" s="1851"/>
      <c r="CX71" s="1851"/>
      <c r="CY71" s="1851"/>
      <c r="CZ71" s="1851"/>
    </row>
    <row r="72" s="578" customFormat="true" ht="15" customHeight="true" x14ac:dyDescent="0.2">
      <c r="A72" s="1340"/>
      <c r="B72" s="1460"/>
      <c r="C72" s="1387"/>
      <c r="D72" s="1388"/>
      <c r="E72" s="1388"/>
      <c r="F72" s="1388"/>
      <c r="G72" s="1389"/>
      <c r="H72" s="866"/>
      <c r="I72" s="867"/>
      <c r="J72" s="867"/>
      <c r="K72" s="867"/>
      <c r="L72" s="868"/>
      <c r="M72" s="869"/>
      <c r="N72" s="867"/>
      <c r="O72" s="867"/>
      <c r="P72" s="867"/>
      <c r="Q72" s="870"/>
      <c r="R72" s="1390"/>
      <c r="S72" s="1388"/>
      <c r="T72" s="1388"/>
      <c r="U72" s="1388"/>
      <c r="V72" s="1388"/>
      <c r="W72" s="1388"/>
      <c r="X72" s="1388"/>
      <c r="Y72" s="1388"/>
      <c r="Z72" s="1388"/>
      <c r="AA72" s="1388"/>
      <c r="AB72" s="1388"/>
      <c r="AC72" s="1388"/>
      <c r="AD72" s="1388"/>
      <c r="AE72" s="1388"/>
      <c r="AF72" s="1901"/>
      <c r="AG72" s="543"/>
      <c r="AH72" s="543"/>
      <c r="AI72" s="543"/>
      <c r="AJ72" s="543"/>
      <c r="AK72" s="543"/>
      <c r="AL72" s="543"/>
      <c r="AM72" s="543"/>
      <c r="AN72" s="543"/>
      <c r="AO72" s="543"/>
      <c r="AP72" s="543"/>
      <c r="AQ72" s="543"/>
      <c r="AR72" s="543"/>
      <c r="AS72" s="543"/>
      <c r="AT72" s="543"/>
      <c r="AU72" s="543"/>
      <c r="AV72" s="543"/>
      <c r="AW72" s="543"/>
      <c r="AX72" s="543"/>
      <c r="AY72" s="543"/>
      <c r="AZ72" s="216"/>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303"/>
      <c r="BW72" s="303"/>
      <c r="BX72" s="303"/>
      <c r="BY72" s="304"/>
      <c r="BZ72" s="304"/>
      <c r="CA72" s="304"/>
      <c r="CB72" s="304"/>
      <c r="CC72" s="304"/>
      <c r="CD72" s="304"/>
      <c r="CE72" s="304"/>
      <c r="CF72" s="304"/>
      <c r="CG72" s="1851"/>
      <c r="CH72" s="1851"/>
      <c r="CI72" s="1851"/>
      <c r="CJ72" s="1851"/>
      <c r="CK72" s="1851"/>
      <c r="CL72" s="1851"/>
      <c r="CM72" s="1851"/>
      <c r="CN72" s="1851"/>
      <c r="CO72" s="1851"/>
      <c r="CP72" s="1851"/>
      <c r="CQ72" s="1851"/>
      <c r="CR72" s="1851"/>
      <c r="CS72" s="1851"/>
      <c r="CT72" s="1851"/>
      <c r="CU72" s="1851"/>
      <c r="CV72" s="1851"/>
      <c r="CW72" s="1851"/>
      <c r="CX72" s="1851"/>
      <c r="CY72" s="1851"/>
      <c r="CZ72" s="1851"/>
    </row>
    <row r="73" s="578" customFormat="true" ht="15" customHeight="true" x14ac:dyDescent="0.2">
      <c r="A73" s="1340"/>
      <c r="B73" s="1460"/>
      <c r="C73" s="1387"/>
      <c r="D73" s="1388"/>
      <c r="E73" s="1388"/>
      <c r="F73" s="1388"/>
      <c r="G73" s="1389"/>
      <c r="H73" s="866"/>
      <c r="I73" s="867"/>
      <c r="J73" s="867"/>
      <c r="K73" s="867"/>
      <c r="L73" s="868"/>
      <c r="M73" s="869"/>
      <c r="N73" s="867"/>
      <c r="O73" s="867"/>
      <c r="P73" s="867"/>
      <c r="Q73" s="870"/>
      <c r="R73" s="1390"/>
      <c r="S73" s="1388"/>
      <c r="T73" s="1388"/>
      <c r="U73" s="1388"/>
      <c r="V73" s="1388"/>
      <c r="W73" s="1388"/>
      <c r="X73" s="1388"/>
      <c r="Y73" s="1388"/>
      <c r="Z73" s="1388"/>
      <c r="AA73" s="1388"/>
      <c r="AB73" s="1388"/>
      <c r="AC73" s="1388"/>
      <c r="AD73" s="1388"/>
      <c r="AE73" s="1388"/>
      <c r="AF73" s="1901"/>
      <c r="AG73" s="543"/>
      <c r="AH73" s="543"/>
      <c r="AI73" s="543"/>
      <c r="AJ73" s="543"/>
      <c r="AK73" s="543"/>
      <c r="AL73" s="543"/>
      <c r="AM73" s="543"/>
      <c r="AN73" s="543"/>
      <c r="AO73" s="543"/>
      <c r="AP73" s="543"/>
      <c r="AQ73" s="543"/>
      <c r="AR73" s="543"/>
      <c r="AS73" s="543"/>
      <c r="AT73" s="543"/>
      <c r="AU73" s="543"/>
      <c r="AV73" s="543"/>
      <c r="AW73" s="543"/>
      <c r="AX73" s="543"/>
      <c r="AY73" s="543"/>
      <c r="AZ73" s="216"/>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303"/>
      <c r="BW73" s="303"/>
      <c r="BX73" s="303"/>
      <c r="BY73" s="304"/>
      <c r="BZ73" s="304"/>
      <c r="CA73" s="304"/>
      <c r="CB73" s="304"/>
      <c r="CC73" s="304"/>
      <c r="CD73" s="304"/>
      <c r="CE73" s="304"/>
      <c r="CF73" s="304"/>
      <c r="CG73" s="1851"/>
      <c r="CH73" s="1851"/>
      <c r="CI73" s="1851"/>
      <c r="CJ73" s="1851"/>
      <c r="CK73" s="1851"/>
      <c r="CL73" s="1851"/>
      <c r="CM73" s="1851"/>
      <c r="CN73" s="1851"/>
      <c r="CO73" s="1851"/>
      <c r="CP73" s="1851"/>
      <c r="CQ73" s="1851"/>
      <c r="CR73" s="1851"/>
      <c r="CS73" s="1851"/>
      <c r="CT73" s="1851"/>
      <c r="CU73" s="1851"/>
      <c r="CV73" s="1851"/>
      <c r="CW73" s="1851"/>
      <c r="CX73" s="1851"/>
      <c r="CY73" s="1851"/>
      <c r="CZ73" s="1851"/>
    </row>
    <row r="74" s="578" customFormat="true" ht="15" customHeight="true" x14ac:dyDescent="0.2">
      <c r="A74" s="1340"/>
      <c r="B74" s="1460"/>
      <c r="C74" s="1387"/>
      <c r="D74" s="1388"/>
      <c r="E74" s="1388"/>
      <c r="F74" s="1388"/>
      <c r="G74" s="1389"/>
      <c r="H74" s="866"/>
      <c r="I74" s="867"/>
      <c r="J74" s="867"/>
      <c r="K74" s="867"/>
      <c r="L74" s="868"/>
      <c r="M74" s="869"/>
      <c r="N74" s="867"/>
      <c r="O74" s="867"/>
      <c r="P74" s="867"/>
      <c r="Q74" s="870"/>
      <c r="R74" s="1390"/>
      <c r="S74" s="1388"/>
      <c r="T74" s="1388"/>
      <c r="U74" s="1388"/>
      <c r="V74" s="1388"/>
      <c r="W74" s="1388"/>
      <c r="X74" s="1388"/>
      <c r="Y74" s="1388"/>
      <c r="Z74" s="1388"/>
      <c r="AA74" s="1388"/>
      <c r="AB74" s="1388"/>
      <c r="AC74" s="1388"/>
      <c r="AD74" s="1388"/>
      <c r="AE74" s="1388"/>
      <c r="AF74" s="1901"/>
      <c r="AG74" s="543"/>
      <c r="AH74" s="543"/>
      <c r="AI74" s="543"/>
      <c r="AJ74" s="543"/>
      <c r="AK74" s="543"/>
      <c r="AL74" s="543"/>
      <c r="AM74" s="543"/>
      <c r="AN74" s="543"/>
      <c r="AO74" s="543"/>
      <c r="AP74" s="543"/>
      <c r="AQ74" s="543"/>
      <c r="AR74" s="543"/>
      <c r="AS74" s="543"/>
      <c r="AT74" s="543"/>
      <c r="AU74" s="543"/>
      <c r="AV74" s="543"/>
      <c r="AW74" s="543"/>
      <c r="AX74" s="543"/>
      <c r="AY74" s="543"/>
      <c r="AZ74" s="216"/>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303"/>
      <c r="BW74" s="303"/>
      <c r="BX74" s="303"/>
      <c r="BY74" s="304"/>
      <c r="BZ74" s="304"/>
      <c r="CA74" s="304"/>
      <c r="CB74" s="304"/>
      <c r="CC74" s="304"/>
      <c r="CD74" s="304"/>
      <c r="CE74" s="304"/>
      <c r="CF74" s="304"/>
      <c r="CG74" s="1851"/>
      <c r="CH74" s="1851"/>
      <c r="CI74" s="1851"/>
      <c r="CJ74" s="1851"/>
      <c r="CK74" s="1851"/>
      <c r="CL74" s="1851"/>
      <c r="CM74" s="1851"/>
      <c r="CN74" s="1851"/>
      <c r="CO74" s="1851"/>
      <c r="CP74" s="1851"/>
      <c r="CQ74" s="1851"/>
      <c r="CR74" s="1851"/>
      <c r="CS74" s="1851"/>
      <c r="CT74" s="1851"/>
      <c r="CU74" s="1851"/>
      <c r="CV74" s="1851"/>
      <c r="CW74" s="1851"/>
      <c r="CX74" s="1851"/>
      <c r="CY74" s="1851"/>
      <c r="CZ74" s="1851"/>
    </row>
    <row r="75" s="578" customFormat="true" ht="15" customHeight="true" x14ac:dyDescent="0.2">
      <c r="A75" s="1340"/>
      <c r="B75" s="1460"/>
      <c r="C75" s="1387"/>
      <c r="D75" s="1388"/>
      <c r="E75" s="1388"/>
      <c r="F75" s="1388"/>
      <c r="G75" s="1389"/>
      <c r="H75" s="866"/>
      <c r="I75" s="867"/>
      <c r="J75" s="867"/>
      <c r="K75" s="867"/>
      <c r="L75" s="868"/>
      <c r="M75" s="869"/>
      <c r="N75" s="867"/>
      <c r="O75" s="867"/>
      <c r="P75" s="867"/>
      <c r="Q75" s="870"/>
      <c r="R75" s="1390"/>
      <c r="S75" s="1388"/>
      <c r="T75" s="1388"/>
      <c r="U75" s="1388"/>
      <c r="V75" s="1388"/>
      <c r="W75" s="1388"/>
      <c r="X75" s="1388"/>
      <c r="Y75" s="1388"/>
      <c r="Z75" s="1388"/>
      <c r="AA75" s="1388"/>
      <c r="AB75" s="1388"/>
      <c r="AC75" s="1388"/>
      <c r="AD75" s="1388"/>
      <c r="AE75" s="1388"/>
      <c r="AF75" s="1901"/>
      <c r="AG75" s="543"/>
      <c r="AH75" s="543"/>
      <c r="AI75" s="543"/>
      <c r="AJ75" s="543"/>
      <c r="AK75" s="543"/>
      <c r="AL75" s="543"/>
      <c r="AM75" s="543"/>
      <c r="AN75" s="543"/>
      <c r="AO75" s="543"/>
      <c r="AP75" s="543"/>
      <c r="AQ75" s="543"/>
      <c r="AR75" s="543"/>
      <c r="AS75" s="543"/>
      <c r="AT75" s="543"/>
      <c r="AU75" s="543"/>
      <c r="AV75" s="543"/>
      <c r="AW75" s="543"/>
      <c r="AX75" s="543"/>
      <c r="AY75" s="543"/>
      <c r="AZ75" s="216"/>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303"/>
      <c r="BW75" s="303"/>
      <c r="BX75" s="303"/>
      <c r="BY75" s="304"/>
      <c r="BZ75" s="304"/>
      <c r="CA75" s="304"/>
      <c r="CB75" s="304"/>
      <c r="CC75" s="304"/>
      <c r="CD75" s="304"/>
      <c r="CE75" s="304"/>
      <c r="CF75" s="304"/>
      <c r="CG75" s="1851"/>
      <c r="CH75" s="1851"/>
      <c r="CI75" s="1851"/>
      <c r="CJ75" s="1851"/>
      <c r="CK75" s="1851"/>
      <c r="CL75" s="1851"/>
      <c r="CM75" s="1851"/>
      <c r="CN75" s="1851"/>
      <c r="CO75" s="1851"/>
      <c r="CP75" s="1851"/>
      <c r="CQ75" s="1851"/>
      <c r="CR75" s="1851"/>
      <c r="CS75" s="1851"/>
      <c r="CT75" s="1851"/>
      <c r="CU75" s="1851"/>
      <c r="CV75" s="1851"/>
      <c r="CW75" s="1851"/>
      <c r="CX75" s="1851"/>
      <c r="CY75" s="1851"/>
      <c r="CZ75" s="1851"/>
    </row>
    <row r="76" s="578" customFormat="true" ht="15" customHeight="true" x14ac:dyDescent="0.2">
      <c r="A76" s="1340"/>
      <c r="B76" s="1460"/>
      <c r="C76" s="1387"/>
      <c r="D76" s="1388"/>
      <c r="E76" s="1388"/>
      <c r="F76" s="1388"/>
      <c r="G76" s="1389"/>
      <c r="H76" s="866"/>
      <c r="I76" s="867"/>
      <c r="J76" s="867"/>
      <c r="K76" s="867"/>
      <c r="L76" s="868"/>
      <c r="M76" s="869"/>
      <c r="N76" s="867"/>
      <c r="O76" s="867"/>
      <c r="P76" s="867"/>
      <c r="Q76" s="870"/>
      <c r="R76" s="1390"/>
      <c r="S76" s="1388"/>
      <c r="T76" s="1388"/>
      <c r="U76" s="1388"/>
      <c r="V76" s="1388"/>
      <c r="W76" s="1388"/>
      <c r="X76" s="1388"/>
      <c r="Y76" s="1388"/>
      <c r="Z76" s="1388"/>
      <c r="AA76" s="1388"/>
      <c r="AB76" s="1388"/>
      <c r="AC76" s="1388"/>
      <c r="AD76" s="1388"/>
      <c r="AE76" s="1388"/>
      <c r="AF76" s="1901"/>
      <c r="AG76" s="543"/>
      <c r="AH76" s="543"/>
      <c r="AI76" s="543"/>
      <c r="AJ76" s="543"/>
      <c r="AK76" s="543"/>
      <c r="AL76" s="543"/>
      <c r="AM76" s="543"/>
      <c r="AN76" s="543"/>
      <c r="AO76" s="543"/>
      <c r="AP76" s="543"/>
      <c r="AQ76" s="543"/>
      <c r="AR76" s="543"/>
      <c r="AS76" s="543"/>
      <c r="AT76" s="543"/>
      <c r="AU76" s="543"/>
      <c r="AV76" s="543"/>
      <c r="AW76" s="543"/>
      <c r="AX76" s="543"/>
      <c r="AY76" s="543"/>
      <c r="AZ76" s="216"/>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303"/>
      <c r="BW76" s="303"/>
      <c r="BX76" s="303"/>
      <c r="BY76" s="304"/>
      <c r="BZ76" s="304"/>
      <c r="CA76" s="304"/>
      <c r="CB76" s="304"/>
      <c r="CC76" s="304"/>
      <c r="CD76" s="304"/>
      <c r="CE76" s="304"/>
      <c r="CF76" s="304"/>
      <c r="CG76" s="1851"/>
      <c r="CH76" s="1851"/>
      <c r="CI76" s="1851"/>
      <c r="CJ76" s="1851"/>
      <c r="CK76" s="1851"/>
      <c r="CL76" s="1851"/>
      <c r="CM76" s="1851"/>
      <c r="CN76" s="1851"/>
      <c r="CO76" s="1851"/>
      <c r="CP76" s="1851"/>
      <c r="CQ76" s="1851"/>
      <c r="CR76" s="1851"/>
      <c r="CS76" s="1851"/>
      <c r="CT76" s="1851"/>
      <c r="CU76" s="1851"/>
      <c r="CV76" s="1851"/>
      <c r="CW76" s="1851"/>
      <c r="CX76" s="1851"/>
      <c r="CY76" s="1851"/>
      <c r="CZ76" s="1851"/>
    </row>
    <row r="77" s="578" customFormat="true" ht="15" customHeight="true" x14ac:dyDescent="0.2">
      <c r="A77" s="1340"/>
      <c r="B77" s="1460"/>
      <c r="C77" s="1387"/>
      <c r="D77" s="1388"/>
      <c r="E77" s="1388"/>
      <c r="F77" s="1388"/>
      <c r="G77" s="1389"/>
      <c r="H77" s="866"/>
      <c r="I77" s="867"/>
      <c r="J77" s="867"/>
      <c r="K77" s="867"/>
      <c r="L77" s="868"/>
      <c r="M77" s="869"/>
      <c r="N77" s="867"/>
      <c r="O77" s="867"/>
      <c r="P77" s="867"/>
      <c r="Q77" s="870"/>
      <c r="R77" s="1390"/>
      <c r="S77" s="1388"/>
      <c r="T77" s="1388"/>
      <c r="U77" s="1388"/>
      <c r="V77" s="1388"/>
      <c r="W77" s="1388"/>
      <c r="X77" s="1388"/>
      <c r="Y77" s="1388"/>
      <c r="Z77" s="1388"/>
      <c r="AA77" s="1388"/>
      <c r="AB77" s="1388"/>
      <c r="AC77" s="1388"/>
      <c r="AD77" s="1388"/>
      <c r="AE77" s="1388"/>
      <c r="AF77" s="1901"/>
      <c r="AG77" s="543"/>
      <c r="AH77" s="543"/>
      <c r="AI77" s="543"/>
      <c r="AJ77" s="543"/>
      <c r="AK77" s="543"/>
      <c r="AL77" s="543"/>
      <c r="AM77" s="543"/>
      <c r="AN77" s="543"/>
      <c r="AO77" s="543"/>
      <c r="AP77" s="543"/>
      <c r="AQ77" s="543"/>
      <c r="AR77" s="543"/>
      <c r="AS77" s="543"/>
      <c r="AT77" s="543"/>
      <c r="AU77" s="543"/>
      <c r="AV77" s="543"/>
      <c r="AW77" s="543"/>
      <c r="AX77" s="543"/>
      <c r="AY77" s="543"/>
      <c r="AZ77" s="216"/>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303"/>
      <c r="BW77" s="303"/>
      <c r="BX77" s="303"/>
      <c r="BY77" s="304"/>
      <c r="BZ77" s="304"/>
      <c r="CA77" s="304"/>
      <c r="CB77" s="304"/>
      <c r="CC77" s="304"/>
      <c r="CD77" s="304"/>
      <c r="CE77" s="304"/>
      <c r="CF77" s="304"/>
      <c r="CG77" s="1851"/>
      <c r="CH77" s="1851"/>
      <c r="CI77" s="1851"/>
      <c r="CJ77" s="1851"/>
      <c r="CK77" s="1851"/>
      <c r="CL77" s="1851"/>
      <c r="CM77" s="1851"/>
      <c r="CN77" s="1851"/>
      <c r="CO77" s="1851"/>
      <c r="CP77" s="1851"/>
      <c r="CQ77" s="1851"/>
      <c r="CR77" s="1851"/>
      <c r="CS77" s="1851"/>
      <c r="CT77" s="1851"/>
      <c r="CU77" s="1851"/>
      <c r="CV77" s="1851"/>
      <c r="CW77" s="1851"/>
      <c r="CX77" s="1851"/>
      <c r="CY77" s="1851"/>
      <c r="CZ77" s="1851"/>
    </row>
    <row r="78" s="578" customFormat="true" ht="15" customHeight="true" x14ac:dyDescent="0.2">
      <c r="A78" s="1340"/>
      <c r="B78" s="1460"/>
      <c r="C78" s="1387"/>
      <c r="D78" s="1388"/>
      <c r="E78" s="1388"/>
      <c r="F78" s="1388"/>
      <c r="G78" s="1389"/>
      <c r="H78" s="866"/>
      <c r="I78" s="867"/>
      <c r="J78" s="867"/>
      <c r="K78" s="867"/>
      <c r="L78" s="868"/>
      <c r="M78" s="869"/>
      <c r="N78" s="867"/>
      <c r="O78" s="867"/>
      <c r="P78" s="867"/>
      <c r="Q78" s="870"/>
      <c r="R78" s="1390"/>
      <c r="S78" s="1388"/>
      <c r="T78" s="1388"/>
      <c r="U78" s="1388"/>
      <c r="V78" s="1388"/>
      <c r="W78" s="1388"/>
      <c r="X78" s="1388"/>
      <c r="Y78" s="1388"/>
      <c r="Z78" s="1388"/>
      <c r="AA78" s="1388"/>
      <c r="AB78" s="1388"/>
      <c r="AC78" s="1388"/>
      <c r="AD78" s="1388"/>
      <c r="AE78" s="1388"/>
      <c r="AF78" s="1901"/>
      <c r="AG78" s="543"/>
      <c r="AH78" s="543"/>
      <c r="AI78" s="543"/>
      <c r="AJ78" s="543"/>
      <c r="AK78" s="543"/>
      <c r="AL78" s="543"/>
      <c r="AM78" s="543"/>
      <c r="AN78" s="543"/>
      <c r="AO78" s="543"/>
      <c r="AP78" s="543"/>
      <c r="AQ78" s="543"/>
      <c r="AR78" s="543"/>
      <c r="AS78" s="543"/>
      <c r="AT78" s="543"/>
      <c r="AU78" s="543"/>
      <c r="AV78" s="543"/>
      <c r="AW78" s="543"/>
      <c r="AX78" s="543"/>
      <c r="AY78" s="543"/>
      <c r="AZ78" s="216"/>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303"/>
      <c r="BW78" s="303"/>
      <c r="BX78" s="303"/>
      <c r="BY78" s="304"/>
      <c r="BZ78" s="304"/>
      <c r="CA78" s="304"/>
      <c r="CB78" s="304"/>
      <c r="CC78" s="304"/>
      <c r="CD78" s="304"/>
      <c r="CE78" s="304"/>
      <c r="CF78" s="304"/>
      <c r="CG78" s="1851"/>
      <c r="CH78" s="1851"/>
      <c r="CI78" s="1851"/>
      <c r="CJ78" s="1851"/>
      <c r="CK78" s="1851"/>
      <c r="CL78" s="1851"/>
      <c r="CM78" s="1851"/>
      <c r="CN78" s="1851"/>
      <c r="CO78" s="1851"/>
      <c r="CP78" s="1851"/>
      <c r="CQ78" s="1851"/>
      <c r="CR78" s="1851"/>
      <c r="CS78" s="1851"/>
      <c r="CT78" s="1851"/>
      <c r="CU78" s="1851"/>
      <c r="CV78" s="1851"/>
      <c r="CW78" s="1851"/>
      <c r="CX78" s="1851"/>
      <c r="CY78" s="1851"/>
      <c r="CZ78" s="1851"/>
    </row>
    <row r="79" s="578" customFormat="true" ht="15" customHeight="true" x14ac:dyDescent="0.2">
      <c r="A79" s="1340"/>
      <c r="B79" s="1460"/>
      <c r="C79" s="1387"/>
      <c r="D79" s="1388"/>
      <c r="E79" s="1388"/>
      <c r="F79" s="1388"/>
      <c r="G79" s="1389"/>
      <c r="H79" s="866"/>
      <c r="I79" s="867"/>
      <c r="J79" s="867"/>
      <c r="K79" s="867"/>
      <c r="L79" s="868"/>
      <c r="M79" s="869"/>
      <c r="N79" s="867"/>
      <c r="O79" s="867"/>
      <c r="P79" s="867"/>
      <c r="Q79" s="870"/>
      <c r="R79" s="1390"/>
      <c r="S79" s="1388"/>
      <c r="T79" s="1388"/>
      <c r="U79" s="1388"/>
      <c r="V79" s="1388"/>
      <c r="W79" s="1388"/>
      <c r="X79" s="1388"/>
      <c r="Y79" s="1388"/>
      <c r="Z79" s="1388"/>
      <c r="AA79" s="1388"/>
      <c r="AB79" s="1388"/>
      <c r="AC79" s="1388"/>
      <c r="AD79" s="1388"/>
      <c r="AE79" s="1388"/>
      <c r="AF79" s="1901"/>
      <c r="AG79" s="543"/>
      <c r="AH79" s="543"/>
      <c r="AI79" s="543"/>
      <c r="AJ79" s="543"/>
      <c r="AK79" s="543"/>
      <c r="AL79" s="543"/>
      <c r="AM79" s="543"/>
      <c r="AN79" s="543"/>
      <c r="AO79" s="543"/>
      <c r="AP79" s="543"/>
      <c r="AQ79" s="543"/>
      <c r="AR79" s="543"/>
      <c r="AS79" s="543"/>
      <c r="AT79" s="543"/>
      <c r="AU79" s="543"/>
      <c r="AV79" s="543"/>
      <c r="AW79" s="543"/>
      <c r="AX79" s="543"/>
      <c r="AY79" s="543"/>
      <c r="AZ79" s="216"/>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303"/>
      <c r="BW79" s="303"/>
      <c r="BX79" s="303"/>
      <c r="BY79" s="304"/>
      <c r="BZ79" s="304"/>
      <c r="CA79" s="304"/>
      <c r="CB79" s="304"/>
      <c r="CC79" s="304"/>
      <c r="CD79" s="304"/>
      <c r="CE79" s="304"/>
      <c r="CF79" s="304"/>
      <c r="CG79" s="1851"/>
      <c r="CH79" s="1851"/>
      <c r="CI79" s="1851"/>
      <c r="CJ79" s="1851"/>
      <c r="CK79" s="1851"/>
      <c r="CL79" s="1851"/>
      <c r="CM79" s="1851"/>
      <c r="CN79" s="1851"/>
      <c r="CO79" s="1851"/>
      <c r="CP79" s="1851"/>
      <c r="CQ79" s="1851"/>
      <c r="CR79" s="1851"/>
      <c r="CS79" s="1851"/>
      <c r="CT79" s="1851"/>
      <c r="CU79" s="1851"/>
      <c r="CV79" s="1851"/>
      <c r="CW79" s="1851"/>
      <c r="CX79" s="1851"/>
      <c r="CY79" s="1851"/>
      <c r="CZ79" s="1851"/>
    </row>
    <row r="80" s="578" customFormat="true" ht="15" customHeight="true" x14ac:dyDescent="0.2">
      <c r="A80" s="1340"/>
      <c r="B80" s="1460"/>
      <c r="C80" s="1387"/>
      <c r="D80" s="1388"/>
      <c r="E80" s="1388"/>
      <c r="F80" s="1388"/>
      <c r="G80" s="1389"/>
      <c r="H80" s="866"/>
      <c r="I80" s="867"/>
      <c r="J80" s="867"/>
      <c r="K80" s="867"/>
      <c r="L80" s="868"/>
      <c r="M80" s="869"/>
      <c r="N80" s="867"/>
      <c r="O80" s="867"/>
      <c r="P80" s="867"/>
      <c r="Q80" s="870"/>
      <c r="R80" s="1390"/>
      <c r="S80" s="1388"/>
      <c r="T80" s="1388"/>
      <c r="U80" s="1388"/>
      <c r="V80" s="1388"/>
      <c r="W80" s="1388"/>
      <c r="X80" s="1388"/>
      <c r="Y80" s="1388"/>
      <c r="Z80" s="1388"/>
      <c r="AA80" s="1388"/>
      <c r="AB80" s="1388"/>
      <c r="AC80" s="1388"/>
      <c r="AD80" s="1388"/>
      <c r="AE80" s="1388"/>
      <c r="AF80" s="1901"/>
      <c r="AG80" s="543"/>
      <c r="AH80" s="543"/>
      <c r="AI80" s="543"/>
      <c r="AJ80" s="543"/>
      <c r="AK80" s="543"/>
      <c r="AL80" s="543"/>
      <c r="AM80" s="543"/>
      <c r="AN80" s="543"/>
      <c r="AO80" s="543"/>
      <c r="AP80" s="543"/>
      <c r="AQ80" s="543"/>
      <c r="AR80" s="543"/>
      <c r="AS80" s="543"/>
      <c r="AT80" s="543"/>
      <c r="AU80" s="543"/>
      <c r="AV80" s="543"/>
      <c r="AW80" s="543"/>
      <c r="AX80" s="543"/>
      <c r="AY80" s="543"/>
      <c r="AZ80" s="216"/>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303"/>
      <c r="BW80" s="303"/>
      <c r="BX80" s="303"/>
      <c r="BY80" s="304"/>
      <c r="BZ80" s="304"/>
      <c r="CA80" s="304"/>
      <c r="CB80" s="304"/>
      <c r="CC80" s="304"/>
      <c r="CD80" s="304"/>
      <c r="CE80" s="304"/>
      <c r="CF80" s="304"/>
      <c r="CG80" s="1851"/>
      <c r="CH80" s="1851"/>
      <c r="CI80" s="1851"/>
      <c r="CJ80" s="1851"/>
      <c r="CK80" s="1851"/>
      <c r="CL80" s="1851"/>
      <c r="CM80" s="1851"/>
      <c r="CN80" s="1851"/>
      <c r="CO80" s="1851"/>
      <c r="CP80" s="1851"/>
      <c r="CQ80" s="1851"/>
      <c r="CR80" s="1851"/>
      <c r="CS80" s="1851"/>
      <c r="CT80" s="1851"/>
      <c r="CU80" s="1851"/>
      <c r="CV80" s="1851"/>
      <c r="CW80" s="1851"/>
      <c r="CX80" s="1851"/>
      <c r="CY80" s="1851"/>
      <c r="CZ80" s="1851"/>
    </row>
    <row r="81" s="578" customFormat="true" ht="15" customHeight="true" x14ac:dyDescent="0.2">
      <c r="A81" s="1340"/>
      <c r="B81" s="1460"/>
      <c r="C81" s="1387"/>
      <c r="D81" s="1388"/>
      <c r="E81" s="1388"/>
      <c r="F81" s="1388"/>
      <c r="G81" s="1389"/>
      <c r="H81" s="866"/>
      <c r="I81" s="867"/>
      <c r="J81" s="867"/>
      <c r="K81" s="867"/>
      <c r="L81" s="868"/>
      <c r="M81" s="869"/>
      <c r="N81" s="867"/>
      <c r="O81" s="867"/>
      <c r="P81" s="867"/>
      <c r="Q81" s="870"/>
      <c r="R81" s="1390"/>
      <c r="S81" s="1388"/>
      <c r="T81" s="1388"/>
      <c r="U81" s="1388"/>
      <c r="V81" s="1388"/>
      <c r="W81" s="1388"/>
      <c r="X81" s="1388"/>
      <c r="Y81" s="1388"/>
      <c r="Z81" s="1388"/>
      <c r="AA81" s="1388"/>
      <c r="AB81" s="1388"/>
      <c r="AC81" s="1388"/>
      <c r="AD81" s="1388"/>
      <c r="AE81" s="1388"/>
      <c r="AF81" s="1901"/>
      <c r="AG81" s="543"/>
      <c r="AH81" s="543"/>
      <c r="AI81" s="543"/>
      <c r="AJ81" s="543"/>
      <c r="AK81" s="543"/>
      <c r="AL81" s="543"/>
      <c r="AM81" s="543"/>
      <c r="AN81" s="543"/>
      <c r="AO81" s="543"/>
      <c r="AP81" s="543"/>
      <c r="AQ81" s="543"/>
      <c r="AR81" s="543"/>
      <c r="AS81" s="543"/>
      <c r="AT81" s="543"/>
      <c r="AU81" s="543"/>
      <c r="AV81" s="543"/>
      <c r="AW81" s="543"/>
      <c r="AX81" s="543"/>
      <c r="AY81" s="543"/>
      <c r="AZ81" s="216"/>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303"/>
      <c r="BW81" s="303"/>
      <c r="BX81" s="303"/>
      <c r="BY81" s="304"/>
      <c r="BZ81" s="304"/>
      <c r="CA81" s="304"/>
      <c r="CB81" s="304"/>
      <c r="CC81" s="304"/>
      <c r="CD81" s="304"/>
      <c r="CE81" s="304"/>
      <c r="CF81" s="304"/>
      <c r="CG81" s="1851"/>
      <c r="CH81" s="1851"/>
      <c r="CI81" s="1851"/>
      <c r="CJ81" s="1851"/>
      <c r="CK81" s="1851"/>
      <c r="CL81" s="1851"/>
      <c r="CM81" s="1851"/>
      <c r="CN81" s="1851"/>
      <c r="CO81" s="1851"/>
      <c r="CP81" s="1851"/>
      <c r="CQ81" s="1851"/>
      <c r="CR81" s="1851"/>
      <c r="CS81" s="1851"/>
      <c r="CT81" s="1851"/>
      <c r="CU81" s="1851"/>
      <c r="CV81" s="1851"/>
      <c r="CW81" s="1851"/>
      <c r="CX81" s="1851"/>
      <c r="CY81" s="1851"/>
      <c r="CZ81" s="1851"/>
    </row>
    <row r="82" s="578" customFormat="true" ht="15" customHeight="true" x14ac:dyDescent="0.2">
      <c r="A82" s="1340"/>
      <c r="B82" s="1460"/>
      <c r="C82" s="1387"/>
      <c r="D82" s="1388"/>
      <c r="E82" s="1388"/>
      <c r="F82" s="1388"/>
      <c r="G82" s="1389"/>
      <c r="H82" s="866"/>
      <c r="I82" s="867"/>
      <c r="J82" s="867"/>
      <c r="K82" s="867"/>
      <c r="L82" s="868"/>
      <c r="M82" s="869"/>
      <c r="N82" s="867"/>
      <c r="O82" s="867"/>
      <c r="P82" s="867"/>
      <c r="Q82" s="870"/>
      <c r="R82" s="1390"/>
      <c r="S82" s="1388"/>
      <c r="T82" s="1388"/>
      <c r="U82" s="1388"/>
      <c r="V82" s="1388"/>
      <c r="W82" s="1388"/>
      <c r="X82" s="1388"/>
      <c r="Y82" s="1388"/>
      <c r="Z82" s="1388"/>
      <c r="AA82" s="1388"/>
      <c r="AB82" s="1388"/>
      <c r="AC82" s="1388"/>
      <c r="AD82" s="1388"/>
      <c r="AE82" s="1388"/>
      <c r="AF82" s="1901"/>
      <c r="AG82" s="543"/>
      <c r="AH82" s="543"/>
      <c r="AI82" s="543"/>
      <c r="AJ82" s="543"/>
      <c r="AK82" s="543"/>
      <c r="AL82" s="543"/>
      <c r="AM82" s="543"/>
      <c r="AN82" s="543"/>
      <c r="AO82" s="543"/>
      <c r="AP82" s="543"/>
      <c r="AQ82" s="543"/>
      <c r="AR82" s="543"/>
      <c r="AS82" s="543"/>
      <c r="AT82" s="543"/>
      <c r="AU82" s="543"/>
      <c r="AV82" s="543"/>
      <c r="AW82" s="543"/>
      <c r="AX82" s="543"/>
      <c r="AY82" s="543"/>
      <c r="AZ82" s="216"/>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303"/>
      <c r="BW82" s="303"/>
      <c r="BX82" s="303"/>
      <c r="BY82" s="304"/>
      <c r="BZ82" s="304"/>
      <c r="CA82" s="304"/>
      <c r="CB82" s="304"/>
      <c r="CC82" s="304"/>
      <c r="CD82" s="304"/>
      <c r="CE82" s="304"/>
      <c r="CF82" s="304"/>
      <c r="CG82" s="1851"/>
      <c r="CH82" s="1851"/>
      <c r="CI82" s="1851"/>
      <c r="CJ82" s="1851"/>
      <c r="CK82" s="1851"/>
      <c r="CL82" s="1851"/>
      <c r="CM82" s="1851"/>
      <c r="CN82" s="1851"/>
      <c r="CO82" s="1851"/>
      <c r="CP82" s="1851"/>
      <c r="CQ82" s="1851"/>
      <c r="CR82" s="1851"/>
      <c r="CS82" s="1851"/>
      <c r="CT82" s="1851"/>
      <c r="CU82" s="1851"/>
      <c r="CV82" s="1851"/>
      <c r="CW82" s="1851"/>
      <c r="CX82" s="1851"/>
      <c r="CY82" s="1851"/>
      <c r="CZ82" s="1851"/>
    </row>
    <row r="83" s="578" customFormat="true" ht="15" customHeight="true" x14ac:dyDescent="0.2">
      <c r="A83" s="1340"/>
      <c r="B83" s="1460"/>
      <c r="C83" s="1387"/>
      <c r="D83" s="1388"/>
      <c r="E83" s="1388"/>
      <c r="F83" s="1388"/>
      <c r="G83" s="1389"/>
      <c r="H83" s="866"/>
      <c r="I83" s="867"/>
      <c r="J83" s="867"/>
      <c r="K83" s="867"/>
      <c r="L83" s="868"/>
      <c r="M83" s="869"/>
      <c r="N83" s="867"/>
      <c r="O83" s="867"/>
      <c r="P83" s="867"/>
      <c r="Q83" s="870"/>
      <c r="R83" s="1390"/>
      <c r="S83" s="1388"/>
      <c r="T83" s="1388"/>
      <c r="U83" s="1388"/>
      <c r="V83" s="1388"/>
      <c r="W83" s="1388"/>
      <c r="X83" s="1388"/>
      <c r="Y83" s="1388"/>
      <c r="Z83" s="1388"/>
      <c r="AA83" s="1388"/>
      <c r="AB83" s="1388"/>
      <c r="AC83" s="1388"/>
      <c r="AD83" s="1388"/>
      <c r="AE83" s="1388"/>
      <c r="AF83" s="1901"/>
      <c r="AG83" s="543"/>
      <c r="AH83" s="543"/>
      <c r="AI83" s="543"/>
      <c r="AJ83" s="543"/>
      <c r="AK83" s="543"/>
      <c r="AL83" s="543"/>
      <c r="AM83" s="543"/>
      <c r="AN83" s="543"/>
      <c r="AO83" s="543"/>
      <c r="AP83" s="543"/>
      <c r="AQ83" s="543"/>
      <c r="AR83" s="543"/>
      <c r="AS83" s="543"/>
      <c r="AT83" s="543"/>
      <c r="AU83" s="543"/>
      <c r="AV83" s="543"/>
      <c r="AW83" s="543"/>
      <c r="AX83" s="543"/>
      <c r="AY83" s="543"/>
      <c r="AZ83" s="216"/>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303"/>
      <c r="BW83" s="303"/>
      <c r="BX83" s="303"/>
      <c r="BY83" s="304"/>
      <c r="BZ83" s="304"/>
      <c r="CA83" s="304"/>
      <c r="CB83" s="304"/>
      <c r="CC83" s="304"/>
      <c r="CD83" s="304"/>
      <c r="CE83" s="304"/>
      <c r="CF83" s="304"/>
      <c r="CG83" s="1851"/>
      <c r="CH83" s="1851"/>
      <c r="CI83" s="1851"/>
      <c r="CJ83" s="1851"/>
      <c r="CK83" s="1851"/>
      <c r="CL83" s="1851"/>
      <c r="CM83" s="1851"/>
      <c r="CN83" s="1851"/>
      <c r="CO83" s="1851"/>
      <c r="CP83" s="1851"/>
      <c r="CQ83" s="1851"/>
      <c r="CR83" s="1851"/>
      <c r="CS83" s="1851"/>
      <c r="CT83" s="1851"/>
      <c r="CU83" s="1851"/>
      <c r="CV83" s="1851"/>
      <c r="CW83" s="1851"/>
      <c r="CX83" s="1851"/>
      <c r="CY83" s="1851"/>
      <c r="CZ83" s="1851"/>
    </row>
    <row r="84" s="578" customFormat="true" ht="15" customHeight="true" x14ac:dyDescent="0.2">
      <c r="A84" s="1341"/>
      <c r="B84" s="1461"/>
      <c r="C84" s="1391"/>
      <c r="D84" s="1392"/>
      <c r="E84" s="1392"/>
      <c r="F84" s="1392"/>
      <c r="G84" s="1393"/>
      <c r="H84" s="866"/>
      <c r="I84" s="867"/>
      <c r="J84" s="867"/>
      <c r="K84" s="867"/>
      <c r="L84" s="868"/>
      <c r="M84" s="869"/>
      <c r="N84" s="867"/>
      <c r="O84" s="867"/>
      <c r="P84" s="867"/>
      <c r="Q84" s="870"/>
      <c r="R84" s="1394"/>
      <c r="S84" s="1392"/>
      <c r="T84" s="1392"/>
      <c r="U84" s="1392"/>
      <c r="V84" s="1392"/>
      <c r="W84" s="1392"/>
      <c r="X84" s="1392"/>
      <c r="Y84" s="1392"/>
      <c r="Z84" s="1392"/>
      <c r="AA84" s="1392"/>
      <c r="AB84" s="1392"/>
      <c r="AC84" s="1392"/>
      <c r="AD84" s="1392"/>
      <c r="AE84" s="1392"/>
      <c r="AF84" s="1902"/>
      <c r="AG84" s="543"/>
      <c r="AH84" s="543"/>
      <c r="AI84" s="543"/>
      <c r="AJ84" s="543"/>
      <c r="AK84" s="543"/>
      <c r="AL84" s="543"/>
      <c r="AM84" s="543"/>
      <c r="AN84" s="543"/>
      <c r="AO84" s="543"/>
      <c r="AP84" s="543"/>
      <c r="AQ84" s="543"/>
      <c r="AR84" s="543"/>
      <c r="AS84" s="543"/>
      <c r="AT84" s="543"/>
      <c r="AU84" s="543"/>
      <c r="AV84" s="543"/>
      <c r="AW84" s="543"/>
      <c r="AX84" s="543"/>
      <c r="AY84" s="543"/>
      <c r="AZ84" s="216"/>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303"/>
      <c r="BW84" s="303"/>
      <c r="BX84" s="303"/>
      <c r="BY84" s="304"/>
      <c r="BZ84" s="304"/>
      <c r="CA84" s="304"/>
      <c r="CB84" s="304"/>
      <c r="CC84" s="304"/>
      <c r="CD84" s="304"/>
      <c r="CE84" s="304"/>
      <c r="CF84" s="304"/>
      <c r="CG84" s="1851"/>
      <c r="CH84" s="1851"/>
      <c r="CI84" s="1851"/>
      <c r="CJ84" s="1851"/>
      <c r="CK84" s="1851"/>
      <c r="CL84" s="1851"/>
      <c r="CM84" s="1851"/>
      <c r="CN84" s="1851"/>
      <c r="CO84" s="1851"/>
      <c r="CP84" s="1851"/>
      <c r="CQ84" s="1851"/>
      <c r="CR84" s="1851"/>
      <c r="CS84" s="1851"/>
      <c r="CT84" s="1851"/>
      <c r="CU84" s="1851"/>
      <c r="CV84" s="1851"/>
      <c r="CW84" s="1851"/>
      <c r="CX84" s="1851"/>
      <c r="CY84" s="1851"/>
      <c r="CZ84" s="1851"/>
    </row>
    <row r="85" s="578" customFormat="true" ht="15" customHeight="true" x14ac:dyDescent="0.2">
      <c r="A85" s="781"/>
      <c r="B85" s="804"/>
      <c r="C85" s="875"/>
      <c r="D85" s="867"/>
      <c r="E85" s="867"/>
      <c r="F85" s="867"/>
      <c r="G85" s="870"/>
      <c r="H85" s="866"/>
      <c r="I85" s="867"/>
      <c r="J85" s="867"/>
      <c r="K85" s="867"/>
      <c r="L85" s="868"/>
      <c r="M85" s="869"/>
      <c r="N85" s="867"/>
      <c r="O85" s="867"/>
      <c r="P85" s="867"/>
      <c r="Q85" s="870"/>
      <c r="R85" s="866"/>
      <c r="S85" s="867"/>
      <c r="T85" s="867"/>
      <c r="U85" s="867"/>
      <c r="V85" s="867"/>
      <c r="W85" s="867"/>
      <c r="X85" s="867"/>
      <c r="Y85" s="867"/>
      <c r="Z85" s="867"/>
      <c r="AA85" s="867"/>
      <c r="AB85" s="876"/>
      <c r="AC85" s="847"/>
      <c r="AD85" s="847"/>
      <c r="AE85" s="847"/>
      <c r="AF85" s="886"/>
      <c r="AG85" s="543"/>
      <c r="AH85" s="543"/>
      <c r="AI85" s="543"/>
      <c r="AJ85" s="543"/>
      <c r="AK85" s="543"/>
      <c r="AL85" s="543"/>
      <c r="AM85" s="543"/>
      <c r="AN85" s="543"/>
      <c r="AO85" s="543"/>
      <c r="AP85" s="543"/>
      <c r="AQ85" s="543"/>
      <c r="AR85" s="543"/>
      <c r="AS85" s="543"/>
      <c r="AT85" s="543"/>
      <c r="AU85" s="543"/>
      <c r="AV85" s="543"/>
      <c r="AW85" s="543"/>
      <c r="AX85" s="543"/>
      <c r="AY85" s="543"/>
      <c r="AZ85" s="216"/>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303"/>
      <c r="BW85" s="303"/>
      <c r="BX85" s="303"/>
      <c r="BY85" s="304"/>
      <c r="BZ85" s="304"/>
      <c r="CA85" s="304"/>
      <c r="CB85" s="304"/>
      <c r="CC85" s="304"/>
      <c r="CD85" s="304"/>
      <c r="CE85" s="304"/>
      <c r="CF85" s="304"/>
      <c r="CG85" s="1851"/>
      <c r="CH85" s="1851"/>
      <c r="CI85" s="1851"/>
      <c r="CJ85" s="1851"/>
      <c r="CK85" s="1851"/>
      <c r="CL85" s="1851"/>
      <c r="CM85" s="1851"/>
      <c r="CN85" s="1851"/>
      <c r="CO85" s="1851"/>
      <c r="CP85" s="1851"/>
      <c r="CQ85" s="1851"/>
      <c r="CR85" s="1851"/>
      <c r="CS85" s="1851"/>
      <c r="CT85" s="1851"/>
      <c r="CU85" s="1851"/>
      <c r="CV85" s="1851"/>
      <c r="CW85" s="1851"/>
      <c r="CX85" s="1851"/>
      <c r="CY85" s="1851"/>
      <c r="CZ85" s="1851"/>
    </row>
    <row r="86" s="578" customFormat="true" ht="15" customHeight="true" x14ac:dyDescent="0.2">
      <c r="A86" s="781"/>
      <c r="B86" s="804"/>
      <c r="C86" s="875"/>
      <c r="D86" s="867"/>
      <c r="E86" s="867"/>
      <c r="F86" s="867"/>
      <c r="G86" s="870"/>
      <c r="H86" s="866"/>
      <c r="I86" s="867"/>
      <c r="J86" s="867"/>
      <c r="K86" s="867"/>
      <c r="L86" s="868"/>
      <c r="M86" s="869"/>
      <c r="N86" s="867"/>
      <c r="O86" s="867"/>
      <c r="P86" s="867"/>
      <c r="Q86" s="870"/>
      <c r="R86" s="866"/>
      <c r="S86" s="867"/>
      <c r="T86" s="867"/>
      <c r="U86" s="867"/>
      <c r="V86" s="867"/>
      <c r="W86" s="867"/>
      <c r="X86" s="867"/>
      <c r="Y86" s="867"/>
      <c r="Z86" s="867"/>
      <c r="AA86" s="867"/>
      <c r="AB86" s="876"/>
      <c r="AC86" s="847"/>
      <c r="AD86" s="847"/>
      <c r="AE86" s="847"/>
      <c r="AF86" s="886"/>
      <c r="AG86" s="543"/>
      <c r="AH86" s="543"/>
      <c r="AI86" s="543"/>
      <c r="AJ86" s="543"/>
      <c r="AK86" s="543"/>
      <c r="AL86" s="543"/>
      <c r="AM86" s="543"/>
      <c r="AN86" s="543"/>
      <c r="AO86" s="543"/>
      <c r="AP86" s="543"/>
      <c r="AQ86" s="543"/>
      <c r="AR86" s="543"/>
      <c r="AS86" s="543"/>
      <c r="AT86" s="543"/>
      <c r="AU86" s="543"/>
      <c r="AV86" s="543"/>
      <c r="AW86" s="543"/>
      <c r="AX86" s="543"/>
      <c r="AY86" s="543"/>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303"/>
      <c r="BW86" s="303"/>
      <c r="BX86" s="303"/>
      <c r="BY86" s="304"/>
      <c r="BZ86" s="304"/>
      <c r="CA86" s="304"/>
      <c r="CB86" s="304"/>
      <c r="CC86" s="304"/>
      <c r="CD86" s="304"/>
      <c r="CE86" s="304"/>
      <c r="CF86" s="304"/>
      <c r="CG86" s="1851"/>
      <c r="CH86" s="1851"/>
      <c r="CI86" s="1851"/>
      <c r="CJ86" s="1851"/>
      <c r="CK86" s="1851"/>
      <c r="CL86" s="1851"/>
      <c r="CM86" s="1851"/>
      <c r="CN86" s="1851"/>
      <c r="CO86" s="1851"/>
      <c r="CP86" s="1851"/>
      <c r="CQ86" s="1851"/>
      <c r="CR86" s="1851"/>
      <c r="CS86" s="1851"/>
      <c r="CT86" s="1851"/>
      <c r="CU86" s="1851"/>
      <c r="CV86" s="1851"/>
      <c r="CW86" s="1851"/>
      <c r="CX86" s="1851"/>
      <c r="CY86" s="1851"/>
      <c r="CZ86" s="1851"/>
    </row>
    <row r="87" s="578" customFormat="true" ht="15" customHeight="true" x14ac:dyDescent="0.2">
      <c r="A87" s="781"/>
      <c r="B87" s="804"/>
      <c r="C87" s="875"/>
      <c r="D87" s="867"/>
      <c r="E87" s="867"/>
      <c r="F87" s="867"/>
      <c r="G87" s="870"/>
      <c r="H87" s="866"/>
      <c r="I87" s="867"/>
      <c r="J87" s="867"/>
      <c r="K87" s="867"/>
      <c r="L87" s="868"/>
      <c r="M87" s="869"/>
      <c r="N87" s="867"/>
      <c r="O87" s="867"/>
      <c r="P87" s="867"/>
      <c r="Q87" s="870"/>
      <c r="R87" s="866"/>
      <c r="S87" s="867"/>
      <c r="T87" s="867"/>
      <c r="U87" s="867"/>
      <c r="V87" s="867"/>
      <c r="W87" s="867"/>
      <c r="X87" s="867"/>
      <c r="Y87" s="867"/>
      <c r="Z87" s="867"/>
      <c r="AA87" s="867"/>
      <c r="AB87" s="876"/>
      <c r="AC87" s="847"/>
      <c r="AD87" s="847"/>
      <c r="AE87" s="847"/>
      <c r="AF87" s="886"/>
      <c r="AG87" s="543"/>
      <c r="AH87" s="543"/>
      <c r="AI87" s="543"/>
      <c r="AJ87" s="543"/>
      <c r="AK87" s="543"/>
      <c r="AL87" s="543"/>
      <c r="AM87" s="543"/>
      <c r="AN87" s="543"/>
      <c r="AO87" s="543"/>
      <c r="AP87" s="543"/>
      <c r="AQ87" s="543"/>
      <c r="AR87" s="543"/>
      <c r="AS87" s="543"/>
      <c r="AT87" s="543"/>
      <c r="AU87" s="543"/>
      <c r="AV87" s="543"/>
      <c r="AW87" s="543"/>
      <c r="AX87" s="543"/>
      <c r="AY87" s="543"/>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303"/>
      <c r="BW87" s="303"/>
      <c r="BX87" s="303"/>
      <c r="BY87" s="304"/>
      <c r="BZ87" s="304"/>
      <c r="CA87" s="304"/>
      <c r="CB87" s="304"/>
      <c r="CC87" s="304"/>
      <c r="CD87" s="304"/>
      <c r="CE87" s="304"/>
      <c r="CF87" s="304"/>
      <c r="CG87" s="1851"/>
      <c r="CH87" s="1851"/>
      <c r="CI87" s="1851"/>
      <c r="CJ87" s="1851"/>
      <c r="CK87" s="1851"/>
      <c r="CL87" s="1851"/>
      <c r="CM87" s="1851"/>
      <c r="CN87" s="1851"/>
      <c r="CO87" s="1851"/>
      <c r="CP87" s="1851"/>
      <c r="CQ87" s="1851"/>
      <c r="CR87" s="1851"/>
      <c r="CS87" s="1851"/>
      <c r="CT87" s="1851"/>
      <c r="CU87" s="1851"/>
      <c r="CV87" s="1851"/>
      <c r="CW87" s="1851"/>
      <c r="CX87" s="1851"/>
      <c r="CY87" s="1851"/>
      <c r="CZ87" s="1851"/>
    </row>
    <row r="88" s="578" customFormat="true" ht="15" customHeight="true" x14ac:dyDescent="0.2">
      <c r="A88" s="781"/>
      <c r="B88" s="804"/>
      <c r="C88" s="875"/>
      <c r="D88" s="867"/>
      <c r="E88" s="867"/>
      <c r="F88" s="867"/>
      <c r="G88" s="870"/>
      <c r="H88" s="866"/>
      <c r="I88" s="867"/>
      <c r="J88" s="867"/>
      <c r="K88" s="867"/>
      <c r="L88" s="868"/>
      <c r="M88" s="869"/>
      <c r="N88" s="867"/>
      <c r="O88" s="867"/>
      <c r="P88" s="867"/>
      <c r="Q88" s="870"/>
      <c r="R88" s="866"/>
      <c r="S88" s="867"/>
      <c r="T88" s="867"/>
      <c r="U88" s="867"/>
      <c r="V88" s="867"/>
      <c r="W88" s="867"/>
      <c r="X88" s="867"/>
      <c r="Y88" s="867"/>
      <c r="Z88" s="867"/>
      <c r="AA88" s="867"/>
      <c r="AB88" s="876"/>
      <c r="AC88" s="847"/>
      <c r="AD88" s="847"/>
      <c r="AE88" s="847"/>
      <c r="AF88" s="886"/>
      <c r="AG88" s="543"/>
      <c r="AH88" s="543"/>
      <c r="AI88" s="543"/>
      <c r="AJ88" s="543"/>
      <c r="AK88" s="543"/>
      <c r="AL88" s="543"/>
      <c r="AM88" s="543"/>
      <c r="AN88" s="543"/>
      <c r="AO88" s="543"/>
      <c r="AP88" s="543"/>
      <c r="AQ88" s="543"/>
      <c r="AR88" s="543"/>
      <c r="AS88" s="543"/>
      <c r="AT88" s="543"/>
      <c r="AU88" s="543"/>
      <c r="AV88" s="543"/>
      <c r="AW88" s="543"/>
      <c r="AX88" s="543"/>
      <c r="AY88" s="543"/>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303"/>
      <c r="BW88" s="303"/>
      <c r="BX88" s="303"/>
      <c r="BY88" s="304"/>
      <c r="BZ88" s="304"/>
      <c r="CA88" s="304"/>
      <c r="CB88" s="304"/>
      <c r="CC88" s="304"/>
      <c r="CD88" s="304"/>
      <c r="CE88" s="304"/>
      <c r="CF88" s="304"/>
      <c r="CG88" s="1851"/>
      <c r="CH88" s="1851"/>
      <c r="CI88" s="1851"/>
      <c r="CJ88" s="1851"/>
      <c r="CK88" s="1851"/>
      <c r="CL88" s="1851"/>
      <c r="CM88" s="1851"/>
      <c r="CN88" s="1851"/>
      <c r="CO88" s="1851"/>
      <c r="CP88" s="1851"/>
      <c r="CQ88" s="1851"/>
      <c r="CR88" s="1851"/>
      <c r="CS88" s="1851"/>
      <c r="CT88" s="1851"/>
      <c r="CU88" s="1851"/>
      <c r="CV88" s="1851"/>
      <c r="CW88" s="1851"/>
      <c r="CX88" s="1851"/>
      <c r="CY88" s="1851"/>
      <c r="CZ88" s="1851"/>
    </row>
    <row r="89" s="578" customFormat="true" ht="15" customHeight="true" x14ac:dyDescent="0.2">
      <c r="A89" s="781"/>
      <c r="B89" s="804"/>
      <c r="C89" s="875"/>
      <c r="D89" s="867"/>
      <c r="E89" s="867"/>
      <c r="F89" s="867"/>
      <c r="G89" s="870"/>
      <c r="H89" s="866"/>
      <c r="I89" s="867"/>
      <c r="J89" s="867"/>
      <c r="K89" s="867"/>
      <c r="L89" s="868"/>
      <c r="M89" s="869"/>
      <c r="N89" s="867"/>
      <c r="O89" s="867"/>
      <c r="P89" s="867"/>
      <c r="Q89" s="870"/>
      <c r="R89" s="866"/>
      <c r="S89" s="867"/>
      <c r="T89" s="867"/>
      <c r="U89" s="867"/>
      <c r="V89" s="867"/>
      <c r="W89" s="867"/>
      <c r="X89" s="867"/>
      <c r="Y89" s="867"/>
      <c r="Z89" s="867"/>
      <c r="AA89" s="867"/>
      <c r="AB89" s="876"/>
      <c r="AC89" s="847"/>
      <c r="AD89" s="847"/>
      <c r="AE89" s="847"/>
      <c r="AF89" s="886"/>
      <c r="AG89" s="543"/>
      <c r="AH89" s="543"/>
      <c r="AI89" s="543"/>
      <c r="AJ89" s="543"/>
      <c r="AK89" s="543"/>
      <c r="AL89" s="543"/>
      <c r="AM89" s="543"/>
      <c r="AN89" s="543"/>
      <c r="AO89" s="543"/>
      <c r="AP89" s="543"/>
      <c r="AQ89" s="543"/>
      <c r="AR89" s="543"/>
      <c r="AS89" s="543"/>
      <c r="AT89" s="543"/>
      <c r="AU89" s="543"/>
      <c r="AV89" s="543"/>
      <c r="AW89" s="543"/>
      <c r="AX89" s="543"/>
      <c r="AY89" s="543"/>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303"/>
      <c r="BW89" s="303"/>
      <c r="BX89" s="303"/>
      <c r="BY89" s="304"/>
      <c r="BZ89" s="304"/>
      <c r="CA89" s="304"/>
      <c r="CB89" s="304"/>
      <c r="CC89" s="304"/>
      <c r="CD89" s="304"/>
      <c r="CE89" s="304"/>
      <c r="CF89" s="304"/>
      <c r="CG89" s="1851"/>
      <c r="CH89" s="1851"/>
      <c r="CI89" s="1851"/>
      <c r="CJ89" s="1851"/>
      <c r="CK89" s="1851"/>
      <c r="CL89" s="1851"/>
      <c r="CM89" s="1851"/>
      <c r="CN89" s="1851"/>
      <c r="CO89" s="1851"/>
      <c r="CP89" s="1851"/>
      <c r="CQ89" s="1851"/>
      <c r="CR89" s="1851"/>
      <c r="CS89" s="1851"/>
      <c r="CT89" s="1851"/>
      <c r="CU89" s="1851"/>
      <c r="CV89" s="1851"/>
      <c r="CW89" s="1851"/>
      <c r="CX89" s="1851"/>
      <c r="CY89" s="1851"/>
      <c r="CZ89" s="1851"/>
    </row>
    <row r="90" s="578" customFormat="true" ht="15" customHeight="true" x14ac:dyDescent="0.2">
      <c r="A90" s="782"/>
      <c r="B90" s="805"/>
      <c r="C90" s="877"/>
      <c r="D90" s="878"/>
      <c r="E90" s="878"/>
      <c r="F90" s="878"/>
      <c r="G90" s="879"/>
      <c r="H90" s="880"/>
      <c r="I90" s="878"/>
      <c r="J90" s="878"/>
      <c r="K90" s="878"/>
      <c r="L90" s="881"/>
      <c r="M90" s="882"/>
      <c r="N90" s="878"/>
      <c r="O90" s="878"/>
      <c r="P90" s="878"/>
      <c r="Q90" s="879"/>
      <c r="R90" s="880"/>
      <c r="S90" s="878"/>
      <c r="T90" s="878"/>
      <c r="U90" s="878"/>
      <c r="V90" s="878"/>
      <c r="W90" s="878"/>
      <c r="X90" s="878"/>
      <c r="Y90" s="878"/>
      <c r="Z90" s="878"/>
      <c r="AA90" s="878"/>
      <c r="AB90" s="883"/>
      <c r="AC90" s="847"/>
      <c r="AD90" s="847"/>
      <c r="AE90" s="847"/>
      <c r="AF90" s="886"/>
      <c r="AG90" s="543"/>
      <c r="AH90" s="543"/>
      <c r="AI90" s="543"/>
      <c r="AJ90" s="543"/>
      <c r="AK90" s="543"/>
      <c r="AL90" s="543"/>
      <c r="AM90" s="543"/>
      <c r="AN90" s="543"/>
      <c r="AO90" s="543"/>
      <c r="AP90" s="543"/>
      <c r="AQ90" s="543"/>
      <c r="AR90" s="543"/>
      <c r="AS90" s="543"/>
      <c r="AT90" s="543"/>
      <c r="AU90" s="543"/>
      <c r="AV90" s="543"/>
      <c r="AW90" s="543"/>
      <c r="AX90" s="543"/>
      <c r="AY90" s="543"/>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303"/>
      <c r="BW90" s="303"/>
      <c r="BX90" s="303"/>
      <c r="BY90" s="304"/>
      <c r="BZ90" s="304"/>
      <c r="CA90" s="304"/>
      <c r="CB90" s="304"/>
      <c r="CC90" s="304"/>
      <c r="CD90" s="304"/>
      <c r="CE90" s="304"/>
      <c r="CF90" s="304"/>
      <c r="CG90" s="1851"/>
      <c r="CH90" s="1851"/>
      <c r="CI90" s="1851"/>
      <c r="CJ90" s="1851"/>
      <c r="CK90" s="1851"/>
      <c r="CL90" s="1851"/>
      <c r="CM90" s="1851"/>
      <c r="CN90" s="1851"/>
      <c r="CO90" s="1851"/>
      <c r="CP90" s="1851"/>
      <c r="CQ90" s="1851"/>
      <c r="CR90" s="1851"/>
      <c r="CS90" s="1851"/>
      <c r="CT90" s="1851"/>
      <c r="CU90" s="1851"/>
      <c r="CV90" s="1851"/>
      <c r="CW90" s="1851"/>
      <c r="CX90" s="1851"/>
      <c r="CY90" s="1851"/>
      <c r="CZ90" s="1851"/>
    </row>
    <row r="91" s="578" customFormat="true" ht="15" customHeight="true" x14ac:dyDescent="0.2">
      <c r="A91" s="675"/>
      <c r="B91" s="806"/>
      <c r="C91" s="884"/>
      <c r="D91" s="847"/>
      <c r="E91" s="847"/>
      <c r="F91" s="847"/>
      <c r="G91" s="848"/>
      <c r="H91" s="885"/>
      <c r="I91" s="847"/>
      <c r="J91" s="847"/>
      <c r="K91" s="847"/>
      <c r="L91" s="886"/>
      <c r="M91" s="884"/>
      <c r="N91" s="847"/>
      <c r="O91" s="847"/>
      <c r="P91" s="847"/>
      <c r="Q91" s="848"/>
      <c r="R91" s="885"/>
      <c r="S91" s="847"/>
      <c r="T91" s="847"/>
      <c r="U91" s="847"/>
      <c r="V91" s="847"/>
      <c r="W91" s="847"/>
      <c r="X91" s="847"/>
      <c r="Y91" s="847"/>
      <c r="Z91" s="847"/>
      <c r="AA91" s="847"/>
      <c r="AB91" s="847"/>
      <c r="AC91" s="847"/>
      <c r="AD91" s="847"/>
      <c r="AE91" s="847"/>
      <c r="AF91" s="886"/>
      <c r="AG91" s="543"/>
      <c r="AH91" s="543"/>
      <c r="AI91" s="543"/>
      <c r="AJ91" s="543"/>
      <c r="AK91" s="543"/>
      <c r="AL91" s="543"/>
      <c r="AM91" s="543"/>
      <c r="AN91" s="543"/>
      <c r="AO91" s="543"/>
      <c r="AP91" s="543"/>
      <c r="AQ91" s="543"/>
      <c r="AR91" s="543"/>
      <c r="AS91" s="543"/>
      <c r="AT91" s="543"/>
      <c r="AU91" s="543"/>
      <c r="AV91" s="543"/>
      <c r="AW91" s="543"/>
      <c r="AX91" s="543"/>
      <c r="AY91" s="543"/>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303"/>
      <c r="BW91" s="303"/>
      <c r="BX91" s="303"/>
      <c r="BY91" s="304"/>
      <c r="BZ91" s="304"/>
      <c r="CA91" s="304"/>
      <c r="CB91" s="304"/>
      <c r="CC91" s="304"/>
      <c r="CD91" s="304"/>
      <c r="CE91" s="304"/>
      <c r="CF91" s="304"/>
      <c r="CG91" s="1851"/>
      <c r="CH91" s="1851"/>
      <c r="CI91" s="1851"/>
      <c r="CJ91" s="1851"/>
      <c r="CK91" s="1851"/>
      <c r="CL91" s="1851"/>
      <c r="CM91" s="1851"/>
      <c r="CN91" s="1851"/>
      <c r="CO91" s="1851"/>
      <c r="CP91" s="1851"/>
      <c r="CQ91" s="1851"/>
      <c r="CR91" s="1851"/>
      <c r="CS91" s="1851"/>
      <c r="CT91" s="1851"/>
      <c r="CU91" s="1851"/>
      <c r="CV91" s="1851"/>
      <c r="CW91" s="1851"/>
      <c r="CX91" s="1851"/>
      <c r="CY91" s="1851"/>
      <c r="CZ91" s="1851"/>
    </row>
    <row r="92" s="578" customFormat="true" ht="15" customHeight="true" x14ac:dyDescent="0.2">
      <c r="A92" s="675"/>
      <c r="B92" s="806"/>
      <c r="C92" s="884"/>
      <c r="D92" s="847"/>
      <c r="E92" s="847"/>
      <c r="F92" s="847"/>
      <c r="G92" s="848"/>
      <c r="H92" s="885"/>
      <c r="I92" s="847"/>
      <c r="J92" s="847"/>
      <c r="K92" s="847"/>
      <c r="L92" s="886"/>
      <c r="M92" s="884"/>
      <c r="N92" s="847"/>
      <c r="O92" s="847"/>
      <c r="P92" s="847"/>
      <c r="Q92" s="848"/>
      <c r="R92" s="885"/>
      <c r="S92" s="847"/>
      <c r="T92" s="847"/>
      <c r="U92" s="847"/>
      <c r="V92" s="847"/>
      <c r="W92" s="847"/>
      <c r="X92" s="847"/>
      <c r="Y92" s="847"/>
      <c r="Z92" s="847"/>
      <c r="AA92" s="847"/>
      <c r="AB92" s="847"/>
      <c r="AC92" s="847"/>
      <c r="AD92" s="847"/>
      <c r="AE92" s="847"/>
      <c r="AF92" s="886"/>
      <c r="AG92" s="543"/>
      <c r="AH92" s="543"/>
      <c r="AI92" s="543"/>
      <c r="AJ92" s="543"/>
      <c r="AK92" s="543"/>
      <c r="AL92" s="543"/>
      <c r="AM92" s="543"/>
      <c r="AN92" s="543"/>
      <c r="AO92" s="543"/>
      <c r="AP92" s="543"/>
      <c r="AQ92" s="543"/>
      <c r="AR92" s="543"/>
      <c r="AS92" s="543"/>
      <c r="AT92" s="543"/>
      <c r="AU92" s="543"/>
      <c r="AV92" s="543"/>
      <c r="AW92" s="543"/>
      <c r="AX92" s="543"/>
      <c r="AY92" s="543"/>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303"/>
      <c r="BW92" s="303"/>
      <c r="BX92" s="303"/>
      <c r="BY92" s="304"/>
      <c r="BZ92" s="304"/>
      <c r="CA92" s="304"/>
      <c r="CB92" s="304"/>
      <c r="CC92" s="304"/>
      <c r="CD92" s="304"/>
      <c r="CE92" s="304"/>
      <c r="CF92" s="304"/>
      <c r="CG92" s="1851"/>
      <c r="CH92" s="1851"/>
      <c r="CI92" s="1851"/>
      <c r="CJ92" s="1851"/>
      <c r="CK92" s="1851"/>
      <c r="CL92" s="1851"/>
      <c r="CM92" s="1851"/>
      <c r="CN92" s="1851"/>
      <c r="CO92" s="1851"/>
      <c r="CP92" s="1851"/>
      <c r="CQ92" s="1851"/>
      <c r="CR92" s="1851"/>
      <c r="CS92" s="1851"/>
      <c r="CT92" s="1851"/>
      <c r="CU92" s="1851"/>
      <c r="CV92" s="1851"/>
      <c r="CW92" s="1851"/>
      <c r="CX92" s="1851"/>
      <c r="CY92" s="1851"/>
      <c r="CZ92" s="1851"/>
    </row>
    <row r="93" s="578" customFormat="true" ht="15" customHeight="true" x14ac:dyDescent="0.2">
      <c r="A93" s="783"/>
      <c r="B93" s="807"/>
      <c r="C93" s="680"/>
      <c r="D93" s="681"/>
      <c r="E93" s="681"/>
      <c r="F93" s="681"/>
      <c r="G93" s="762"/>
      <c r="H93" s="745"/>
      <c r="I93" s="681"/>
      <c r="J93" s="681"/>
      <c r="K93" s="681"/>
      <c r="L93" s="715"/>
      <c r="M93" s="680"/>
      <c r="N93" s="681"/>
      <c r="O93" s="681"/>
      <c r="P93" s="681"/>
      <c r="Q93" s="762"/>
      <c r="R93" s="745"/>
      <c r="S93" s="681"/>
      <c r="T93" s="681"/>
      <c r="U93" s="681"/>
      <c r="V93" s="681"/>
      <c r="W93" s="681"/>
      <c r="X93" s="681"/>
      <c r="Y93" s="681"/>
      <c r="Z93" s="681"/>
      <c r="AA93" s="681"/>
      <c r="AB93" s="681"/>
      <c r="AC93" s="847"/>
      <c r="AD93" s="847"/>
      <c r="AE93" s="847"/>
      <c r="AF93" s="886"/>
      <c r="AG93" s="543"/>
      <c r="AH93" s="543"/>
      <c r="AI93" s="543"/>
      <c r="AJ93" s="543"/>
      <c r="AK93" s="543"/>
      <c r="AL93" s="543"/>
      <c r="AM93" s="543"/>
      <c r="AN93" s="543"/>
      <c r="AO93" s="543"/>
      <c r="AP93" s="543"/>
      <c r="AQ93" s="543"/>
      <c r="AR93" s="543"/>
      <c r="AS93" s="543"/>
      <c r="AT93" s="543"/>
      <c r="AU93" s="543"/>
      <c r="AV93" s="543"/>
      <c r="AW93" s="543"/>
      <c r="AX93" s="543"/>
      <c r="AY93" s="543"/>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303"/>
      <c r="BW93" s="303"/>
      <c r="BX93" s="303"/>
      <c r="BY93" s="304"/>
      <c r="BZ93" s="304"/>
      <c r="CA93" s="304"/>
      <c r="CB93" s="304"/>
      <c r="CC93" s="304"/>
      <c r="CD93" s="304"/>
      <c r="CE93" s="304"/>
      <c r="CF93" s="304"/>
      <c r="CG93" s="1851"/>
      <c r="CH93" s="1851"/>
      <c r="CI93" s="1851"/>
      <c r="CJ93" s="1851"/>
      <c r="CK93" s="1851"/>
      <c r="CL93" s="1851"/>
      <c r="CM93" s="1851"/>
      <c r="CN93" s="1851"/>
      <c r="CO93" s="1851"/>
      <c r="CP93" s="1851"/>
      <c r="CQ93" s="1851"/>
      <c r="CR93" s="1851"/>
      <c r="CS93" s="1851"/>
      <c r="CT93" s="1851"/>
      <c r="CU93" s="1851"/>
      <c r="CV93" s="1851"/>
      <c r="CW93" s="1851"/>
      <c r="CX93" s="1851"/>
      <c r="CY93" s="1851"/>
      <c r="CZ93" s="1851"/>
    </row>
    <row r="94" s="578" customFormat="true" ht="15" customHeight="true" x14ac:dyDescent="0.2">
      <c r="A94" s="1010"/>
      <c r="B94" s="807"/>
      <c r="C94" s="680"/>
      <c r="D94" s="682"/>
      <c r="E94" s="682"/>
      <c r="F94" s="682"/>
      <c r="G94" s="763"/>
      <c r="H94" s="745"/>
      <c r="I94" s="682"/>
      <c r="J94" s="682"/>
      <c r="K94" s="682"/>
      <c r="L94" s="716"/>
      <c r="M94" s="680"/>
      <c r="N94" s="682"/>
      <c r="O94" s="682"/>
      <c r="P94" s="682"/>
      <c r="Q94" s="763"/>
      <c r="R94" s="745"/>
      <c r="S94" s="682"/>
      <c r="T94" s="682"/>
      <c r="U94" s="682"/>
      <c r="V94" s="682"/>
      <c r="W94" s="682"/>
      <c r="X94" s="682"/>
      <c r="Y94" s="682"/>
      <c r="Z94" s="682"/>
      <c r="AA94" s="682"/>
      <c r="AB94" s="682"/>
      <c r="AC94" s="847"/>
      <c r="AD94" s="847"/>
      <c r="AE94" s="847"/>
      <c r="AF94" s="886"/>
      <c r="AG94" s="543"/>
      <c r="AH94" s="543"/>
      <c r="AI94" s="543"/>
      <c r="AJ94" s="543"/>
      <c r="AK94" s="543"/>
      <c r="AL94" s="543"/>
      <c r="AM94" s="543"/>
      <c r="AN94" s="543"/>
      <c r="AO94" s="543"/>
      <c r="AP94" s="543"/>
      <c r="AQ94" s="543"/>
      <c r="AR94" s="543"/>
      <c r="AS94" s="543"/>
      <c r="AT94" s="543"/>
      <c r="AU94" s="543"/>
      <c r="AV94" s="543"/>
      <c r="AW94" s="543"/>
      <c r="AX94" s="543"/>
      <c r="AY94" s="543"/>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303"/>
      <c r="BW94" s="303"/>
      <c r="BX94" s="303"/>
      <c r="BY94" s="304"/>
      <c r="BZ94" s="304"/>
      <c r="CA94" s="304"/>
      <c r="CB94" s="304"/>
      <c r="CC94" s="304"/>
      <c r="CD94" s="304"/>
      <c r="CE94" s="304"/>
      <c r="CF94" s="304"/>
      <c r="CG94" s="1851"/>
      <c r="CH94" s="1851"/>
      <c r="CI94" s="1851"/>
      <c r="CJ94" s="1851"/>
      <c r="CK94" s="1851"/>
      <c r="CL94" s="1851"/>
      <c r="CM94" s="1851"/>
      <c r="CN94" s="1851"/>
      <c r="CO94" s="1851"/>
      <c r="CP94" s="1851"/>
      <c r="CQ94" s="1851"/>
      <c r="CR94" s="1851"/>
      <c r="CS94" s="1851"/>
      <c r="CT94" s="1851"/>
      <c r="CU94" s="1851"/>
      <c r="CV94" s="1851"/>
      <c r="CW94" s="1851"/>
      <c r="CX94" s="1851"/>
      <c r="CY94" s="1851"/>
      <c r="CZ94" s="1851"/>
    </row>
    <row r="95" s="578" customFormat="true" ht="15" customHeight="true" x14ac:dyDescent="0.2">
      <c r="A95" s="783"/>
      <c r="B95" s="808"/>
      <c r="C95" s="887"/>
      <c r="D95" s="888"/>
      <c r="E95" s="888"/>
      <c r="F95" s="888"/>
      <c r="G95" s="889"/>
      <c r="H95" s="890"/>
      <c r="I95" s="888"/>
      <c r="J95" s="888"/>
      <c r="K95" s="888"/>
      <c r="L95" s="891"/>
      <c r="M95" s="887"/>
      <c r="N95" s="888"/>
      <c r="O95" s="888"/>
      <c r="P95" s="888"/>
      <c r="Q95" s="889"/>
      <c r="R95" s="890"/>
      <c r="S95" s="888"/>
      <c r="T95" s="888"/>
      <c r="U95" s="888"/>
      <c r="V95" s="888"/>
      <c r="W95" s="888"/>
      <c r="X95" s="888"/>
      <c r="Y95" s="888"/>
      <c r="Z95" s="888"/>
      <c r="AA95" s="888"/>
      <c r="AB95" s="888"/>
      <c r="AC95" s="847"/>
      <c r="AD95" s="847"/>
      <c r="AE95" s="847"/>
      <c r="AF95" s="886"/>
      <c r="AG95" s="543"/>
      <c r="AH95" s="543"/>
      <c r="AI95" s="543"/>
      <c r="AJ95" s="543"/>
      <c r="AK95" s="543"/>
      <c r="AL95" s="543"/>
      <c r="AM95" s="543"/>
      <c r="AN95" s="543"/>
      <c r="AO95" s="543"/>
      <c r="AP95" s="543"/>
      <c r="AQ95" s="543"/>
      <c r="AR95" s="543"/>
      <c r="AS95" s="543"/>
      <c r="AT95" s="543"/>
      <c r="AU95" s="543"/>
      <c r="AV95" s="543"/>
      <c r="AW95" s="543"/>
      <c r="AX95" s="543"/>
      <c r="AY95" s="543"/>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303"/>
      <c r="BW95" s="303"/>
      <c r="BX95" s="303"/>
      <c r="BY95" s="304"/>
      <c r="BZ95" s="304"/>
      <c r="CA95" s="304"/>
      <c r="CB95" s="304"/>
      <c r="CC95" s="304"/>
      <c r="CD95" s="304"/>
      <c r="CE95" s="304"/>
      <c r="CF95" s="304"/>
      <c r="CG95" s="1851"/>
      <c r="CH95" s="1851"/>
      <c r="CI95" s="1851"/>
      <c r="CJ95" s="1851"/>
      <c r="CK95" s="1851"/>
      <c r="CL95" s="1851"/>
      <c r="CM95" s="1851"/>
      <c r="CN95" s="1851"/>
      <c r="CO95" s="1851"/>
      <c r="CP95" s="1851"/>
      <c r="CQ95" s="1851"/>
      <c r="CR95" s="1851"/>
      <c r="CS95" s="1851"/>
      <c r="CT95" s="1851"/>
      <c r="CU95" s="1851"/>
      <c r="CV95" s="1851"/>
      <c r="CW95" s="1851"/>
      <c r="CX95" s="1851"/>
      <c r="CY95" s="1851"/>
      <c r="CZ95" s="1851"/>
    </row>
    <row r="96" s="131" customFormat="true" ht="15" customHeight="true" x14ac:dyDescent="0.2">
      <c r="A96" s="1010"/>
      <c r="B96" s="808"/>
      <c r="C96" s="887"/>
      <c r="D96" s="888"/>
      <c r="E96" s="888"/>
      <c r="F96" s="888"/>
      <c r="G96" s="889"/>
      <c r="H96" s="890"/>
      <c r="I96" s="888"/>
      <c r="J96" s="888"/>
      <c r="K96" s="888"/>
      <c r="L96" s="891"/>
      <c r="M96" s="887"/>
      <c r="N96" s="888"/>
      <c r="O96" s="888"/>
      <c r="P96" s="888"/>
      <c r="Q96" s="889"/>
      <c r="R96" s="890"/>
      <c r="S96" s="888"/>
      <c r="T96" s="888"/>
      <c r="U96" s="888"/>
      <c r="V96" s="888"/>
      <c r="W96" s="888"/>
      <c r="X96" s="888"/>
      <c r="Y96" s="888"/>
      <c r="Z96" s="888"/>
      <c r="AA96" s="888"/>
      <c r="AB96" s="888"/>
      <c r="AC96" s="847"/>
      <c r="AD96" s="847"/>
      <c r="AE96" s="847"/>
      <c r="AF96" s="886"/>
      <c r="AG96" s="543"/>
      <c r="AH96" s="543"/>
      <c r="AI96" s="543"/>
      <c r="AJ96" s="543"/>
      <c r="AK96" s="543"/>
      <c r="AL96" s="543"/>
      <c r="AM96" s="543"/>
      <c r="AN96" s="543"/>
      <c r="AO96" s="543"/>
      <c r="AP96" s="543"/>
      <c r="AQ96" s="543"/>
      <c r="AR96" s="543"/>
      <c r="AS96" s="543"/>
      <c r="AT96" s="543"/>
      <c r="AU96" s="543"/>
      <c r="AV96" s="543"/>
      <c r="AW96" s="543"/>
      <c r="AX96" s="543"/>
      <c r="AY96" s="543"/>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303"/>
      <c r="BW96" s="303"/>
      <c r="BX96" s="303"/>
      <c r="BY96" s="304"/>
      <c r="BZ96" s="304"/>
      <c r="CA96" s="304"/>
      <c r="CB96" s="304"/>
      <c r="CC96" s="304"/>
      <c r="CD96" s="304"/>
      <c r="CE96" s="304"/>
      <c r="CF96" s="304"/>
      <c r="CG96" s="1851"/>
      <c r="CH96" s="1851"/>
      <c r="CI96" s="1851"/>
      <c r="CJ96" s="1851"/>
      <c r="CK96" s="1851"/>
      <c r="CL96" s="1851"/>
      <c r="CM96" s="1851"/>
      <c r="CN96" s="1851"/>
      <c r="CO96" s="1851"/>
      <c r="CP96" s="1851"/>
      <c r="CQ96" s="1851"/>
      <c r="CR96" s="1851"/>
      <c r="CS96" s="1851"/>
      <c r="CT96" s="1851"/>
      <c r="CU96" s="1851"/>
      <c r="CV96" s="1851"/>
      <c r="CW96" s="1851"/>
      <c r="CX96" s="1851"/>
      <c r="CY96" s="1851"/>
      <c r="CZ96" s="1851"/>
    </row>
    <row r="97" s="131" customFormat="true" ht="15" customHeight="true" x14ac:dyDescent="0.2">
      <c r="A97" s="783"/>
      <c r="B97" s="808"/>
      <c r="C97" s="887"/>
      <c r="D97" s="888"/>
      <c r="E97" s="888"/>
      <c r="F97" s="888"/>
      <c r="G97" s="889"/>
      <c r="H97" s="890"/>
      <c r="I97" s="888"/>
      <c r="J97" s="888"/>
      <c r="K97" s="888"/>
      <c r="L97" s="891"/>
      <c r="M97" s="887"/>
      <c r="N97" s="888"/>
      <c r="O97" s="888"/>
      <c r="P97" s="888"/>
      <c r="Q97" s="889"/>
      <c r="R97" s="890"/>
      <c r="S97" s="888"/>
      <c r="T97" s="888"/>
      <c r="U97" s="888"/>
      <c r="V97" s="888"/>
      <c r="W97" s="888"/>
      <c r="X97" s="888"/>
      <c r="Y97" s="888"/>
      <c r="Z97" s="888"/>
      <c r="AA97" s="888"/>
      <c r="AB97" s="888"/>
      <c r="AC97" s="847"/>
      <c r="AD97" s="847"/>
      <c r="AE97" s="847"/>
      <c r="AF97" s="886"/>
      <c r="AG97" s="543"/>
      <c r="AH97" s="543"/>
      <c r="AI97" s="543"/>
      <c r="AJ97" s="543"/>
      <c r="AK97" s="543"/>
      <c r="AL97" s="543"/>
      <c r="AM97" s="543"/>
      <c r="AN97" s="543"/>
      <c r="AO97" s="543"/>
      <c r="AP97" s="543"/>
      <c r="AQ97" s="543"/>
      <c r="AR97" s="543"/>
      <c r="AS97" s="543"/>
      <c r="AT97" s="543"/>
      <c r="AU97" s="543"/>
      <c r="AV97" s="543"/>
      <c r="AW97" s="543"/>
      <c r="AX97" s="543"/>
      <c r="AY97" s="543"/>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303"/>
      <c r="BW97" s="303"/>
      <c r="BX97" s="303"/>
      <c r="BY97" s="304"/>
      <c r="BZ97" s="304"/>
      <c r="CA97" s="304"/>
      <c r="CB97" s="304"/>
      <c r="CC97" s="304"/>
      <c r="CD97" s="304"/>
      <c r="CE97" s="304"/>
      <c r="CF97" s="304"/>
      <c r="CG97" s="1851"/>
      <c r="CH97" s="1851"/>
      <c r="CI97" s="1851"/>
      <c r="CJ97" s="1851"/>
      <c r="CK97" s="1851"/>
      <c r="CL97" s="1851"/>
      <c r="CM97" s="1851"/>
      <c r="CN97" s="1851"/>
      <c r="CO97" s="1851"/>
      <c r="CP97" s="1851"/>
      <c r="CQ97" s="1851"/>
      <c r="CR97" s="1851"/>
      <c r="CS97" s="1851"/>
      <c r="CT97" s="1851"/>
      <c r="CU97" s="1851"/>
      <c r="CV97" s="1851"/>
      <c r="CW97" s="1851"/>
      <c r="CX97" s="1851"/>
      <c r="CY97" s="1851"/>
      <c r="CZ97" s="1851"/>
    </row>
    <row r="98" s="131" customFormat="true" ht="15" customHeight="true" x14ac:dyDescent="0.2">
      <c r="A98" s="1010"/>
      <c r="B98" s="808"/>
      <c r="C98" s="887"/>
      <c r="D98" s="888"/>
      <c r="E98" s="888"/>
      <c r="F98" s="888"/>
      <c r="G98" s="889"/>
      <c r="H98" s="890"/>
      <c r="I98" s="888"/>
      <c r="J98" s="888"/>
      <c r="K98" s="888"/>
      <c r="L98" s="891"/>
      <c r="M98" s="887"/>
      <c r="N98" s="888"/>
      <c r="O98" s="888"/>
      <c r="P98" s="888"/>
      <c r="Q98" s="889"/>
      <c r="R98" s="890"/>
      <c r="S98" s="888"/>
      <c r="T98" s="888"/>
      <c r="U98" s="888"/>
      <c r="V98" s="888"/>
      <c r="W98" s="888"/>
      <c r="X98" s="888"/>
      <c r="Y98" s="888"/>
      <c r="Z98" s="888"/>
      <c r="AA98" s="888"/>
      <c r="AB98" s="888"/>
      <c r="AC98" s="847"/>
      <c r="AD98" s="847"/>
      <c r="AE98" s="847"/>
      <c r="AF98" s="886"/>
      <c r="AG98" s="543"/>
      <c r="AH98" s="543"/>
      <c r="AI98" s="543"/>
      <c r="AJ98" s="543"/>
      <c r="AK98" s="543"/>
      <c r="AL98" s="543"/>
      <c r="AM98" s="543"/>
      <c r="AN98" s="543"/>
      <c r="AO98" s="543"/>
      <c r="AP98" s="543"/>
      <c r="AQ98" s="543"/>
      <c r="AR98" s="543"/>
      <c r="AS98" s="543"/>
      <c r="AT98" s="543"/>
      <c r="AU98" s="543"/>
      <c r="AV98" s="543"/>
      <c r="AW98" s="543"/>
      <c r="AX98" s="543"/>
      <c r="AY98" s="543"/>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303"/>
      <c r="BW98" s="303"/>
      <c r="BX98" s="303"/>
      <c r="BY98" s="304"/>
      <c r="BZ98" s="304"/>
      <c r="CA98" s="304"/>
      <c r="CB98" s="304"/>
      <c r="CC98" s="304"/>
      <c r="CD98" s="304"/>
      <c r="CE98" s="304"/>
      <c r="CF98" s="304"/>
      <c r="CG98" s="1851"/>
      <c r="CH98" s="1851"/>
      <c r="CI98" s="1851"/>
      <c r="CJ98" s="1851"/>
      <c r="CK98" s="1851"/>
      <c r="CL98" s="1851"/>
      <c r="CM98" s="1851"/>
      <c r="CN98" s="1851"/>
      <c r="CO98" s="1851"/>
      <c r="CP98" s="1851"/>
      <c r="CQ98" s="1851"/>
      <c r="CR98" s="1851"/>
      <c r="CS98" s="1851"/>
      <c r="CT98" s="1851"/>
      <c r="CU98" s="1851"/>
      <c r="CV98" s="1851"/>
      <c r="CW98" s="1851"/>
      <c r="CX98" s="1851"/>
      <c r="CY98" s="1851"/>
      <c r="CZ98" s="1851"/>
    </row>
    <row r="99" s="131" customFormat="true" ht="15" customHeight="true" x14ac:dyDescent="0.2">
      <c r="A99" s="1010"/>
      <c r="B99" s="808"/>
      <c r="C99" s="887"/>
      <c r="D99" s="888"/>
      <c r="E99" s="888"/>
      <c r="F99" s="888"/>
      <c r="G99" s="889"/>
      <c r="H99" s="890"/>
      <c r="I99" s="888"/>
      <c r="J99" s="888"/>
      <c r="K99" s="888"/>
      <c r="L99" s="891"/>
      <c r="M99" s="887"/>
      <c r="N99" s="888"/>
      <c r="O99" s="888"/>
      <c r="P99" s="888"/>
      <c r="Q99" s="889"/>
      <c r="R99" s="890"/>
      <c r="S99" s="888"/>
      <c r="T99" s="888"/>
      <c r="U99" s="888"/>
      <c r="V99" s="888"/>
      <c r="W99" s="888"/>
      <c r="X99" s="888"/>
      <c r="Y99" s="888"/>
      <c r="Z99" s="888"/>
      <c r="AA99" s="888"/>
      <c r="AB99" s="888"/>
      <c r="AC99" s="847"/>
      <c r="AD99" s="847"/>
      <c r="AE99" s="847"/>
      <c r="AF99" s="886"/>
      <c r="AG99" s="543"/>
      <c r="AH99" s="543"/>
      <c r="AI99" s="543"/>
      <c r="AJ99" s="543"/>
      <c r="AK99" s="543"/>
      <c r="AL99" s="543"/>
      <c r="AM99" s="543"/>
      <c r="AN99" s="543"/>
      <c r="AO99" s="543"/>
      <c r="AP99" s="543"/>
      <c r="AQ99" s="543"/>
      <c r="AR99" s="543"/>
      <c r="AS99" s="543"/>
      <c r="AT99" s="543"/>
      <c r="AU99" s="543"/>
      <c r="AV99" s="543"/>
      <c r="AW99" s="543"/>
      <c r="AX99" s="543"/>
      <c r="AY99" s="543"/>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303"/>
      <c r="BW99" s="303"/>
      <c r="BX99" s="303"/>
      <c r="BY99" s="304"/>
      <c r="BZ99" s="304"/>
      <c r="CA99" s="304"/>
      <c r="CB99" s="304"/>
      <c r="CC99" s="304"/>
      <c r="CD99" s="304"/>
      <c r="CE99" s="304"/>
      <c r="CF99" s="304"/>
      <c r="CG99" s="1851"/>
      <c r="CH99" s="1851"/>
      <c r="CI99" s="1851"/>
      <c r="CJ99" s="1851"/>
      <c r="CK99" s="1851"/>
      <c r="CL99" s="1851"/>
      <c r="CM99" s="1851"/>
      <c r="CN99" s="1851"/>
      <c r="CO99" s="1851"/>
      <c r="CP99" s="1851"/>
      <c r="CQ99" s="1851"/>
      <c r="CR99" s="1851"/>
      <c r="CS99" s="1851"/>
      <c r="CT99" s="1851"/>
      <c r="CU99" s="1851"/>
      <c r="CV99" s="1851"/>
      <c r="CW99" s="1851"/>
      <c r="CX99" s="1851"/>
      <c r="CY99" s="1851"/>
      <c r="CZ99" s="1851"/>
    </row>
    <row r="100" s="131" customFormat="true" ht="15" customHeight="true" x14ac:dyDescent="0.2">
      <c r="A100" s="1010"/>
      <c r="B100" s="808"/>
      <c r="C100" s="887"/>
      <c r="D100" s="888"/>
      <c r="E100" s="888"/>
      <c r="F100" s="888"/>
      <c r="G100" s="889"/>
      <c r="H100" s="890"/>
      <c r="I100" s="888"/>
      <c r="J100" s="888"/>
      <c r="K100" s="888"/>
      <c r="L100" s="891"/>
      <c r="M100" s="887"/>
      <c r="N100" s="888"/>
      <c r="O100" s="888"/>
      <c r="P100" s="888"/>
      <c r="Q100" s="889"/>
      <c r="R100" s="890"/>
      <c r="S100" s="888"/>
      <c r="T100" s="888"/>
      <c r="U100" s="888"/>
      <c r="V100" s="888"/>
      <c r="W100" s="888"/>
      <c r="X100" s="888"/>
      <c r="Y100" s="888"/>
      <c r="Z100" s="888"/>
      <c r="AA100" s="888"/>
      <c r="AB100" s="888"/>
      <c r="AC100" s="847"/>
      <c r="AD100" s="847"/>
      <c r="AE100" s="847"/>
      <c r="AF100" s="886"/>
      <c r="AG100" s="543"/>
      <c r="AH100" s="543"/>
      <c r="AI100" s="543"/>
      <c r="AJ100" s="543"/>
      <c r="AK100" s="543"/>
      <c r="AL100" s="543"/>
      <c r="AM100" s="543"/>
      <c r="AN100" s="543"/>
      <c r="AO100" s="543"/>
      <c r="AP100" s="543"/>
      <c r="AQ100" s="543"/>
      <c r="AR100" s="543"/>
      <c r="AS100" s="543"/>
      <c r="AT100" s="543"/>
      <c r="AU100" s="543"/>
      <c r="AV100" s="543"/>
      <c r="AW100" s="543"/>
      <c r="AX100" s="543"/>
      <c r="AY100" s="543"/>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303"/>
      <c r="BW100" s="303"/>
      <c r="BX100" s="303"/>
      <c r="BY100" s="304"/>
      <c r="BZ100" s="304"/>
      <c r="CA100" s="304"/>
      <c r="CB100" s="304"/>
      <c r="CC100" s="304"/>
      <c r="CD100" s="304"/>
      <c r="CE100" s="304"/>
      <c r="CF100" s="304"/>
      <c r="CG100" s="1851"/>
      <c r="CH100" s="1851"/>
      <c r="CI100" s="1851"/>
      <c r="CJ100" s="1851"/>
      <c r="CK100" s="1851"/>
      <c r="CL100" s="1851"/>
      <c r="CM100" s="1851"/>
      <c r="CN100" s="1851"/>
      <c r="CO100" s="1851"/>
      <c r="CP100" s="1851"/>
      <c r="CQ100" s="1851"/>
      <c r="CR100" s="1851"/>
      <c r="CS100" s="1851"/>
      <c r="CT100" s="1851"/>
      <c r="CU100" s="1851"/>
      <c r="CV100" s="1851"/>
      <c r="CW100" s="1851"/>
      <c r="CX100" s="1851"/>
      <c r="CY100" s="1851"/>
      <c r="CZ100" s="1851"/>
    </row>
    <row r="101" s="131" customFormat="true" ht="15" customHeight="true" x14ac:dyDescent="0.2">
      <c r="A101" s="783"/>
      <c r="B101" s="808"/>
      <c r="C101" s="887"/>
      <c r="D101" s="888"/>
      <c r="E101" s="888"/>
      <c r="F101" s="888"/>
      <c r="G101" s="889"/>
      <c r="H101" s="890"/>
      <c r="I101" s="888"/>
      <c r="J101" s="888"/>
      <c r="K101" s="888"/>
      <c r="L101" s="891"/>
      <c r="M101" s="887"/>
      <c r="N101" s="888"/>
      <c r="O101" s="888"/>
      <c r="P101" s="888"/>
      <c r="Q101" s="889"/>
      <c r="R101" s="890"/>
      <c r="S101" s="888"/>
      <c r="T101" s="888"/>
      <c r="U101" s="888"/>
      <c r="V101" s="888"/>
      <c r="W101" s="888"/>
      <c r="X101" s="888"/>
      <c r="Y101" s="888"/>
      <c r="Z101" s="888"/>
      <c r="AA101" s="888"/>
      <c r="AB101" s="888"/>
      <c r="AC101" s="847"/>
      <c r="AD101" s="847"/>
      <c r="AE101" s="847"/>
      <c r="AF101" s="886"/>
      <c r="AG101" s="543"/>
      <c r="AH101" s="543"/>
      <c r="AI101" s="543"/>
      <c r="AJ101" s="543"/>
      <c r="AK101" s="543"/>
      <c r="AL101" s="543"/>
      <c r="AM101" s="543"/>
      <c r="AN101" s="543"/>
      <c r="AO101" s="543"/>
      <c r="AP101" s="543"/>
      <c r="AQ101" s="543"/>
      <c r="AR101" s="543"/>
      <c r="AS101" s="543"/>
      <c r="AT101" s="543"/>
      <c r="AU101" s="543"/>
      <c r="AV101" s="543"/>
      <c r="AW101" s="543"/>
      <c r="AX101" s="543"/>
      <c r="AY101" s="543"/>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303"/>
      <c r="BW101" s="303"/>
      <c r="BX101" s="303"/>
      <c r="BY101" s="304"/>
      <c r="BZ101" s="304"/>
      <c r="CA101" s="304"/>
      <c r="CB101" s="304"/>
      <c r="CC101" s="304"/>
      <c r="CD101" s="304"/>
      <c r="CE101" s="304"/>
      <c r="CF101" s="304"/>
      <c r="CG101" s="1851"/>
      <c r="CH101" s="1851"/>
      <c r="CI101" s="1851"/>
      <c r="CJ101" s="1851"/>
      <c r="CK101" s="1851"/>
      <c r="CL101" s="1851"/>
      <c r="CM101" s="1851"/>
      <c r="CN101" s="1851"/>
      <c r="CO101" s="1851"/>
      <c r="CP101" s="1851"/>
      <c r="CQ101" s="1851"/>
      <c r="CR101" s="1851"/>
      <c r="CS101" s="1851"/>
      <c r="CT101" s="1851"/>
      <c r="CU101" s="1851"/>
      <c r="CV101" s="1851"/>
      <c r="CW101" s="1851"/>
      <c r="CX101" s="1851"/>
      <c r="CY101" s="1851"/>
      <c r="CZ101" s="1851"/>
    </row>
    <row r="102" s="131" customFormat="true" ht="15" customHeight="true" x14ac:dyDescent="0.2">
      <c r="A102" s="1010"/>
      <c r="B102" s="808"/>
      <c r="C102" s="887"/>
      <c r="D102" s="888"/>
      <c r="E102" s="888"/>
      <c r="F102" s="888"/>
      <c r="G102" s="889"/>
      <c r="H102" s="890"/>
      <c r="I102" s="888"/>
      <c r="J102" s="888"/>
      <c r="K102" s="888"/>
      <c r="L102" s="891"/>
      <c r="M102" s="887"/>
      <c r="N102" s="888"/>
      <c r="O102" s="888"/>
      <c r="P102" s="888"/>
      <c r="Q102" s="889"/>
      <c r="R102" s="890"/>
      <c r="S102" s="888"/>
      <c r="T102" s="888"/>
      <c r="U102" s="888"/>
      <c r="V102" s="888"/>
      <c r="W102" s="888"/>
      <c r="X102" s="888"/>
      <c r="Y102" s="888"/>
      <c r="Z102" s="888"/>
      <c r="AA102" s="888"/>
      <c r="AB102" s="888"/>
      <c r="AC102" s="847"/>
      <c r="AD102" s="847"/>
      <c r="AE102" s="847"/>
      <c r="AF102" s="886"/>
      <c r="AG102" s="543"/>
      <c r="AH102" s="543"/>
      <c r="AI102" s="543"/>
      <c r="AJ102" s="543"/>
      <c r="AK102" s="543"/>
      <c r="AL102" s="543"/>
      <c r="AM102" s="543"/>
      <c r="AN102" s="543"/>
      <c r="AO102" s="543"/>
      <c r="AP102" s="543"/>
      <c r="AQ102" s="543"/>
      <c r="AR102" s="543"/>
      <c r="AS102" s="543"/>
      <c r="AT102" s="543"/>
      <c r="AU102" s="543"/>
      <c r="AV102" s="543"/>
      <c r="AW102" s="543"/>
      <c r="AX102" s="543"/>
      <c r="AY102" s="543"/>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303"/>
      <c r="BW102" s="303"/>
      <c r="BX102" s="303"/>
      <c r="BY102" s="304"/>
      <c r="BZ102" s="304"/>
      <c r="CA102" s="304"/>
      <c r="CB102" s="304"/>
      <c r="CC102" s="304"/>
      <c r="CD102" s="304"/>
      <c r="CE102" s="304"/>
      <c r="CF102" s="304"/>
      <c r="CG102" s="1851"/>
      <c r="CH102" s="1851"/>
      <c r="CI102" s="1851"/>
      <c r="CJ102" s="1851"/>
      <c r="CK102" s="1851"/>
      <c r="CL102" s="1851"/>
      <c r="CM102" s="1851"/>
      <c r="CN102" s="1851"/>
      <c r="CO102" s="1851"/>
      <c r="CP102" s="1851"/>
      <c r="CQ102" s="1851"/>
      <c r="CR102" s="1851"/>
      <c r="CS102" s="1851"/>
      <c r="CT102" s="1851"/>
      <c r="CU102" s="1851"/>
      <c r="CV102" s="1851"/>
      <c r="CW102" s="1851"/>
      <c r="CX102" s="1851"/>
      <c r="CY102" s="1851"/>
      <c r="CZ102" s="1851"/>
    </row>
    <row r="103" s="131" customFormat="true" ht="15" customHeight="true" x14ac:dyDescent="0.2">
      <c r="A103" s="1010"/>
      <c r="B103" s="808"/>
      <c r="C103" s="887"/>
      <c r="D103" s="888"/>
      <c r="E103" s="888"/>
      <c r="F103" s="888"/>
      <c r="G103" s="889"/>
      <c r="H103" s="890"/>
      <c r="I103" s="888"/>
      <c r="J103" s="888"/>
      <c r="K103" s="888"/>
      <c r="L103" s="891"/>
      <c r="M103" s="887"/>
      <c r="N103" s="888"/>
      <c r="O103" s="888"/>
      <c r="P103" s="888"/>
      <c r="Q103" s="889"/>
      <c r="R103" s="890"/>
      <c r="S103" s="888"/>
      <c r="T103" s="888"/>
      <c r="U103" s="888"/>
      <c r="V103" s="888"/>
      <c r="W103" s="888"/>
      <c r="X103" s="888"/>
      <c r="Y103" s="888"/>
      <c r="Z103" s="888"/>
      <c r="AA103" s="888"/>
      <c r="AB103" s="888"/>
      <c r="AC103" s="847"/>
      <c r="AD103" s="847"/>
      <c r="AE103" s="847"/>
      <c r="AF103" s="886"/>
      <c r="AG103" s="543"/>
      <c r="AH103" s="543"/>
      <c r="AI103" s="543"/>
      <c r="AJ103" s="543"/>
      <c r="AK103" s="543"/>
      <c r="AL103" s="543"/>
      <c r="AM103" s="543"/>
      <c r="AN103" s="543"/>
      <c r="AO103" s="543"/>
      <c r="AP103" s="543"/>
      <c r="AQ103" s="543"/>
      <c r="AR103" s="543"/>
      <c r="AS103" s="543"/>
      <c r="AT103" s="543"/>
      <c r="AU103" s="543"/>
      <c r="AV103" s="543"/>
      <c r="AW103" s="543"/>
      <c r="AX103" s="543"/>
      <c r="AY103" s="543"/>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303"/>
      <c r="BW103" s="303"/>
      <c r="BX103" s="303"/>
      <c r="BY103" s="304"/>
      <c r="BZ103" s="304"/>
      <c r="CA103" s="304"/>
      <c r="CB103" s="304"/>
      <c r="CC103" s="304"/>
      <c r="CD103" s="304"/>
      <c r="CE103" s="304"/>
      <c r="CF103" s="304"/>
      <c r="CG103" s="1851"/>
      <c r="CH103" s="1851"/>
      <c r="CI103" s="1851"/>
      <c r="CJ103" s="1851"/>
      <c r="CK103" s="1851"/>
      <c r="CL103" s="1851"/>
      <c r="CM103" s="1851"/>
      <c r="CN103" s="1851"/>
      <c r="CO103" s="1851"/>
      <c r="CP103" s="1851"/>
      <c r="CQ103" s="1851"/>
      <c r="CR103" s="1851"/>
      <c r="CS103" s="1851"/>
      <c r="CT103" s="1851"/>
      <c r="CU103" s="1851"/>
      <c r="CV103" s="1851"/>
      <c r="CW103" s="1851"/>
      <c r="CX103" s="1851"/>
      <c r="CY103" s="1851"/>
      <c r="CZ103" s="1851"/>
    </row>
    <row r="104" s="131" customFormat="true" ht="15" customHeight="true" x14ac:dyDescent="0.2">
      <c r="A104" s="1010"/>
      <c r="B104" s="808"/>
      <c r="C104" s="887"/>
      <c r="D104" s="888"/>
      <c r="E104" s="888"/>
      <c r="F104" s="888"/>
      <c r="G104" s="889"/>
      <c r="H104" s="890"/>
      <c r="I104" s="888"/>
      <c r="J104" s="888"/>
      <c r="K104" s="888"/>
      <c r="L104" s="891"/>
      <c r="M104" s="887"/>
      <c r="N104" s="888"/>
      <c r="O104" s="888"/>
      <c r="P104" s="888"/>
      <c r="Q104" s="889"/>
      <c r="R104" s="890"/>
      <c r="S104" s="888"/>
      <c r="T104" s="888"/>
      <c r="U104" s="888"/>
      <c r="V104" s="888"/>
      <c r="W104" s="888"/>
      <c r="X104" s="888"/>
      <c r="Y104" s="888"/>
      <c r="Z104" s="888"/>
      <c r="AA104" s="888"/>
      <c r="AB104" s="888"/>
      <c r="AC104" s="847"/>
      <c r="AD104" s="847"/>
      <c r="AE104" s="847"/>
      <c r="AF104" s="886"/>
      <c r="AG104" s="543"/>
      <c r="AH104" s="543"/>
      <c r="AI104" s="543"/>
      <c r="AJ104" s="543"/>
      <c r="AK104" s="543"/>
      <c r="AL104" s="543"/>
      <c r="AM104" s="543"/>
      <c r="AN104" s="543"/>
      <c r="AO104" s="543"/>
      <c r="AP104" s="543"/>
      <c r="AQ104" s="543"/>
      <c r="AR104" s="543"/>
      <c r="AS104" s="543"/>
      <c r="AT104" s="543"/>
      <c r="AU104" s="543"/>
      <c r="AV104" s="543"/>
      <c r="AW104" s="543"/>
      <c r="AX104" s="543"/>
      <c r="AY104" s="543"/>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303"/>
      <c r="BW104" s="303"/>
      <c r="BX104" s="303"/>
      <c r="BY104" s="304"/>
      <c r="BZ104" s="304"/>
      <c r="CA104" s="304"/>
      <c r="CB104" s="304"/>
      <c r="CC104" s="304"/>
      <c r="CD104" s="304"/>
      <c r="CE104" s="304"/>
      <c r="CF104" s="304"/>
      <c r="CG104" s="1851"/>
      <c r="CH104" s="1851"/>
      <c r="CI104" s="1851"/>
      <c r="CJ104" s="1851"/>
      <c r="CK104" s="1851"/>
      <c r="CL104" s="1851"/>
      <c r="CM104" s="1851"/>
      <c r="CN104" s="1851"/>
      <c r="CO104" s="1851"/>
      <c r="CP104" s="1851"/>
      <c r="CQ104" s="1851"/>
      <c r="CR104" s="1851"/>
      <c r="CS104" s="1851"/>
      <c r="CT104" s="1851"/>
      <c r="CU104" s="1851"/>
      <c r="CV104" s="1851"/>
      <c r="CW104" s="1851"/>
      <c r="CX104" s="1851"/>
      <c r="CY104" s="1851"/>
      <c r="CZ104" s="1851"/>
    </row>
    <row r="105" s="131" customFormat="true" ht="15" customHeight="true" x14ac:dyDescent="0.2">
      <c r="A105" s="803"/>
      <c r="B105" s="809"/>
      <c r="C105" s="892"/>
      <c r="D105" s="893"/>
      <c r="E105" s="893"/>
      <c r="F105" s="893"/>
      <c r="G105" s="894"/>
      <c r="H105" s="895"/>
      <c r="I105" s="893"/>
      <c r="J105" s="893"/>
      <c r="K105" s="893"/>
      <c r="L105" s="896"/>
      <c r="M105" s="892"/>
      <c r="N105" s="893"/>
      <c r="O105" s="893"/>
      <c r="P105" s="893"/>
      <c r="Q105" s="894"/>
      <c r="R105" s="895"/>
      <c r="S105" s="893"/>
      <c r="T105" s="893"/>
      <c r="U105" s="893"/>
      <c r="V105" s="893"/>
      <c r="W105" s="893"/>
      <c r="X105" s="893"/>
      <c r="Y105" s="893"/>
      <c r="Z105" s="893"/>
      <c r="AA105" s="893"/>
      <c r="AB105" s="893"/>
      <c r="AC105" s="897"/>
      <c r="AD105" s="897"/>
      <c r="AE105" s="897"/>
      <c r="AF105" s="965"/>
      <c r="AG105" s="543"/>
      <c r="AH105" s="543"/>
      <c r="AI105" s="543"/>
      <c r="AJ105" s="543"/>
      <c r="AK105" s="543"/>
      <c r="AL105" s="543"/>
      <c r="AM105" s="543"/>
      <c r="AN105" s="543"/>
      <c r="AO105" s="543"/>
      <c r="AP105" s="543"/>
      <c r="AQ105" s="543"/>
      <c r="AR105" s="543"/>
      <c r="AS105" s="543"/>
      <c r="AT105" s="543"/>
      <c r="AU105" s="543"/>
      <c r="AV105" s="543"/>
      <c r="AW105" s="543"/>
      <c r="AX105" s="543"/>
      <c r="AY105" s="543"/>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326"/>
      <c r="BW105" s="326"/>
      <c r="BX105" s="326"/>
      <c r="BY105" s="333"/>
      <c r="BZ105" s="333"/>
      <c r="CA105" s="333"/>
      <c r="CB105" s="333"/>
      <c r="CC105" s="333"/>
      <c r="CD105" s="333"/>
      <c r="CE105" s="333"/>
      <c r="CF105" s="333"/>
      <c r="CG105" s="1851"/>
      <c r="CH105" s="1851"/>
      <c r="CI105" s="1851"/>
      <c r="CJ105" s="1851"/>
      <c r="CK105" s="1851"/>
      <c r="CL105" s="1851"/>
      <c r="CM105" s="1851"/>
      <c r="CN105" s="1851"/>
      <c r="CO105" s="1851"/>
      <c r="CP105" s="1851"/>
      <c r="CQ105" s="1851"/>
      <c r="CR105" s="1851"/>
      <c r="CS105" s="1851"/>
      <c r="CT105" s="1851"/>
      <c r="CU105" s="1851"/>
      <c r="CV105" s="1851"/>
      <c r="CW105" s="1851"/>
      <c r="CX105" s="1851"/>
      <c r="CY105" s="1851"/>
      <c r="CZ105" s="1851"/>
    </row>
    <row r="106" s="131" customFormat="true" ht="250.15" customHeight="true" x14ac:dyDescent="0.2">
      <c r="A106" s="396"/>
      <c r="B106" s="608"/>
      <c r="C106" s="609"/>
      <c r="D106" s="609"/>
      <c r="E106" s="609"/>
      <c r="F106" s="609"/>
      <c r="G106" s="609"/>
      <c r="H106" s="609"/>
      <c r="I106" s="609"/>
      <c r="J106" s="609"/>
      <c r="K106" s="609"/>
      <c r="L106" s="609"/>
      <c r="M106" s="609"/>
      <c r="N106" s="609"/>
      <c r="O106" s="609"/>
      <c r="P106" s="609"/>
      <c r="Q106" s="609"/>
      <c r="R106" s="609"/>
      <c r="S106" s="609"/>
      <c r="T106" s="609"/>
      <c r="U106" s="609"/>
      <c r="V106" s="609"/>
      <c r="W106" s="609"/>
      <c r="X106" s="609"/>
      <c r="Y106" s="609"/>
      <c r="Z106" s="609"/>
      <c r="AA106" s="609"/>
      <c r="AB106" s="609"/>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99"/>
      <c r="CA106" s="299"/>
      <c r="CB106" s="299"/>
      <c r="CC106" s="299"/>
      <c r="CD106" s="299"/>
      <c r="CE106" s="299"/>
      <c r="CF106" s="299"/>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6"/>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78"/>
      <c r="AA107" s="278"/>
      <c r="AB107" s="278"/>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12" t="str">
        <f>A1026</f>
        <v>Trinidad and Tobago</v>
      </c>
      <c r="B108" s="2213"/>
      <c r="C108" s="113"/>
      <c r="D108" s="113"/>
      <c r="E108" s="113"/>
      <c r="F108" s="113"/>
      <c r="G108" s="113"/>
      <c r="H108" s="113"/>
      <c r="I108" s="113"/>
      <c r="J108" s="113"/>
      <c r="K108" s="113"/>
      <c r="L108" s="113"/>
      <c r="M108" s="113"/>
      <c r="N108" s="113"/>
      <c r="O108" s="113"/>
      <c r="P108" s="113"/>
      <c r="Q108" s="113"/>
      <c r="R108" s="113"/>
      <c r="S108" s="113"/>
      <c r="T108" s="113"/>
      <c r="U108" s="113"/>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3" t="s">
        <v>98</v>
      </c>
      <c r="B112" s="222"/>
      <c r="C112" s="113"/>
      <c r="D112" s="113"/>
      <c r="E112" s="113"/>
      <c r="F112" s="113"/>
      <c r="G112" s="113"/>
      <c r="H112" s="113"/>
      <c r="I112" s="113"/>
      <c r="J112" s="113"/>
      <c r="K112" s="113"/>
      <c r="L112" s="113"/>
      <c r="M112" s="113"/>
      <c r="N112" s="113"/>
      <c r="O112" s="113"/>
      <c r="P112" s="113"/>
      <c r="Q112" s="113"/>
      <c r="R112" s="113"/>
      <c r="S112" s="113"/>
      <c r="T112" s="113"/>
      <c r="U112" s="113"/>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MICS06</v>
      </c>
      <c r="C115" s="113"/>
      <c r="D115" s="113"/>
      <c r="E115" s="113"/>
      <c r="F115" s="113"/>
      <c r="G115" s="113"/>
      <c r="H115" s="113"/>
      <c r="I115" s="113"/>
      <c r="J115" s="113"/>
      <c r="K115" s="113"/>
      <c r="L115" s="113"/>
      <c r="M115" s="113"/>
      <c r="N115" s="113"/>
      <c r="O115" s="113"/>
      <c r="P115" s="113"/>
      <c r="Q115" s="113"/>
      <c r="R115" s="113"/>
      <c r="S115" s="113"/>
      <c r="T115" s="113"/>
      <c r="U115" s="113"/>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94" t="str">
        <f>B1030</f>
        <v/>
      </c>
      <c r="B116" s="595"/>
      <c r="C116" s="113"/>
      <c r="D116" s="113"/>
      <c r="E116" s="113"/>
      <c r="F116" s="113"/>
      <c r="G116" s="113"/>
      <c r="H116" s="113"/>
      <c r="I116" s="113"/>
      <c r="J116" s="113"/>
      <c r="K116" s="113"/>
      <c r="L116" s="113"/>
      <c r="M116" s="113"/>
      <c r="N116" s="113"/>
      <c r="O116" s="113"/>
      <c r="P116" s="113"/>
      <c r="Q116" s="113"/>
      <c r="R116" s="113"/>
      <c r="S116" s="113"/>
      <c r="T116" s="113"/>
      <c r="U116" s="113"/>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94" t="str">
        <f>B1029</f>
        <v/>
      </c>
      <c r="B117" s="596"/>
      <c r="C117" s="113"/>
      <c r="D117" s="113"/>
      <c r="E117" s="113"/>
      <c r="F117" s="113"/>
      <c r="G117" s="113"/>
      <c r="H117" s="113"/>
      <c r="I117" s="113"/>
      <c r="J117" s="113"/>
      <c r="K117" s="113"/>
      <c r="L117" s="113"/>
      <c r="M117" s="113"/>
      <c r="N117" s="113"/>
      <c r="O117" s="113"/>
      <c r="P117" s="113"/>
      <c r="Q117" s="113"/>
      <c r="R117" s="113"/>
      <c r="S117" s="113"/>
      <c r="T117" s="113"/>
      <c r="U117" s="113"/>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97"/>
      <c r="B118" s="595"/>
      <c r="C118" s="113"/>
      <c r="D118" s="113"/>
      <c r="E118" s="113"/>
      <c r="F118" s="113"/>
      <c r="G118" s="113"/>
      <c r="H118" s="113"/>
      <c r="I118" s="113"/>
      <c r="J118" s="113"/>
      <c r="K118" s="113"/>
      <c r="L118" s="113"/>
      <c r="M118" s="113"/>
      <c r="N118" s="113"/>
      <c r="O118" s="113"/>
      <c r="P118" s="113"/>
      <c r="Q118" s="113"/>
      <c r="R118" s="113"/>
      <c r="S118" s="113"/>
      <c r="T118" s="113"/>
      <c r="U118" s="113"/>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98"/>
      <c r="B119" s="599"/>
      <c r="C119" s="113"/>
      <c r="D119" s="113"/>
      <c r="E119" s="113"/>
      <c r="F119" s="113"/>
      <c r="G119" s="113"/>
      <c r="H119" s="113"/>
      <c r="I119" s="113"/>
      <c r="J119" s="113"/>
      <c r="K119" s="113"/>
      <c r="L119" s="113"/>
      <c r="M119" s="113"/>
      <c r="N119" s="113"/>
      <c r="O119" s="113"/>
      <c r="P119" s="113"/>
      <c r="Q119" s="113"/>
      <c r="R119" s="113"/>
      <c r="S119" s="113"/>
      <c r="T119" s="113"/>
      <c r="U119" s="113"/>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78" customFormat="true" ht="15" customHeight="true" x14ac:dyDescent="0.2">
      <c r="A120" s="116" t="s">
        <v>99</v>
      </c>
      <c r="B120" s="207"/>
      <c r="C120" s="2214" t="s">
        <v>115</v>
      </c>
      <c r="D120" s="2215"/>
      <c r="E120" s="2215"/>
      <c r="F120" s="2215"/>
      <c r="G120" s="2216"/>
      <c r="H120" s="610"/>
      <c r="I120" s="611"/>
      <c r="J120" s="611"/>
      <c r="K120" s="611"/>
      <c r="L120" s="610"/>
      <c r="M120" s="739"/>
      <c r="N120" s="740"/>
      <c r="O120" s="740"/>
      <c r="P120" s="740"/>
      <c r="Q120" s="741"/>
      <c r="R120" s="1879" t="s">
        <v>139</v>
      </c>
      <c r="S120" s="1888"/>
      <c r="T120" s="1888"/>
      <c r="U120" s="1888"/>
      <c r="V120" s="1888"/>
      <c r="W120" s="1888"/>
      <c r="X120" s="1888"/>
      <c r="Y120" s="1888"/>
      <c r="Z120" s="1888"/>
      <c r="AA120" s="1888"/>
      <c r="AB120" s="1888"/>
      <c r="AC120" s="1888"/>
      <c r="AD120" s="1888"/>
      <c r="AE120" s="1888"/>
      <c r="AF120" s="1889"/>
      <c r="AG120" s="543"/>
      <c r="AH120" s="543"/>
      <c r="AI120" s="543"/>
      <c r="AJ120" s="543"/>
      <c r="AK120" s="543"/>
      <c r="AL120" s="543"/>
      <c r="AM120" s="543"/>
      <c r="AN120" s="543"/>
      <c r="AO120" s="543"/>
      <c r="AP120" s="543"/>
      <c r="AQ120" s="543"/>
      <c r="AR120" s="543"/>
      <c r="AS120" s="543"/>
      <c r="AT120" s="543"/>
      <c r="AU120" s="543"/>
      <c r="AV120" s="543"/>
      <c r="AW120" s="543"/>
      <c r="AX120" s="543"/>
      <c r="AY120" s="543"/>
      <c r="AZ120" s="216"/>
      <c r="BA120" s="217" t="s">
        <v>129</v>
      </c>
      <c r="BB120" s="116" t="s">
        <v>99</v>
      </c>
      <c r="BC120" s="2224" t="s">
        <v>115</v>
      </c>
      <c r="BD120" s="2225"/>
      <c r="BE120" s="2225"/>
      <c r="BF120" s="2225"/>
      <c r="BG120" s="2226"/>
      <c r="BH120" s="2227" t="s">
        <v>39</v>
      </c>
      <c r="BI120" s="2225"/>
      <c r="BJ120" s="2225"/>
      <c r="BK120" s="2225"/>
      <c r="BL120" s="2226"/>
      <c r="BM120" s="2227" t="s">
        <v>38</v>
      </c>
      <c r="BN120" s="2225"/>
      <c r="BO120" s="2225"/>
      <c r="BP120" s="2225"/>
      <c r="BQ120" s="2237"/>
      <c r="BR120" s="1779" t="s">
        <v>139</v>
      </c>
      <c r="BS120" s="1780"/>
      <c r="BT120" s="1780"/>
      <c r="BU120" s="1780"/>
      <c r="BV120" s="1780"/>
      <c r="BW120" s="1780"/>
      <c r="BX120" s="1780"/>
      <c r="BY120" s="1781"/>
      <c r="BZ120" s="313"/>
      <c r="CA120" s="313"/>
      <c r="CB120" s="313"/>
      <c r="CC120" s="313"/>
      <c r="CD120" s="313"/>
      <c r="CE120" s="313"/>
      <c r="CF120" s="313"/>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578" customFormat="true" ht="36" x14ac:dyDescent="0.2">
      <c r="A121" s="187" t="s">
        <v>88</v>
      </c>
      <c r="B121" s="245"/>
      <c r="C121" s="279" t="s">
        <v>0</v>
      </c>
      <c r="D121" s="280" t="s">
        <v>1</v>
      </c>
      <c r="E121" s="280" t="s">
        <v>2</v>
      </c>
      <c r="F121" s="280" t="s">
        <v>3</v>
      </c>
      <c r="G121" s="281" t="s">
        <v>4</v>
      </c>
      <c r="H121" s="612"/>
      <c r="I121" s="612"/>
      <c r="J121" s="612"/>
      <c r="K121" s="612"/>
      <c r="L121" s="613"/>
      <c r="M121" s="726"/>
      <c r="N121" s="710"/>
      <c r="O121" s="710"/>
      <c r="P121" s="710"/>
      <c r="Q121" s="771"/>
      <c r="R121" s="1329" t="s">
        <v>234</v>
      </c>
      <c r="S121" s="1309" t="s">
        <v>235</v>
      </c>
      <c r="T121" s="1309" t="s">
        <v>236</v>
      </c>
      <c r="U121" s="1309" t="s">
        <v>237</v>
      </c>
      <c r="V121" s="1309" t="s">
        <v>238</v>
      </c>
      <c r="W121" s="1309" t="s">
        <v>239</v>
      </c>
      <c r="X121" s="1309" t="s">
        <v>240</v>
      </c>
      <c r="Y121" s="1309" t="s">
        <v>241</v>
      </c>
      <c r="Z121" s="1309" t="s">
        <v>242</v>
      </c>
      <c r="AA121" s="1309" t="s">
        <v>243</v>
      </c>
      <c r="AB121" s="1309" t="s">
        <v>244</v>
      </c>
      <c r="AC121" s="1309" t="s">
        <v>245</v>
      </c>
      <c r="AD121" s="1309" t="s">
        <v>246</v>
      </c>
      <c r="AE121" s="1309" t="s">
        <v>247</v>
      </c>
      <c r="AF121" s="1310" t="s">
        <v>248</v>
      </c>
      <c r="AG121" s="543"/>
      <c r="AH121" s="543"/>
      <c r="AI121" s="543"/>
      <c r="AJ121" s="543"/>
      <c r="AK121" s="543"/>
      <c r="AL121" s="543"/>
      <c r="AM121" s="543"/>
      <c r="AN121" s="543"/>
      <c r="AO121" s="543"/>
      <c r="AP121" s="543"/>
      <c r="AQ121" s="543"/>
      <c r="AR121" s="543"/>
      <c r="AS121" s="543"/>
      <c r="AT121" s="543"/>
      <c r="AU121" s="543"/>
      <c r="AV121" s="543"/>
      <c r="AW121" s="543"/>
      <c r="AX121" s="543"/>
      <c r="AY121" s="543"/>
      <c r="AZ121" s="216"/>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234</v>
      </c>
      <c r="BS121" s="172" t="s">
        <v>235</v>
      </c>
      <c r="BT121" s="172" t="s">
        <v>236</v>
      </c>
      <c r="BU121" s="172" t="s">
        <v>237</v>
      </c>
      <c r="BV121" s="172" t="s">
        <v>238</v>
      </c>
      <c r="BW121" s="172" t="s">
        <v>239</v>
      </c>
      <c r="BX121" s="172" t="s">
        <v>240</v>
      </c>
      <c r="BY121" s="173" t="s">
        <v>241</v>
      </c>
      <c r="BZ121" s="173" t="s">
        <v>242</v>
      </c>
      <c r="CA121" s="173" t="s">
        <v>243</v>
      </c>
      <c r="CB121" s="173" t="s">
        <v>244</v>
      </c>
      <c r="CC121" s="173" t="s">
        <v>245</v>
      </c>
      <c r="CD121" s="173" t="s">
        <v>246</v>
      </c>
      <c r="CE121" s="173" t="s">
        <v>247</v>
      </c>
      <c r="CF121" s="173" t="s">
        <v>248</v>
      </c>
      <c r="CG121" s="1852"/>
      <c r="CH121" s="1852"/>
      <c r="CI121" s="1852"/>
      <c r="CJ121" s="1852"/>
      <c r="CK121" s="1852"/>
      <c r="CL121" s="1852"/>
      <c r="CM121" s="1852"/>
      <c r="CN121" s="1852"/>
      <c r="CO121" s="1852"/>
      <c r="CP121" s="1852"/>
      <c r="CQ121" s="1852"/>
      <c r="CR121" s="1852"/>
      <c r="CS121" s="1852"/>
      <c r="CT121" s="1852"/>
      <c r="CU121" s="1852"/>
      <c r="CV121" s="1852"/>
      <c r="CW121" s="1852"/>
      <c r="CX121" s="1852"/>
      <c r="CY121" s="1852"/>
      <c r="CZ121" s="1852"/>
    </row>
    <row r="122" s="578" customFormat="true" ht="15" customHeight="true" x14ac:dyDescent="0.2">
      <c r="A122" s="2307" t="s">
        <v>18</v>
      </c>
      <c r="B122" s="1462" t="s">
        <v>14</v>
      </c>
      <c r="C122" s="1395">
        <v>95.326011400543848</v>
      </c>
      <c r="D122" s="1396">
        <v>99.150450209389987</v>
      </c>
      <c r="E122" s="1396">
        <v>99.404360407261066</v>
      </c>
      <c r="F122" s="1396">
        <v>99.744520144521758</v>
      </c>
      <c r="G122" s="1397">
        <v>99.778466532192695</v>
      </c>
      <c r="H122" s="1092" t="s">
        <v>36</v>
      </c>
      <c r="I122" s="1113" t="s">
        <v>36</v>
      </c>
      <c r="J122" s="1113" t="s">
        <v>36</v>
      </c>
      <c r="K122" s="1113" t="s">
        <v>36</v>
      </c>
      <c r="L122" s="1134" t="s">
        <v>36</v>
      </c>
      <c r="M122" s="1157" t="s">
        <v>36</v>
      </c>
      <c r="N122" s="1113" t="s">
        <v>36</v>
      </c>
      <c r="O122" s="1113" t="s">
        <v>36</v>
      </c>
      <c r="P122" s="1113" t="s">
        <v>36</v>
      </c>
      <c r="Q122" s="1178" t="s">
        <v>36</v>
      </c>
      <c r="R122" s="1398">
        <v>97.864077669902912</v>
      </c>
      <c r="S122" s="1396">
        <v>99.624413145539904</v>
      </c>
      <c r="T122" s="1396">
        <v>98.121165644171739</v>
      </c>
      <c r="U122" s="1396">
        <v>97.306397306397301</v>
      </c>
      <c r="V122" s="1396">
        <v>100</v>
      </c>
      <c r="W122" s="1396">
        <v>99.769762087490392</v>
      </c>
      <c r="X122" s="1396">
        <v>92.488262910798127</v>
      </c>
      <c r="Y122" s="1396">
        <v>96.266233766233725</v>
      </c>
      <c r="Z122" s="1396">
        <v>97.576621525302897</v>
      </c>
      <c r="AA122" s="1396">
        <v>98.933649289099534</v>
      </c>
      <c r="AB122" s="1396">
        <v>99.912357581069244</v>
      </c>
      <c r="AC122" s="1396">
        <v>99.560439560439576</v>
      </c>
      <c r="AD122" s="1396">
        <v>100</v>
      </c>
      <c r="AE122" s="1396">
        <v>99.560761346998532</v>
      </c>
      <c r="AF122" s="1903">
        <v>99.704044722130888</v>
      </c>
      <c r="AG122" s="543"/>
      <c r="AH122" s="543"/>
      <c r="AI122" s="543"/>
      <c r="AJ122" s="543"/>
      <c r="AK122" s="543"/>
      <c r="AL122" s="543"/>
      <c r="AM122" s="543"/>
      <c r="AN122" s="543"/>
      <c r="AO122" s="543"/>
      <c r="AP122" s="543"/>
      <c r="AQ122" s="543"/>
      <c r="AR122" s="543"/>
      <c r="AS122" s="543"/>
      <c r="AT122" s="543"/>
      <c r="AU122" s="543"/>
      <c r="AV122" s="543"/>
      <c r="AW122" s="543"/>
      <c r="AX122" s="543"/>
      <c r="AY122" s="543"/>
      <c r="AZ122" s="216"/>
      <c r="BA122" s="2238" t="s">
        <v>18</v>
      </c>
      <c r="BB122" s="155" t="s">
        <v>14</v>
      </c>
      <c r="BC122" s="368">
        <v>2745.7428410425782</v>
      </c>
      <c r="BD122" s="372">
        <v>3482.0502560879945</v>
      </c>
      <c r="BE122" s="372">
        <v>3916.206686219256</v>
      </c>
      <c r="BF122" s="372">
        <v>4182.8104571796066</v>
      </c>
      <c r="BG122" s="376">
        <v>4134.4103002551874</v>
      </c>
      <c r="BH122" s="1265" t="s">
        <v>36</v>
      </c>
      <c r="BI122" s="1223" t="s">
        <v>36</v>
      </c>
      <c r="BJ122" s="1223" t="s">
        <v>36</v>
      </c>
      <c r="BK122" s="1223" t="s">
        <v>36</v>
      </c>
      <c r="BL122" s="1244" t="s">
        <v>36</v>
      </c>
      <c r="BM122" s="1265" t="s">
        <v>36</v>
      </c>
      <c r="BN122" s="1223" t="s">
        <v>36</v>
      </c>
      <c r="BO122" s="1223" t="s">
        <v>36</v>
      </c>
      <c r="BP122" s="1223" t="s">
        <v>36</v>
      </c>
      <c r="BQ122" s="1244" t="s">
        <v>36</v>
      </c>
      <c r="BR122" s="380">
        <v>545.29366260889458</v>
      </c>
      <c r="BS122" s="372">
        <v>1042.8661471933908</v>
      </c>
      <c r="BT122" s="372">
        <v>2426.1519114882344</v>
      </c>
      <c r="BU122" s="372">
        <v>1541.1968493669517</v>
      </c>
      <c r="BV122" s="372">
        <v>542.63826694957345</v>
      </c>
      <c r="BW122" s="372">
        <v>1257.1165463711332</v>
      </c>
      <c r="BX122" s="372">
        <v>189.87236660065113</v>
      </c>
      <c r="BY122" s="384">
        <v>623.90515291180895</v>
      </c>
      <c r="BZ122" s="384">
        <v>1334.2327897438283</v>
      </c>
      <c r="CA122" s="384">
        <v>818.06097334329422</v>
      </c>
      <c r="CB122" s="384">
        <v>2307.2987340747595</v>
      </c>
      <c r="CC122" s="384">
        <v>903.87506293173851</v>
      </c>
      <c r="CD122" s="384">
        <v>1107.8627488831551</v>
      </c>
      <c r="CE122" s="384">
        <v>720.38630361194623</v>
      </c>
      <c r="CF122" s="384">
        <v>3100.4630247052373</v>
      </c>
      <c r="CG122" s="1926"/>
      <c r="CH122" s="1926"/>
      <c r="CI122" s="1926"/>
      <c r="CJ122" s="1926"/>
      <c r="CK122" s="1926"/>
      <c r="CL122" s="1926"/>
      <c r="CM122" s="1926"/>
      <c r="CN122" s="1926"/>
      <c r="CO122" s="1926"/>
      <c r="CP122" s="1926"/>
      <c r="CQ122" s="1926"/>
      <c r="CR122" s="1926"/>
      <c r="CS122" s="1926"/>
      <c r="CT122" s="1926"/>
      <c r="CU122" s="1926"/>
      <c r="CV122" s="1926"/>
      <c r="CW122" s="1926"/>
      <c r="CX122" s="1926"/>
      <c r="CY122" s="1926"/>
      <c r="CZ122" s="1853"/>
    </row>
    <row r="123" s="578" customFormat="true" ht="15" customHeight="true" x14ac:dyDescent="0.2">
      <c r="A123" s="2308"/>
      <c r="B123" s="1463" t="s">
        <v>52</v>
      </c>
      <c r="C123" s="1399">
        <v>4.673988599456159</v>
      </c>
      <c r="D123" s="1400">
        <v>0.84954979061000901</v>
      </c>
      <c r="E123" s="1400">
        <v>0.59563959273893885</v>
      </c>
      <c r="F123" s="1400">
        <v>0.25547985547824875</v>
      </c>
      <c r="G123" s="1401">
        <v>0.22153346780732922</v>
      </c>
      <c r="H123" s="1093" t="s">
        <v>36</v>
      </c>
      <c r="I123" s="1114" t="s">
        <v>36</v>
      </c>
      <c r="J123" s="1114" t="s">
        <v>36</v>
      </c>
      <c r="K123" s="1114" t="s">
        <v>36</v>
      </c>
      <c r="L123" s="1135" t="s">
        <v>36</v>
      </c>
      <c r="M123" s="1158" t="s">
        <v>36</v>
      </c>
      <c r="N123" s="1114" t="s">
        <v>36</v>
      </c>
      <c r="O123" s="1114" t="s">
        <v>36</v>
      </c>
      <c r="P123" s="1114" t="s">
        <v>36</v>
      </c>
      <c r="Q123" s="1179" t="s">
        <v>36</v>
      </c>
      <c r="R123" s="1402">
        <v>2.1359223300970842</v>
      </c>
      <c r="S123" s="1400">
        <v>0.37558685446009493</v>
      </c>
      <c r="T123" s="1400">
        <v>1.8788343558282277</v>
      </c>
      <c r="U123" s="1400">
        <v>2.693602693602692</v>
      </c>
      <c r="V123" s="1400">
        <v>0</v>
      </c>
      <c r="W123" s="1400">
        <v>0.230237912509592</v>
      </c>
      <c r="X123" s="1400">
        <v>7.5117370892018753</v>
      </c>
      <c r="Y123" s="1400">
        <v>3.7337662337662323</v>
      </c>
      <c r="Z123" s="1400">
        <v>2.4233784746970835</v>
      </c>
      <c r="AA123" s="1400">
        <v>1.0663507109004771</v>
      </c>
      <c r="AB123" s="1400">
        <v>8.7642418930762647E-2</v>
      </c>
      <c r="AC123" s="1400">
        <v>0.43956043956043905</v>
      </c>
      <c r="AD123" s="1400">
        <v>0</v>
      </c>
      <c r="AE123" s="1400">
        <v>0.43923865300146525</v>
      </c>
      <c r="AF123" s="1904">
        <v>0.29595527786912129</v>
      </c>
      <c r="AG123" s="543"/>
      <c r="AH123" s="543"/>
      <c r="AI123" s="543"/>
      <c r="AJ123" s="543"/>
      <c r="AK123" s="543"/>
      <c r="AL123" s="543"/>
      <c r="AM123" s="543"/>
      <c r="AN123" s="543"/>
      <c r="AO123" s="543"/>
      <c r="AP123" s="543"/>
      <c r="AQ123" s="543"/>
      <c r="AR123" s="543"/>
      <c r="AS123" s="543"/>
      <c r="AT123" s="543"/>
      <c r="AU123" s="543"/>
      <c r="AV123" s="543"/>
      <c r="AW123" s="543"/>
      <c r="AX123" s="543"/>
      <c r="AY123" s="543"/>
      <c r="AZ123" s="216"/>
      <c r="BA123" s="2239"/>
      <c r="BB123" s="156" t="s">
        <v>52</v>
      </c>
      <c r="BC123" s="369">
        <v>134.62821477074993</v>
      </c>
      <c r="BD123" s="373">
        <v>29.83521567179865</v>
      </c>
      <c r="BE123" s="373">
        <v>23.466251843523324</v>
      </c>
      <c r="BF123" s="373">
        <v>10.713609224294263</v>
      </c>
      <c r="BG123" s="377">
        <v>9.179438038951643</v>
      </c>
      <c r="BH123" s="1266" t="s">
        <v>36</v>
      </c>
      <c r="BI123" s="1224" t="s">
        <v>36</v>
      </c>
      <c r="BJ123" s="1224" t="s">
        <v>36</v>
      </c>
      <c r="BK123" s="1224" t="s">
        <v>36</v>
      </c>
      <c r="BL123" s="1245" t="s">
        <v>36</v>
      </c>
      <c r="BM123" s="1266" t="s">
        <v>36</v>
      </c>
      <c r="BN123" s="1224" t="s">
        <v>36</v>
      </c>
      <c r="BO123" s="1224" t="s">
        <v>36</v>
      </c>
      <c r="BP123" s="1224" t="s">
        <v>36</v>
      </c>
      <c r="BQ123" s="1245" t="s">
        <v>36</v>
      </c>
      <c r="BR123" s="381">
        <v>11.901250572813158</v>
      </c>
      <c r="BS123" s="373">
        <v>3.9316348621805606</v>
      </c>
      <c r="BT123" s="373">
        <v>46.456210888207885</v>
      </c>
      <c r="BU123" s="373">
        <v>42.662888563791029</v>
      </c>
      <c r="BV123" s="373">
        <v>0</v>
      </c>
      <c r="BW123" s="373">
        <v>2.9010381839333688</v>
      </c>
      <c r="BX123" s="373">
        <v>15.421105916804146</v>
      </c>
      <c r="BY123" s="385">
        <v>24.198682153409116</v>
      </c>
      <c r="BZ123" s="385">
        <v>33.136533857772299</v>
      </c>
      <c r="CA123" s="385">
        <v>8.8174236647780457</v>
      </c>
      <c r="CB123" s="385">
        <v>2.0239462579603189</v>
      </c>
      <c r="CC123" s="385">
        <v>3.9906183793895686</v>
      </c>
      <c r="CD123" s="385">
        <v>0</v>
      </c>
      <c r="CE123" s="385">
        <v>3.1781748688762415</v>
      </c>
      <c r="CF123" s="385">
        <v>9.2032213794020663</v>
      </c>
      <c r="CG123" s="1927"/>
      <c r="CH123" s="1927"/>
      <c r="CI123" s="1927"/>
      <c r="CJ123" s="1927"/>
      <c r="CK123" s="1927"/>
      <c r="CL123" s="1927"/>
      <c r="CM123" s="1927"/>
      <c r="CN123" s="1927"/>
      <c r="CO123" s="1927"/>
      <c r="CP123" s="1927"/>
      <c r="CQ123" s="1927"/>
      <c r="CR123" s="1927"/>
      <c r="CS123" s="1927"/>
      <c r="CT123" s="1927"/>
      <c r="CU123" s="1927"/>
      <c r="CV123" s="1927"/>
      <c r="CW123" s="1927"/>
      <c r="CX123" s="1927"/>
      <c r="CY123" s="1927"/>
      <c r="CZ123" s="1854"/>
    </row>
    <row r="124" s="578" customFormat="true" ht="15" customHeight="true" x14ac:dyDescent="0.2">
      <c r="A124" s="2308" t="s">
        <v>51</v>
      </c>
      <c r="B124" s="1463" t="s">
        <v>15</v>
      </c>
      <c r="C124" s="1399">
        <v>80.051079878958959</v>
      </c>
      <c r="D124" s="1400">
        <v>88.857976876714901</v>
      </c>
      <c r="E124" s="1400">
        <v>92.799170440252155</v>
      </c>
      <c r="F124" s="1400">
        <v>96.285487612434778</v>
      </c>
      <c r="G124" s="1401">
        <v>98.662953338200339</v>
      </c>
      <c r="H124" s="1093" t="s">
        <v>36</v>
      </c>
      <c r="I124" s="1114" t="s">
        <v>36</v>
      </c>
      <c r="J124" s="1114" t="s">
        <v>36</v>
      </c>
      <c r="K124" s="1114" t="s">
        <v>36</v>
      </c>
      <c r="L124" s="1135" t="s">
        <v>36</v>
      </c>
      <c r="M124" s="1158" t="s">
        <v>36</v>
      </c>
      <c r="N124" s="1114" t="s">
        <v>36</v>
      </c>
      <c r="O124" s="1114" t="s">
        <v>36</v>
      </c>
      <c r="P124" s="1114" t="s">
        <v>36</v>
      </c>
      <c r="Q124" s="1179" t="s">
        <v>36</v>
      </c>
      <c r="R124" s="1402">
        <v>93.786407766990294</v>
      </c>
      <c r="S124" s="1400">
        <v>92.676056338028175</v>
      </c>
      <c r="T124" s="1400">
        <v>92.523006134969208</v>
      </c>
      <c r="U124" s="1400">
        <v>91.111111111111114</v>
      </c>
      <c r="V124" s="1400">
        <v>95.580110497237598</v>
      </c>
      <c r="W124" s="1400">
        <v>96.085955487336861</v>
      </c>
      <c r="X124" s="1400">
        <v>92.488262910798127</v>
      </c>
      <c r="Y124" s="1400">
        <v>91.233766233766218</v>
      </c>
      <c r="Z124" s="1400">
        <v>93.941553813257272</v>
      </c>
      <c r="AA124" s="1400">
        <v>97.511848341232238</v>
      </c>
      <c r="AB124" s="1400">
        <v>86.722173531989753</v>
      </c>
      <c r="AC124" s="1400">
        <v>94.39560439560438</v>
      </c>
      <c r="AD124" s="1400">
        <v>93.071000855432089</v>
      </c>
      <c r="AE124" s="1400">
        <v>87.554904831625223</v>
      </c>
      <c r="AF124" s="1904">
        <v>91.943439658007236</v>
      </c>
      <c r="AG124" s="543"/>
      <c r="AH124" s="543"/>
      <c r="AI124" s="543"/>
      <c r="AJ124" s="543"/>
      <c r="AK124" s="543"/>
      <c r="AL124" s="543"/>
      <c r="AM124" s="543"/>
      <c r="AN124" s="543"/>
      <c r="AO124" s="543"/>
      <c r="AP124" s="543"/>
      <c r="AQ124" s="543"/>
      <c r="AR124" s="543"/>
      <c r="AS124" s="543"/>
      <c r="AT124" s="543"/>
      <c r="AU124" s="543"/>
      <c r="AV124" s="543"/>
      <c r="AW124" s="543"/>
      <c r="AX124" s="543"/>
      <c r="AY124" s="543"/>
      <c r="AZ124" s="216"/>
      <c r="BA124" s="2239" t="s">
        <v>51</v>
      </c>
      <c r="BB124" s="156" t="s">
        <v>15</v>
      </c>
      <c r="BC124" s="369">
        <v>2305.7681346995405</v>
      </c>
      <c r="BD124" s="373">
        <v>3120.5903804330269</v>
      </c>
      <c r="BE124" s="373">
        <v>3655.9838045813685</v>
      </c>
      <c r="BF124" s="373">
        <v>4037.7550954817984</v>
      </c>
      <c r="BG124" s="377">
        <v>4088.1880100196031</v>
      </c>
      <c r="BH124" s="1266" t="s">
        <v>36</v>
      </c>
      <c r="BI124" s="1224" t="s">
        <v>36</v>
      </c>
      <c r="BJ124" s="1224" t="s">
        <v>36</v>
      </c>
      <c r="BK124" s="1224" t="s">
        <v>36</v>
      </c>
      <c r="BL124" s="1245" t="s">
        <v>36</v>
      </c>
      <c r="BM124" s="1266" t="s">
        <v>36</v>
      </c>
      <c r="BN124" s="1224" t="s">
        <v>36</v>
      </c>
      <c r="BO124" s="1224" t="s">
        <v>36</v>
      </c>
      <c r="BP124" s="1224" t="s">
        <v>36</v>
      </c>
      <c r="BQ124" s="1245" t="s">
        <v>36</v>
      </c>
      <c r="BR124" s="381">
        <v>522.57309333352396</v>
      </c>
      <c r="BS124" s="373">
        <v>970.13090224305074</v>
      </c>
      <c r="BT124" s="373">
        <v>2287.7313647601036</v>
      </c>
      <c r="BU124" s="373">
        <v>1443.0722056702323</v>
      </c>
      <c r="BV124" s="373">
        <v>518.6542551506974</v>
      </c>
      <c r="BW124" s="373">
        <v>1210.6999354281984</v>
      </c>
      <c r="BX124" s="373">
        <v>189.87236660065113</v>
      </c>
      <c r="BY124" s="385">
        <v>591.28953783547513</v>
      </c>
      <c r="BZ124" s="385">
        <v>1284.5279889571698</v>
      </c>
      <c r="CA124" s="385">
        <v>806.30440845692362</v>
      </c>
      <c r="CB124" s="385">
        <v>2002.6948222517383</v>
      </c>
      <c r="CC124" s="385">
        <v>856.98529697391086</v>
      </c>
      <c r="CD124" s="385">
        <v>1031.0989484900547</v>
      </c>
      <c r="CE124" s="385">
        <v>633.51619052932949</v>
      </c>
      <c r="CF124" s="385">
        <v>2859.1341085342492</v>
      </c>
      <c r="CG124" s="1927"/>
      <c r="CH124" s="1927"/>
      <c r="CI124" s="1927"/>
      <c r="CJ124" s="1927"/>
      <c r="CK124" s="1927"/>
      <c r="CL124" s="1927"/>
      <c r="CM124" s="1927"/>
      <c r="CN124" s="1927"/>
      <c r="CO124" s="1927"/>
      <c r="CP124" s="1927"/>
      <c r="CQ124" s="1927"/>
      <c r="CR124" s="1927"/>
      <c r="CS124" s="1927"/>
      <c r="CT124" s="1927"/>
      <c r="CU124" s="1927"/>
      <c r="CV124" s="1927"/>
      <c r="CW124" s="1927"/>
      <c r="CX124" s="1927"/>
      <c r="CY124" s="1927"/>
      <c r="CZ124" s="1854"/>
    </row>
    <row r="125" s="578" customFormat="true" ht="15" customHeight="true" x14ac:dyDescent="0.2">
      <c r="A125" s="2308"/>
      <c r="B125" s="1463" t="s">
        <v>16</v>
      </c>
      <c r="C125" s="1399">
        <v>15.274931521585161</v>
      </c>
      <c r="D125" s="1400">
        <v>10.292473332675099</v>
      </c>
      <c r="E125" s="1400">
        <v>6.6051899670089007</v>
      </c>
      <c r="F125" s="1400">
        <v>3.4590325320870594</v>
      </c>
      <c r="G125" s="1401">
        <v>1.1155131939923084</v>
      </c>
      <c r="H125" s="1093" t="s">
        <v>36</v>
      </c>
      <c r="I125" s="1114" t="s">
        <v>36</v>
      </c>
      <c r="J125" s="1114" t="s">
        <v>36</v>
      </c>
      <c r="K125" s="1114" t="s">
        <v>36</v>
      </c>
      <c r="L125" s="1135" t="s">
        <v>36</v>
      </c>
      <c r="M125" s="1158" t="s">
        <v>36</v>
      </c>
      <c r="N125" s="1114" t="s">
        <v>36</v>
      </c>
      <c r="O125" s="1114" t="s">
        <v>36</v>
      </c>
      <c r="P125" s="1114" t="s">
        <v>36</v>
      </c>
      <c r="Q125" s="1179" t="s">
        <v>36</v>
      </c>
      <c r="R125" s="1402">
        <v>4.0776699029126151</v>
      </c>
      <c r="S125" s="1400">
        <v>6.9483568075117548</v>
      </c>
      <c r="T125" s="1400">
        <v>5.5981595092024747</v>
      </c>
      <c r="U125" s="1400">
        <v>6.1952861952861928</v>
      </c>
      <c r="V125" s="1400">
        <v>4.4198895027624392</v>
      </c>
      <c r="W125" s="1400">
        <v>3.6838066001534711</v>
      </c>
      <c r="X125" s="1400">
        <v>0</v>
      </c>
      <c r="Y125" s="1400">
        <v>5.0324675324675292</v>
      </c>
      <c r="Z125" s="1400">
        <v>3.6350677120456241</v>
      </c>
      <c r="AA125" s="1400">
        <v>1.4218009478673026</v>
      </c>
      <c r="AB125" s="1400">
        <v>13.190184049079805</v>
      </c>
      <c r="AC125" s="1400">
        <v>5.164835164835158</v>
      </c>
      <c r="AD125" s="1400">
        <v>6.9289991445679959</v>
      </c>
      <c r="AE125" s="1400">
        <v>12.005856515373381</v>
      </c>
      <c r="AF125" s="1904">
        <v>7.7606050641236228</v>
      </c>
      <c r="AG125" s="543"/>
      <c r="AH125" s="543"/>
      <c r="AI125" s="543"/>
      <c r="AJ125" s="543"/>
      <c r="AK125" s="543"/>
      <c r="AL125" s="543"/>
      <c r="AM125" s="543"/>
      <c r="AN125" s="543"/>
      <c r="AO125" s="543"/>
      <c r="AP125" s="543"/>
      <c r="AQ125" s="543"/>
      <c r="AR125" s="543"/>
      <c r="AS125" s="543"/>
      <c r="AT125" s="543"/>
      <c r="AU125" s="543"/>
      <c r="AV125" s="543"/>
      <c r="AW125" s="543"/>
      <c r="AX125" s="543"/>
      <c r="AY125" s="543"/>
      <c r="AZ125" s="216"/>
      <c r="BA125" s="2239"/>
      <c r="BB125" s="156" t="s">
        <v>16</v>
      </c>
      <c r="BC125" s="369">
        <v>439.97470634304534</v>
      </c>
      <c r="BD125" s="373">
        <v>361.45987565496785</v>
      </c>
      <c r="BE125" s="373">
        <v>260.2228816378875</v>
      </c>
      <c r="BF125" s="373">
        <v>145.05536169781104</v>
      </c>
      <c r="BG125" s="377">
        <v>46.222290235582477</v>
      </c>
      <c r="BH125" s="1266" t="s">
        <v>36</v>
      </c>
      <c r="BI125" s="1224" t="s">
        <v>36</v>
      </c>
      <c r="BJ125" s="1224" t="s">
        <v>36</v>
      </c>
      <c r="BK125" s="1224" t="s">
        <v>36</v>
      </c>
      <c r="BL125" s="1245" t="s">
        <v>36</v>
      </c>
      <c r="BM125" s="1266" t="s">
        <v>36</v>
      </c>
      <c r="BN125" s="1224" t="s">
        <v>36</v>
      </c>
      <c r="BO125" s="1224" t="s">
        <v>36</v>
      </c>
      <c r="BP125" s="1224" t="s">
        <v>36</v>
      </c>
      <c r="BQ125" s="1245" t="s">
        <v>36</v>
      </c>
      <c r="BR125" s="381">
        <v>22.720569275370575</v>
      </c>
      <c r="BS125" s="373">
        <v>72.735244950340359</v>
      </c>
      <c r="BT125" s="373">
        <v>138.42054672812961</v>
      </c>
      <c r="BU125" s="373">
        <v>98.124643696719374</v>
      </c>
      <c r="BV125" s="373">
        <v>23.984011798876217</v>
      </c>
      <c r="BW125" s="373">
        <v>46.416610942933893</v>
      </c>
      <c r="BX125" s="373">
        <v>0</v>
      </c>
      <c r="BY125" s="385">
        <v>32.615615076334024</v>
      </c>
      <c r="BZ125" s="385">
        <v>49.704800786658438</v>
      </c>
      <c r="CA125" s="385">
        <v>11.756564886370727</v>
      </c>
      <c r="CB125" s="385">
        <v>304.60391182302862</v>
      </c>
      <c r="CC125" s="385">
        <v>46.889765957827429</v>
      </c>
      <c r="CD125" s="385">
        <v>76.763800393101306</v>
      </c>
      <c r="CE125" s="385">
        <v>86.870113082617252</v>
      </c>
      <c r="CF125" s="385">
        <v>241.32891617098744</v>
      </c>
      <c r="CG125" s="1927"/>
      <c r="CH125" s="1927"/>
      <c r="CI125" s="1927"/>
      <c r="CJ125" s="1927"/>
      <c r="CK125" s="1927"/>
      <c r="CL125" s="1927"/>
      <c r="CM125" s="1927"/>
      <c r="CN125" s="1927"/>
      <c r="CO125" s="1927"/>
      <c r="CP125" s="1927"/>
      <c r="CQ125" s="1927"/>
      <c r="CR125" s="1927"/>
      <c r="CS125" s="1927"/>
      <c r="CT125" s="1927"/>
      <c r="CU125" s="1927"/>
      <c r="CV125" s="1927"/>
      <c r="CW125" s="1927"/>
      <c r="CX125" s="1927"/>
      <c r="CY125" s="1927"/>
      <c r="CZ125" s="1854"/>
    </row>
    <row r="126" s="578" customFormat="true" ht="15" customHeight="true" x14ac:dyDescent="0.2">
      <c r="A126" s="2308"/>
      <c r="B126" s="1463" t="s">
        <v>22</v>
      </c>
      <c r="C126" s="1399">
        <v>4.2038779736097363</v>
      </c>
      <c r="D126" s="1400">
        <v>0.79160298832174958</v>
      </c>
      <c r="E126" s="1400">
        <v>0.46211117148337111</v>
      </c>
      <c r="F126" s="1400">
        <v>0.25547985547824875</v>
      </c>
      <c r="G126" s="1401">
        <v>0.22153346780732922</v>
      </c>
      <c r="H126" s="1093" t="s">
        <v>36</v>
      </c>
      <c r="I126" s="1114" t="s">
        <v>36</v>
      </c>
      <c r="J126" s="1114" t="s">
        <v>36</v>
      </c>
      <c r="K126" s="1114" t="s">
        <v>36</v>
      </c>
      <c r="L126" s="1135" t="s">
        <v>36</v>
      </c>
      <c r="M126" s="1158" t="s">
        <v>36</v>
      </c>
      <c r="N126" s="1114" t="s">
        <v>36</v>
      </c>
      <c r="O126" s="1114" t="s">
        <v>36</v>
      </c>
      <c r="P126" s="1114" t="s">
        <v>36</v>
      </c>
      <c r="Q126" s="1179" t="s">
        <v>36</v>
      </c>
      <c r="R126" s="1402">
        <v>2.1359223300970842</v>
      </c>
      <c r="S126" s="1400">
        <v>0.28169014084507121</v>
      </c>
      <c r="T126" s="1400">
        <v>1.8788343558282277</v>
      </c>
      <c r="U126" s="1400">
        <v>2.693602693602692</v>
      </c>
      <c r="V126" s="1400">
        <v>0</v>
      </c>
      <c r="W126" s="1400">
        <v>0.230237912509592</v>
      </c>
      <c r="X126" s="1400">
        <v>7.5117370892018753</v>
      </c>
      <c r="Y126" s="1400">
        <v>1.1363636363636356</v>
      </c>
      <c r="Z126" s="1400">
        <v>2.3521026372059923</v>
      </c>
      <c r="AA126" s="1400">
        <v>1.0663507109004771</v>
      </c>
      <c r="AB126" s="1400">
        <v>8.7642418930762647E-2</v>
      </c>
      <c r="AC126" s="1400">
        <v>0.43956043956043905</v>
      </c>
      <c r="AD126" s="1400">
        <v>0</v>
      </c>
      <c r="AE126" s="1400">
        <v>0.43923865300146525</v>
      </c>
      <c r="AF126" s="1904">
        <v>0.2301874383426499</v>
      </c>
      <c r="AG126" s="543"/>
      <c r="AH126" s="543"/>
      <c r="AI126" s="543"/>
      <c r="AJ126" s="543"/>
      <c r="AK126" s="543"/>
      <c r="AL126" s="543"/>
      <c r="AM126" s="543"/>
      <c r="AN126" s="543"/>
      <c r="AO126" s="543"/>
      <c r="AP126" s="543"/>
      <c r="AQ126" s="543"/>
      <c r="AR126" s="543"/>
      <c r="AS126" s="543"/>
      <c r="AT126" s="543"/>
      <c r="AU126" s="543"/>
      <c r="AV126" s="543"/>
      <c r="AW126" s="543"/>
      <c r="AX126" s="543"/>
      <c r="AY126" s="543"/>
      <c r="AZ126" s="216"/>
      <c r="BA126" s="2239"/>
      <c r="BB126" s="156" t="s">
        <v>22</v>
      </c>
      <c r="BC126" s="369">
        <v>121.08728437356669</v>
      </c>
      <c r="BD126" s="373">
        <v>27.800190340887895</v>
      </c>
      <c r="BE126" s="373">
        <v>18.205668766695254</v>
      </c>
      <c r="BF126" s="373">
        <v>10.713609224294263</v>
      </c>
      <c r="BG126" s="377">
        <v>9.179438038951643</v>
      </c>
      <c r="BH126" s="1266" t="s">
        <v>36</v>
      </c>
      <c r="BI126" s="1224" t="s">
        <v>36</v>
      </c>
      <c r="BJ126" s="1224" t="s">
        <v>36</v>
      </c>
      <c r="BK126" s="1224" t="s">
        <v>36</v>
      </c>
      <c r="BL126" s="1245" t="s">
        <v>36</v>
      </c>
      <c r="BM126" s="1266" t="s">
        <v>36</v>
      </c>
      <c r="BN126" s="1224" t="s">
        <v>36</v>
      </c>
      <c r="BO126" s="1224" t="s">
        <v>36</v>
      </c>
      <c r="BP126" s="1224" t="s">
        <v>36</v>
      </c>
      <c r="BQ126" s="1245" t="s">
        <v>36</v>
      </c>
      <c r="BR126" s="381">
        <v>11.901250572813158</v>
      </c>
      <c r="BS126" s="373">
        <v>2.9487261466354204</v>
      </c>
      <c r="BT126" s="373">
        <v>46.456210888207885</v>
      </c>
      <c r="BU126" s="373">
        <v>42.662888563791029</v>
      </c>
      <c r="BV126" s="373">
        <v>0</v>
      </c>
      <c r="BW126" s="373">
        <v>2.9010381839333688</v>
      </c>
      <c r="BX126" s="373">
        <v>15.421105916804146</v>
      </c>
      <c r="BY126" s="385">
        <v>7.3648163075592947</v>
      </c>
      <c r="BZ126" s="385">
        <v>32.161929920778995</v>
      </c>
      <c r="CA126" s="385">
        <v>8.8174236647780457</v>
      </c>
      <c r="CB126" s="385">
        <v>2.0239462579603189</v>
      </c>
      <c r="CC126" s="385">
        <v>3.9906183793895686</v>
      </c>
      <c r="CD126" s="385">
        <v>0</v>
      </c>
      <c r="CE126" s="385">
        <v>3.1781748688762415</v>
      </c>
      <c r="CF126" s="385">
        <v>7.1580610728682741</v>
      </c>
      <c r="CG126" s="1927"/>
      <c r="CH126" s="1927"/>
      <c r="CI126" s="1927"/>
      <c r="CJ126" s="1927"/>
      <c r="CK126" s="1927"/>
      <c r="CL126" s="1927"/>
      <c r="CM126" s="1927"/>
      <c r="CN126" s="1927"/>
      <c r="CO126" s="1927"/>
      <c r="CP126" s="1927"/>
      <c r="CQ126" s="1927"/>
      <c r="CR126" s="1927"/>
      <c r="CS126" s="1927"/>
      <c r="CT126" s="1927"/>
      <c r="CU126" s="1927"/>
      <c r="CV126" s="1927"/>
      <c r="CW126" s="1927"/>
      <c r="CX126" s="1927"/>
      <c r="CY126" s="1927"/>
      <c r="CZ126" s="1854"/>
    </row>
    <row r="127" s="578" customFormat="true" ht="15" customHeight="true" x14ac:dyDescent="0.2">
      <c r="A127" s="2308"/>
      <c r="B127" s="1463" t="s">
        <v>19</v>
      </c>
      <c r="C127" s="1399">
        <v>0.47011062584642205</v>
      </c>
      <c r="D127" s="1400">
        <v>5.7946802288259422E-2</v>
      </c>
      <c r="E127" s="1400">
        <v>0.13352842125556769</v>
      </c>
      <c r="F127" s="1400">
        <v>0</v>
      </c>
      <c r="G127" s="1401">
        <v>0</v>
      </c>
      <c r="H127" s="1093" t="s">
        <v>36</v>
      </c>
      <c r="I127" s="1114" t="s">
        <v>36</v>
      </c>
      <c r="J127" s="1114" t="s">
        <v>36</v>
      </c>
      <c r="K127" s="1114" t="s">
        <v>36</v>
      </c>
      <c r="L127" s="1135" t="s">
        <v>36</v>
      </c>
      <c r="M127" s="1158" t="s">
        <v>36</v>
      </c>
      <c r="N127" s="1114" t="s">
        <v>36</v>
      </c>
      <c r="O127" s="1114" t="s">
        <v>36</v>
      </c>
      <c r="P127" s="1114" t="s">
        <v>36</v>
      </c>
      <c r="Q127" s="1179" t="s">
        <v>36</v>
      </c>
      <c r="R127" s="1402">
        <v>0</v>
      </c>
      <c r="S127" s="1400">
        <v>9.3896713615023733E-2</v>
      </c>
      <c r="T127" s="1400">
        <v>0</v>
      </c>
      <c r="U127" s="1400">
        <v>0</v>
      </c>
      <c r="V127" s="1400">
        <v>0</v>
      </c>
      <c r="W127" s="1400">
        <v>0</v>
      </c>
      <c r="X127" s="1400">
        <v>0</v>
      </c>
      <c r="Y127" s="1400">
        <v>2.597402597402596</v>
      </c>
      <c r="Z127" s="1400">
        <v>7.1275837491090663E-2</v>
      </c>
      <c r="AA127" s="1400">
        <v>0</v>
      </c>
      <c r="AB127" s="1400">
        <v>0</v>
      </c>
      <c r="AC127" s="1400">
        <v>0</v>
      </c>
      <c r="AD127" s="1400">
        <v>0</v>
      </c>
      <c r="AE127" s="1400">
        <v>0</v>
      </c>
      <c r="AF127" s="1904">
        <v>6.5767839526471389E-2</v>
      </c>
      <c r="AG127" s="543"/>
      <c r="AH127" s="543"/>
      <c r="AI127" s="543"/>
      <c r="AJ127" s="543"/>
      <c r="AK127" s="543"/>
      <c r="AL127" s="543"/>
      <c r="AM127" s="543"/>
      <c r="AN127" s="543"/>
      <c r="AO127" s="543"/>
      <c r="AP127" s="543"/>
      <c r="AQ127" s="543"/>
      <c r="AR127" s="543"/>
      <c r="AS127" s="543"/>
      <c r="AT127" s="543"/>
      <c r="AU127" s="543"/>
      <c r="AV127" s="543"/>
      <c r="AW127" s="543"/>
      <c r="AX127" s="543"/>
      <c r="AY127" s="543"/>
      <c r="AZ127" s="216"/>
      <c r="BA127" s="2239"/>
      <c r="BB127" s="156" t="s">
        <v>19</v>
      </c>
      <c r="BC127" s="369">
        <v>13.540930397183232</v>
      </c>
      <c r="BD127" s="373">
        <v>2.035025330910754</v>
      </c>
      <c r="BE127" s="373">
        <v>5.2605830768280679</v>
      </c>
      <c r="BF127" s="373">
        <v>0</v>
      </c>
      <c r="BG127" s="377">
        <v>0</v>
      </c>
      <c r="BH127" s="1266" t="s">
        <v>36</v>
      </c>
      <c r="BI127" s="1224" t="s">
        <v>36</v>
      </c>
      <c r="BJ127" s="1224" t="s">
        <v>36</v>
      </c>
      <c r="BK127" s="1224" t="s">
        <v>36</v>
      </c>
      <c r="BL127" s="1245" t="s">
        <v>36</v>
      </c>
      <c r="BM127" s="1266" t="s">
        <v>36</v>
      </c>
      <c r="BN127" s="1224" t="s">
        <v>36</v>
      </c>
      <c r="BO127" s="1224" t="s">
        <v>36</v>
      </c>
      <c r="BP127" s="1224" t="s">
        <v>36</v>
      </c>
      <c r="BQ127" s="1245" t="s">
        <v>36</v>
      </c>
      <c r="BR127" s="381">
        <v>0</v>
      </c>
      <c r="BS127" s="373">
        <v>0.98290871554514014</v>
      </c>
      <c r="BT127" s="373">
        <v>0</v>
      </c>
      <c r="BU127" s="373">
        <v>0</v>
      </c>
      <c r="BV127" s="373">
        <v>0</v>
      </c>
      <c r="BW127" s="373">
        <v>0</v>
      </c>
      <c r="BX127" s="373">
        <v>0</v>
      </c>
      <c r="BY127" s="385">
        <v>16.833865845849818</v>
      </c>
      <c r="BZ127" s="385">
        <v>0.97460393699330272</v>
      </c>
      <c r="CA127" s="385">
        <v>0</v>
      </c>
      <c r="CB127" s="385">
        <v>0</v>
      </c>
      <c r="CC127" s="385">
        <v>0</v>
      </c>
      <c r="CD127" s="385">
        <v>0</v>
      </c>
      <c r="CE127" s="385">
        <v>0</v>
      </c>
      <c r="CF127" s="385">
        <v>2.0451603065337927</v>
      </c>
      <c r="CG127" s="1927"/>
      <c r="CH127" s="1927"/>
      <c r="CI127" s="1927"/>
      <c r="CJ127" s="1927"/>
      <c r="CK127" s="1927"/>
      <c r="CL127" s="1927"/>
      <c r="CM127" s="1927"/>
      <c r="CN127" s="1927"/>
      <c r="CO127" s="1927"/>
      <c r="CP127" s="1927"/>
      <c r="CQ127" s="1927"/>
      <c r="CR127" s="1927"/>
      <c r="CS127" s="1927"/>
      <c r="CT127" s="1927"/>
      <c r="CU127" s="1927"/>
      <c r="CV127" s="1927"/>
      <c r="CW127" s="1927"/>
      <c r="CX127" s="1927"/>
      <c r="CY127" s="1927"/>
      <c r="CZ127" s="1854"/>
    </row>
    <row r="128" s="578" customFormat="true" ht="15" customHeight="true" x14ac:dyDescent="0.2">
      <c r="A128" s="2308" t="s">
        <v>181</v>
      </c>
      <c r="B128" s="1463" t="s">
        <v>50</v>
      </c>
      <c r="C128" s="1399">
        <v>16.023886132613345</v>
      </c>
      <c r="D128" s="1400">
        <v>10.380662226887557</v>
      </c>
      <c r="E128" s="1400">
        <v>6.6447688410723087</v>
      </c>
      <c r="F128" s="1400">
        <v>3.4678922983189455</v>
      </c>
      <c r="G128" s="1401">
        <v>1.1179899158225661</v>
      </c>
      <c r="H128" s="1093" t="s">
        <v>36</v>
      </c>
      <c r="I128" s="1114" t="s">
        <v>36</v>
      </c>
      <c r="J128" s="1114" t="s">
        <v>36</v>
      </c>
      <c r="K128" s="1114" t="s">
        <v>36</v>
      </c>
      <c r="L128" s="1135" t="s">
        <v>36</v>
      </c>
      <c r="M128" s="1158" t="s">
        <v>36</v>
      </c>
      <c r="N128" s="1114" t="s">
        <v>36</v>
      </c>
      <c r="O128" s="1114" t="s">
        <v>36</v>
      </c>
      <c r="P128" s="1114" t="s">
        <v>36</v>
      </c>
      <c r="Q128" s="1179" t="s">
        <v>36</v>
      </c>
      <c r="R128" s="1402">
        <v>4.1666666666666607</v>
      </c>
      <c r="S128" s="1400">
        <v>6.9745523091423376</v>
      </c>
      <c r="T128" s="1400">
        <v>5.7053536537710272</v>
      </c>
      <c r="U128" s="1400">
        <v>6.3667820069204133</v>
      </c>
      <c r="V128" s="1400">
        <v>4.4198895027624392</v>
      </c>
      <c r="W128" s="1400">
        <v>3.6923076923076716</v>
      </c>
      <c r="X128" s="1400">
        <v>0</v>
      </c>
      <c r="Y128" s="1400">
        <v>5.2276559865092747</v>
      </c>
      <c r="Z128" s="1400">
        <v>3.7253469685902205</v>
      </c>
      <c r="AA128" s="1400">
        <v>1.4371257485029978</v>
      </c>
      <c r="AB128" s="1400">
        <v>13.201754385964962</v>
      </c>
      <c r="AC128" s="1400">
        <v>5.187637969094915</v>
      </c>
      <c r="AD128" s="1400">
        <v>6.9289991445679959</v>
      </c>
      <c r="AE128" s="1400">
        <v>12.058823529411793</v>
      </c>
      <c r="AF128" s="1904">
        <v>7.7836411609498457</v>
      </c>
      <c r="AG128" s="543"/>
      <c r="AH128" s="543"/>
      <c r="AI128" s="543"/>
      <c r="AJ128" s="543"/>
      <c r="AK128" s="543"/>
      <c r="AL128" s="543"/>
      <c r="AM128" s="543"/>
      <c r="AN128" s="543"/>
      <c r="AO128" s="543"/>
      <c r="AP128" s="543"/>
      <c r="AQ128" s="543"/>
      <c r="AR128" s="543"/>
      <c r="AS128" s="543"/>
      <c r="AT128" s="543"/>
      <c r="AU128" s="543"/>
      <c r="AV128" s="543"/>
      <c r="AW128" s="543"/>
      <c r="AX128" s="543"/>
      <c r="AY128" s="543"/>
      <c r="AZ128" s="216"/>
      <c r="BA128" s="2239" t="s">
        <v>109</v>
      </c>
      <c r="BB128" s="156" t="s">
        <v>50</v>
      </c>
      <c r="BC128" s="1204" t="s">
        <v>36</v>
      </c>
      <c r="BD128" s="1224" t="s">
        <v>36</v>
      </c>
      <c r="BE128" s="1224" t="s">
        <v>36</v>
      </c>
      <c r="BF128" s="1224" t="s">
        <v>36</v>
      </c>
      <c r="BG128" s="1245" t="s">
        <v>36</v>
      </c>
      <c r="BH128" s="1266" t="s">
        <v>36</v>
      </c>
      <c r="BI128" s="1224" t="s">
        <v>36</v>
      </c>
      <c r="BJ128" s="1224" t="s">
        <v>36</v>
      </c>
      <c r="BK128" s="1224" t="s">
        <v>36</v>
      </c>
      <c r="BL128" s="1245" t="s">
        <v>36</v>
      </c>
      <c r="BM128" s="1266" t="s">
        <v>36</v>
      </c>
      <c r="BN128" s="1224" t="s">
        <v>36</v>
      </c>
      <c r="BO128" s="1224" t="s">
        <v>36</v>
      </c>
      <c r="BP128" s="1224" t="s">
        <v>36</v>
      </c>
      <c r="BQ128" s="1245" t="s">
        <v>36</v>
      </c>
      <c r="BR128" s="1266" t="s">
        <v>36</v>
      </c>
      <c r="BS128" s="1224" t="s">
        <v>36</v>
      </c>
      <c r="BT128" s="1224" t="s">
        <v>36</v>
      </c>
      <c r="BU128" s="1224" t="s">
        <v>36</v>
      </c>
      <c r="BV128" s="1224" t="s">
        <v>36</v>
      </c>
      <c r="BW128" s="1224" t="s">
        <v>36</v>
      </c>
      <c r="BX128" s="1224" t="s">
        <v>36</v>
      </c>
      <c r="BY128" s="1288" t="s">
        <v>36</v>
      </c>
      <c r="BZ128" s="1288" t="s">
        <v>36</v>
      </c>
      <c r="CA128" s="1288" t="s">
        <v>36</v>
      </c>
      <c r="CB128" s="1288" t="s">
        <v>36</v>
      </c>
      <c r="CC128" s="1288" t="s">
        <v>36</v>
      </c>
      <c r="CD128" s="1288" t="s">
        <v>36</v>
      </c>
      <c r="CE128" s="1288" t="s">
        <v>36</v>
      </c>
      <c r="CF128" s="1288" t="s">
        <v>36</v>
      </c>
      <c r="CG128" s="1854"/>
      <c r="CH128" s="1854"/>
      <c r="CI128" s="1854"/>
      <c r="CJ128" s="1854"/>
      <c r="CK128" s="1854"/>
      <c r="CL128" s="1854"/>
      <c r="CM128" s="1854"/>
      <c r="CN128" s="1854"/>
      <c r="CO128" s="1854"/>
      <c r="CP128" s="1854"/>
      <c r="CQ128" s="1854"/>
      <c r="CR128" s="1854"/>
      <c r="CS128" s="1854"/>
      <c r="CT128" s="1854"/>
      <c r="CU128" s="1854"/>
      <c r="CV128" s="1854"/>
      <c r="CW128" s="1854"/>
      <c r="CX128" s="1854"/>
      <c r="CY128" s="1854"/>
      <c r="CZ128" s="1854"/>
    </row>
    <row r="129" s="578" customFormat="true" ht="15" customHeight="true" x14ac:dyDescent="0.2">
      <c r="A129" s="2309"/>
      <c r="B129" s="1464" t="s">
        <v>49</v>
      </c>
      <c r="C129" s="1403">
        <v>83.976113867386943</v>
      </c>
      <c r="D129" s="1404">
        <v>89.619337773112449</v>
      </c>
      <c r="E129" s="1404">
        <v>93.355231158927694</v>
      </c>
      <c r="F129" s="1404">
        <v>96.532107701681127</v>
      </c>
      <c r="G129" s="1405">
        <v>98.882010084177381</v>
      </c>
      <c r="H129" s="1094" t="s">
        <v>36</v>
      </c>
      <c r="I129" s="1115" t="s">
        <v>36</v>
      </c>
      <c r="J129" s="1115" t="s">
        <v>36</v>
      </c>
      <c r="K129" s="1115" t="s">
        <v>36</v>
      </c>
      <c r="L129" s="1136" t="s">
        <v>36</v>
      </c>
      <c r="M129" s="1159" t="s">
        <v>36</v>
      </c>
      <c r="N129" s="1115" t="s">
        <v>36</v>
      </c>
      <c r="O129" s="1115" t="s">
        <v>36</v>
      </c>
      <c r="P129" s="1115" t="s">
        <v>36</v>
      </c>
      <c r="Q129" s="1180" t="s">
        <v>36</v>
      </c>
      <c r="R129" s="1406">
        <v>95.833333333333329</v>
      </c>
      <c r="S129" s="1404">
        <v>93.025447690857689</v>
      </c>
      <c r="T129" s="1404">
        <v>94.29464634622893</v>
      </c>
      <c r="U129" s="1404">
        <v>93.633217993079583</v>
      </c>
      <c r="V129" s="1404">
        <v>95.580110497237598</v>
      </c>
      <c r="W129" s="1404">
        <v>96.307692307692264</v>
      </c>
      <c r="X129" s="1404">
        <v>100</v>
      </c>
      <c r="Y129" s="1404">
        <v>94.772344013490766</v>
      </c>
      <c r="Z129" s="1404">
        <v>96.27465303140977</v>
      </c>
      <c r="AA129" s="1404">
        <v>98.562874251497007</v>
      </c>
      <c r="AB129" s="1404">
        <v>86.798245614035366</v>
      </c>
      <c r="AC129" s="1404">
        <v>94.812362030905064</v>
      </c>
      <c r="AD129" s="1404">
        <v>93.071000855432089</v>
      </c>
      <c r="AE129" s="1404">
        <v>87.941176470588275</v>
      </c>
      <c r="AF129" s="1905">
        <v>92.21635883905013</v>
      </c>
      <c r="AG129" s="543"/>
      <c r="AH129" s="543"/>
      <c r="AI129" s="543"/>
      <c r="AJ129" s="543"/>
      <c r="AK129" s="543"/>
      <c r="AL129" s="543"/>
      <c r="AM129" s="543"/>
      <c r="AN129" s="543"/>
      <c r="AO129" s="543"/>
      <c r="AP129" s="543"/>
      <c r="AQ129" s="543"/>
      <c r="AR129" s="543"/>
      <c r="AS129" s="543"/>
      <c r="AT129" s="543"/>
      <c r="AU129" s="543"/>
      <c r="AV129" s="543"/>
      <c r="AW129" s="543"/>
      <c r="AX129" s="543"/>
      <c r="AY129" s="543"/>
      <c r="AZ129" s="216"/>
      <c r="BA129" s="2240"/>
      <c r="BB129" s="157" t="s">
        <v>49</v>
      </c>
      <c r="BC129" s="1205" t="s">
        <v>36</v>
      </c>
      <c r="BD129" s="1225" t="s">
        <v>36</v>
      </c>
      <c r="BE129" s="1225" t="s">
        <v>36</v>
      </c>
      <c r="BF129" s="1225" t="s">
        <v>36</v>
      </c>
      <c r="BG129" s="1246" t="s">
        <v>36</v>
      </c>
      <c r="BH129" s="1267" t="s">
        <v>36</v>
      </c>
      <c r="BI129" s="1225" t="s">
        <v>36</v>
      </c>
      <c r="BJ129" s="1225" t="s">
        <v>36</v>
      </c>
      <c r="BK129" s="1225" t="s">
        <v>36</v>
      </c>
      <c r="BL129" s="1246" t="s">
        <v>36</v>
      </c>
      <c r="BM129" s="1267" t="s">
        <v>36</v>
      </c>
      <c r="BN129" s="1225" t="s">
        <v>36</v>
      </c>
      <c r="BO129" s="1225" t="s">
        <v>36</v>
      </c>
      <c r="BP129" s="1225" t="s">
        <v>36</v>
      </c>
      <c r="BQ129" s="1246" t="s">
        <v>36</v>
      </c>
      <c r="BR129" s="1267" t="s">
        <v>36</v>
      </c>
      <c r="BS129" s="1225" t="s">
        <v>36</v>
      </c>
      <c r="BT129" s="1225" t="s">
        <v>36</v>
      </c>
      <c r="BU129" s="1225" t="s">
        <v>36</v>
      </c>
      <c r="BV129" s="1225" t="s">
        <v>36</v>
      </c>
      <c r="BW129" s="1225" t="s">
        <v>36</v>
      </c>
      <c r="BX129" s="1225" t="s">
        <v>36</v>
      </c>
      <c r="BY129" s="1289" t="s">
        <v>36</v>
      </c>
      <c r="BZ129" s="1289" t="s">
        <v>36</v>
      </c>
      <c r="CA129" s="1289" t="s">
        <v>36</v>
      </c>
      <c r="CB129" s="1289" t="s">
        <v>36</v>
      </c>
      <c r="CC129" s="1289" t="s">
        <v>36</v>
      </c>
      <c r="CD129" s="1289" t="s">
        <v>36</v>
      </c>
      <c r="CE129" s="1289" t="s">
        <v>36</v>
      </c>
      <c r="CF129" s="1289" t="s">
        <v>36</v>
      </c>
      <c r="CG129" s="1855"/>
      <c r="CH129" s="1855"/>
      <c r="CI129" s="1855"/>
      <c r="CJ129" s="1855"/>
      <c r="CK129" s="1855"/>
      <c r="CL129" s="1855"/>
      <c r="CM129" s="1855"/>
      <c r="CN129" s="1855"/>
      <c r="CO129" s="1855"/>
      <c r="CP129" s="1855"/>
      <c r="CQ129" s="1855"/>
      <c r="CR129" s="1855"/>
      <c r="CS129" s="1855"/>
      <c r="CT129" s="1855"/>
      <c r="CU129" s="1855"/>
      <c r="CV129" s="1855"/>
      <c r="CW129" s="1855"/>
      <c r="CX129" s="1855"/>
      <c r="CY129" s="1855"/>
      <c r="CZ129" s="1855"/>
    </row>
    <row r="130" s="131" customFormat="true" ht="15" customHeight="true" x14ac:dyDescent="0.2">
      <c r="A130" s="2193" t="s">
        <v>48</v>
      </c>
      <c r="B130" s="248" t="s">
        <v>43</v>
      </c>
      <c r="C130" s="254">
        <f>C158/(C158+C159)*100</f>
        <v>92.612704594364942</v>
      </c>
      <c r="D130" s="255">
        <f t="shared" ref="D130:G130" si="0">D158/(D158+D159)*100</f>
        <v>95.985760528985978</v>
      </c>
      <c r="E130" s="255">
        <f t="shared" si="0"/>
        <v>96.793813321538366</v>
      </c>
      <c r="F130" s="255">
        <f t="shared" si="0"/>
        <v>100</v>
      </c>
      <c r="G130" s="256">
        <f t="shared" si="0"/>
        <v>100</v>
      </c>
      <c r="H130" s="257"/>
      <c r="I130" s="255"/>
      <c r="J130" s="255"/>
      <c r="K130" s="255"/>
      <c r="L130" s="258"/>
      <c r="M130" s="254"/>
      <c r="N130" s="255"/>
      <c r="O130" s="255"/>
      <c r="P130" s="255"/>
      <c r="Q130" s="256"/>
      <c r="R130" s="257"/>
      <c r="S130" s="255"/>
      <c r="T130" s="255"/>
      <c r="U130" s="255"/>
      <c r="V130" s="255"/>
      <c r="W130" s="255"/>
      <c r="X130" s="255"/>
      <c r="Y130" s="255"/>
      <c r="Z130" s="255"/>
      <c r="AA130" s="255"/>
      <c r="AB130" s="258"/>
      <c r="AC130" s="258"/>
      <c r="AD130" s="258"/>
      <c r="AE130" s="258"/>
      <c r="AF130" s="258"/>
      <c r="AG130" s="543"/>
      <c r="AH130" s="543"/>
      <c r="AI130" s="543"/>
      <c r="AJ130" s="543"/>
      <c r="AK130" s="543"/>
      <c r="AL130" s="543"/>
      <c r="AM130" s="543"/>
      <c r="AN130" s="543"/>
      <c r="AO130" s="543"/>
      <c r="AP130" s="543"/>
      <c r="AQ130" s="543"/>
      <c r="AR130" s="543"/>
      <c r="AS130" s="543"/>
      <c r="AT130" s="543"/>
      <c r="AU130" s="543"/>
      <c r="AV130" s="543"/>
      <c r="AW130" s="543"/>
      <c r="AX130" s="543"/>
      <c r="AY130" s="543"/>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194"/>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0"/>
      <c r="Z131" s="260"/>
      <c r="AA131" s="260"/>
      <c r="AB131" s="263"/>
      <c r="AC131" s="263"/>
      <c r="AD131" s="263"/>
      <c r="AE131" s="263"/>
      <c r="AF131" s="263"/>
      <c r="AG131" s="543"/>
      <c r="AH131" s="543"/>
      <c r="AI131" s="543"/>
      <c r="AJ131" s="543"/>
      <c r="AK131" s="543"/>
      <c r="AL131" s="543"/>
      <c r="AM131" s="543"/>
      <c r="AN131" s="543"/>
      <c r="AO131" s="543"/>
      <c r="AP131" s="543"/>
      <c r="AQ131" s="543"/>
      <c r="AR131" s="543"/>
      <c r="AS131" s="543"/>
      <c r="AT131" s="543"/>
      <c r="AU131" s="543"/>
      <c r="AV131" s="543"/>
      <c r="AW131" s="543"/>
      <c r="AX131" s="543"/>
      <c r="AY131" s="543"/>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195"/>
      <c r="B132" s="241" t="s">
        <v>47</v>
      </c>
      <c r="C132" s="264"/>
      <c r="D132" s="265"/>
      <c r="E132" s="265"/>
      <c r="F132" s="265"/>
      <c r="G132" s="266"/>
      <c r="H132" s="267"/>
      <c r="I132" s="265"/>
      <c r="J132" s="265"/>
      <c r="K132" s="265"/>
      <c r="L132" s="268"/>
      <c r="M132" s="264"/>
      <c r="N132" s="265"/>
      <c r="O132" s="265"/>
      <c r="P132" s="265"/>
      <c r="Q132" s="266"/>
      <c r="R132" s="1766"/>
      <c r="S132" s="1767"/>
      <c r="T132" s="1767"/>
      <c r="U132" s="1767"/>
      <c r="V132" s="1767"/>
      <c r="W132" s="1767"/>
      <c r="X132" s="1767"/>
      <c r="Y132" s="1767"/>
      <c r="Z132" s="1767"/>
      <c r="AA132" s="1767"/>
      <c r="AB132" s="1768"/>
      <c r="AC132" s="1768"/>
      <c r="AD132" s="1768"/>
      <c r="AE132" s="1768"/>
      <c r="AF132" s="1768"/>
      <c r="AG132" s="543"/>
      <c r="AH132" s="543"/>
      <c r="AI132" s="543"/>
      <c r="AJ132" s="543"/>
      <c r="AK132" s="543"/>
      <c r="AL132" s="543"/>
      <c r="AM132" s="543"/>
      <c r="AN132" s="543"/>
      <c r="AO132" s="543"/>
      <c r="AP132" s="543"/>
      <c r="AQ132" s="543"/>
      <c r="AR132" s="543"/>
      <c r="AS132" s="543"/>
      <c r="AT132" s="543"/>
      <c r="AU132" s="543"/>
      <c r="AV132" s="543"/>
      <c r="AW132" s="543"/>
      <c r="AX132" s="543"/>
      <c r="AY132" s="543"/>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78" customFormat="true" ht="15" customHeight="true" x14ac:dyDescent="0.2">
      <c r="A133" s="130"/>
      <c r="B133" s="188"/>
      <c r="C133" s="2209" t="s">
        <v>115</v>
      </c>
      <c r="D133" s="2210"/>
      <c r="E133" s="2210"/>
      <c r="F133" s="2210"/>
      <c r="G133" s="2211"/>
      <c r="H133" s="579"/>
      <c r="I133" s="580"/>
      <c r="J133" s="580"/>
      <c r="K133" s="580"/>
      <c r="L133" s="579"/>
      <c r="M133" s="727"/>
      <c r="N133" s="712"/>
      <c r="O133" s="712"/>
      <c r="P133" s="712"/>
      <c r="Q133" s="711"/>
      <c r="R133" s="1880" t="s">
        <v>139</v>
      </c>
      <c r="S133" s="1890"/>
      <c r="T133" s="1890"/>
      <c r="U133" s="1890"/>
      <c r="V133" s="1890"/>
      <c r="W133" s="1890"/>
      <c r="X133" s="1890"/>
      <c r="Y133" s="1890"/>
      <c r="Z133" s="1890"/>
      <c r="AA133" s="1890"/>
      <c r="AB133" s="1890"/>
      <c r="AC133" s="1890"/>
      <c r="AD133" s="1890"/>
      <c r="AE133" s="1890"/>
      <c r="AF133" s="1891"/>
      <c r="AG133" s="543"/>
      <c r="AH133" s="543"/>
      <c r="AI133" s="543"/>
      <c r="AJ133" s="543"/>
      <c r="AK133" s="543"/>
      <c r="AL133" s="543"/>
      <c r="AM133" s="543"/>
      <c r="AN133" s="543"/>
      <c r="AO133" s="543"/>
      <c r="AP133" s="543"/>
      <c r="AQ133" s="543"/>
      <c r="AR133" s="543"/>
      <c r="AS133" s="543"/>
      <c r="AT133" s="543"/>
      <c r="AU133" s="543"/>
      <c r="AV133" s="543"/>
      <c r="AW133" s="543"/>
      <c r="AX133" s="543"/>
      <c r="AY133" s="543"/>
      <c r="AZ133" s="216"/>
      <c r="BA133" s="217" t="s">
        <v>129</v>
      </c>
      <c r="BB133" s="116" t="s">
        <v>99</v>
      </c>
      <c r="BC133" s="2241" t="s">
        <v>115</v>
      </c>
      <c r="BD133" s="2242"/>
      <c r="BE133" s="2242"/>
      <c r="BF133" s="2242"/>
      <c r="BG133" s="2243"/>
      <c r="BH133" s="2244" t="s">
        <v>39</v>
      </c>
      <c r="BI133" s="2242"/>
      <c r="BJ133" s="2242"/>
      <c r="BK133" s="2242"/>
      <c r="BL133" s="2243"/>
      <c r="BM133" s="2244" t="s">
        <v>38</v>
      </c>
      <c r="BN133" s="2242"/>
      <c r="BO133" s="2242"/>
      <c r="BP133" s="2242"/>
      <c r="BQ133" s="2245"/>
      <c r="BR133" s="1782" t="s">
        <v>139</v>
      </c>
      <c r="BS133" s="1783"/>
      <c r="BT133" s="1783"/>
      <c r="BU133" s="1783"/>
      <c r="BV133" s="1783"/>
      <c r="BW133" s="1783"/>
      <c r="BX133" s="1783"/>
      <c r="BY133" s="1784"/>
      <c r="BZ133" s="313"/>
      <c r="CA133" s="313"/>
      <c r="CB133" s="313"/>
      <c r="CC133" s="313"/>
      <c r="CD133" s="313"/>
      <c r="CE133" s="313"/>
      <c r="CF133" s="313"/>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578" customFormat="true" ht="36" x14ac:dyDescent="0.2">
      <c r="A134" s="189" t="s">
        <v>70</v>
      </c>
      <c r="B134" s="246"/>
      <c r="C134" s="282" t="s">
        <v>0</v>
      </c>
      <c r="D134" s="283" t="s">
        <v>1</v>
      </c>
      <c r="E134" s="283" t="s">
        <v>2</v>
      </c>
      <c r="F134" s="283" t="s">
        <v>3</v>
      </c>
      <c r="G134" s="284" t="s">
        <v>4</v>
      </c>
      <c r="H134" s="581"/>
      <c r="I134" s="581"/>
      <c r="J134" s="581"/>
      <c r="K134" s="581"/>
      <c r="L134" s="582"/>
      <c r="M134" s="728"/>
      <c r="N134" s="713"/>
      <c r="O134" s="713"/>
      <c r="P134" s="713"/>
      <c r="Q134" s="772"/>
      <c r="R134" s="1330" t="s">
        <v>234</v>
      </c>
      <c r="S134" s="1311" t="s">
        <v>235</v>
      </c>
      <c r="T134" s="1311" t="s">
        <v>236</v>
      </c>
      <c r="U134" s="1311" t="s">
        <v>237</v>
      </c>
      <c r="V134" s="1311" t="s">
        <v>238</v>
      </c>
      <c r="W134" s="1311" t="s">
        <v>239</v>
      </c>
      <c r="X134" s="1311" t="s">
        <v>240</v>
      </c>
      <c r="Y134" s="1311" t="s">
        <v>241</v>
      </c>
      <c r="Z134" s="1311" t="s">
        <v>242</v>
      </c>
      <c r="AA134" s="1311" t="s">
        <v>243</v>
      </c>
      <c r="AB134" s="1311" t="s">
        <v>244</v>
      </c>
      <c r="AC134" s="1311" t="s">
        <v>245</v>
      </c>
      <c r="AD134" s="1311" t="s">
        <v>246</v>
      </c>
      <c r="AE134" s="1311" t="s">
        <v>247</v>
      </c>
      <c r="AF134" s="1312" t="s">
        <v>248</v>
      </c>
      <c r="AG134" s="543"/>
      <c r="AH134" s="543"/>
      <c r="AI134" s="543"/>
      <c r="AJ134" s="543"/>
      <c r="AK134" s="543"/>
      <c r="AL134" s="543"/>
      <c r="AM134" s="543"/>
      <c r="AN134" s="543"/>
      <c r="AO134" s="543"/>
      <c r="AP134" s="543"/>
      <c r="AQ134" s="543"/>
      <c r="AR134" s="543"/>
      <c r="AS134" s="543"/>
      <c r="AT134" s="543"/>
      <c r="AU134" s="543"/>
      <c r="AV134" s="543"/>
      <c r="AW134" s="543"/>
      <c r="AX134" s="543"/>
      <c r="AY134" s="543"/>
      <c r="AZ134" s="216"/>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234</v>
      </c>
      <c r="BS134" s="174" t="s">
        <v>235</v>
      </c>
      <c r="BT134" s="174" t="s">
        <v>236</v>
      </c>
      <c r="BU134" s="174" t="s">
        <v>237</v>
      </c>
      <c r="BV134" s="174" t="s">
        <v>238</v>
      </c>
      <c r="BW134" s="174" t="s">
        <v>239</v>
      </c>
      <c r="BX134" s="174" t="s">
        <v>240</v>
      </c>
      <c r="BY134" s="175" t="s">
        <v>241</v>
      </c>
      <c r="BZ134" s="175" t="s">
        <v>242</v>
      </c>
      <c r="CA134" s="175" t="s">
        <v>243</v>
      </c>
      <c r="CB134" s="175" t="s">
        <v>244</v>
      </c>
      <c r="CC134" s="175" t="s">
        <v>245</v>
      </c>
      <c r="CD134" s="175" t="s">
        <v>246</v>
      </c>
      <c r="CE134" s="175" t="s">
        <v>247</v>
      </c>
      <c r="CF134" s="175" t="s">
        <v>248</v>
      </c>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578" customFormat="true" ht="15" customHeight="true" x14ac:dyDescent="0.2">
      <c r="A135" s="2310" t="s">
        <v>46</v>
      </c>
      <c r="B135" s="1465" t="s">
        <v>45</v>
      </c>
      <c r="C135" s="1407">
        <v>7.3352033586440841</v>
      </c>
      <c r="D135" s="1408">
        <v>12.005366220702848</v>
      </c>
      <c r="E135" s="1408">
        <v>17.094902218526787</v>
      </c>
      <c r="F135" s="1408">
        <v>22.650266762454486</v>
      </c>
      <c r="G135" s="1409">
        <v>31.826395093317629</v>
      </c>
      <c r="H135" s="1095" t="s">
        <v>36</v>
      </c>
      <c r="I135" s="1116" t="s">
        <v>36</v>
      </c>
      <c r="J135" s="1116" t="s">
        <v>36</v>
      </c>
      <c r="K135" s="1116" t="s">
        <v>36</v>
      </c>
      <c r="L135" s="1137" t="s">
        <v>36</v>
      </c>
      <c r="M135" s="1160" t="s">
        <v>36</v>
      </c>
      <c r="N135" s="1116" t="s">
        <v>36</v>
      </c>
      <c r="O135" s="1116" t="s">
        <v>36</v>
      </c>
      <c r="P135" s="1116" t="s">
        <v>36</v>
      </c>
      <c r="Q135" s="1181" t="s">
        <v>36</v>
      </c>
      <c r="R135" s="1410">
        <v>45.242718446601927</v>
      </c>
      <c r="S135" s="1408">
        <v>8.9201877934272549</v>
      </c>
      <c r="T135" s="1408">
        <v>0.19171779141104361</v>
      </c>
      <c r="U135" s="1408">
        <v>24.915824915824917</v>
      </c>
      <c r="V135" s="1408">
        <v>1.2891344383057115</v>
      </c>
      <c r="W135" s="1408">
        <v>4.0675364543361248</v>
      </c>
      <c r="X135" s="1408">
        <v>22.065727699530491</v>
      </c>
      <c r="Y135" s="1408">
        <v>72.564935064934929</v>
      </c>
      <c r="Z135" s="1408">
        <v>16.535994297933048</v>
      </c>
      <c r="AA135" s="1408">
        <v>45.14218009478688</v>
      </c>
      <c r="AB135" s="1408">
        <v>21.253286590709987</v>
      </c>
      <c r="AC135" s="1408">
        <v>0</v>
      </c>
      <c r="AD135" s="1408">
        <v>15.226689478186476</v>
      </c>
      <c r="AE135" s="1408">
        <v>1.6105417276720393</v>
      </c>
      <c r="AF135" s="1906">
        <v>31.70009865175923</v>
      </c>
      <c r="AG135" s="543"/>
      <c r="AH135" s="543"/>
      <c r="AI135" s="543"/>
      <c r="AJ135" s="543"/>
      <c r="AK135" s="543"/>
      <c r="AL135" s="543"/>
      <c r="AM135" s="543"/>
      <c r="AN135" s="543"/>
      <c r="AO135" s="543"/>
      <c r="AP135" s="543"/>
      <c r="AQ135" s="543"/>
      <c r="AR135" s="543"/>
      <c r="AS135" s="543"/>
      <c r="AT135" s="543"/>
      <c r="AU135" s="543"/>
      <c r="AV135" s="543"/>
      <c r="AW135" s="543"/>
      <c r="AX135" s="543"/>
      <c r="AY135" s="543"/>
      <c r="AZ135" s="216"/>
      <c r="BA135" s="2246" t="s">
        <v>46</v>
      </c>
      <c r="BB135" s="158" t="s">
        <v>45</v>
      </c>
      <c r="BC135" s="1206" t="s">
        <v>36</v>
      </c>
      <c r="BD135" s="1226" t="s">
        <v>36</v>
      </c>
      <c r="BE135" s="1226" t="s">
        <v>36</v>
      </c>
      <c r="BF135" s="1226" t="s">
        <v>36</v>
      </c>
      <c r="BG135" s="1247" t="s">
        <v>36</v>
      </c>
      <c r="BH135" s="1268" t="s">
        <v>36</v>
      </c>
      <c r="BI135" s="1226" t="s">
        <v>36</v>
      </c>
      <c r="BJ135" s="1226" t="s">
        <v>36</v>
      </c>
      <c r="BK135" s="1226" t="s">
        <v>36</v>
      </c>
      <c r="BL135" s="1247" t="s">
        <v>36</v>
      </c>
      <c r="BM135" s="1268" t="s">
        <v>36</v>
      </c>
      <c r="BN135" s="1226" t="s">
        <v>36</v>
      </c>
      <c r="BO135" s="1226" t="s">
        <v>36</v>
      </c>
      <c r="BP135" s="1226" t="s">
        <v>36</v>
      </c>
      <c r="BQ135" s="1247" t="s">
        <v>36</v>
      </c>
      <c r="BR135" s="1268" t="s">
        <v>36</v>
      </c>
      <c r="BS135" s="1226" t="s">
        <v>36</v>
      </c>
      <c r="BT135" s="1226" t="s">
        <v>36</v>
      </c>
      <c r="BU135" s="1226" t="s">
        <v>36</v>
      </c>
      <c r="BV135" s="1226" t="s">
        <v>36</v>
      </c>
      <c r="BW135" s="1226" t="s">
        <v>36</v>
      </c>
      <c r="BX135" s="1226" t="s">
        <v>36</v>
      </c>
      <c r="BY135" s="1290" t="s">
        <v>36</v>
      </c>
      <c r="BZ135" s="1290" t="s">
        <v>36</v>
      </c>
      <c r="CA135" s="1290" t="s">
        <v>36</v>
      </c>
      <c r="CB135" s="1290" t="s">
        <v>36</v>
      </c>
      <c r="CC135" s="1290" t="s">
        <v>36</v>
      </c>
      <c r="CD135" s="1290" t="s">
        <v>36</v>
      </c>
      <c r="CE135" s="1290" t="s">
        <v>36</v>
      </c>
      <c r="CF135" s="1290" t="s">
        <v>36</v>
      </c>
      <c r="CG135" s="1857"/>
      <c r="CH135" s="1857"/>
      <c r="CI135" s="1857"/>
      <c r="CJ135" s="1857"/>
      <c r="CK135" s="1857"/>
      <c r="CL135" s="1857"/>
      <c r="CM135" s="1857"/>
      <c r="CN135" s="1857"/>
      <c r="CO135" s="1857"/>
      <c r="CP135" s="1857"/>
      <c r="CQ135" s="1857"/>
      <c r="CR135" s="1857"/>
      <c r="CS135" s="1857"/>
      <c r="CT135" s="1857"/>
      <c r="CU135" s="1857"/>
      <c r="CV135" s="1857"/>
      <c r="CW135" s="1857"/>
      <c r="CX135" s="1857"/>
      <c r="CY135" s="1857"/>
      <c r="CZ135" s="1857"/>
    </row>
    <row r="136" s="578" customFormat="true" ht="15" customHeight="true" x14ac:dyDescent="0.2">
      <c r="A136" s="2311"/>
      <c r="B136" s="1466" t="s">
        <v>44</v>
      </c>
      <c r="C136" s="1411">
        <v>38.515120911824788</v>
      </c>
      <c r="D136" s="1412">
        <v>64.99423047171824</v>
      </c>
      <c r="E136" s="1412">
        <v>72.46740966806091</v>
      </c>
      <c r="F136" s="1412">
        <v>75.160223630076828</v>
      </c>
      <c r="G136" s="1413">
        <v>67.503384443762258</v>
      </c>
      <c r="H136" s="1096" t="s">
        <v>36</v>
      </c>
      <c r="I136" s="1117" t="s">
        <v>36</v>
      </c>
      <c r="J136" s="1117" t="s">
        <v>36</v>
      </c>
      <c r="K136" s="1117" t="s">
        <v>36</v>
      </c>
      <c r="L136" s="1138" t="s">
        <v>36</v>
      </c>
      <c r="M136" s="1161" t="s">
        <v>36</v>
      </c>
      <c r="N136" s="1117" t="s">
        <v>36</v>
      </c>
      <c r="O136" s="1117" t="s">
        <v>36</v>
      </c>
      <c r="P136" s="1117" t="s">
        <v>36</v>
      </c>
      <c r="Q136" s="1182" t="s">
        <v>36</v>
      </c>
      <c r="R136" s="1414">
        <v>52.03883495145628</v>
      </c>
      <c r="S136" s="1412">
        <v>83.943661971830991</v>
      </c>
      <c r="T136" s="1412">
        <v>82.093558282208434</v>
      </c>
      <c r="U136" s="1412">
        <v>62.693602693602692</v>
      </c>
      <c r="V136" s="1412">
        <v>65.193370165745918</v>
      </c>
      <c r="W136" s="1412">
        <v>85.878741366078131</v>
      </c>
      <c r="X136" s="1412">
        <v>57.276995305164277</v>
      </c>
      <c r="Y136" s="1412">
        <v>15.259740259740251</v>
      </c>
      <c r="Z136" s="1412">
        <v>58.660014255167503</v>
      </c>
      <c r="AA136" s="1412">
        <v>49.526066350711062</v>
      </c>
      <c r="AB136" s="1412">
        <v>61.919368974583897</v>
      </c>
      <c r="AC136" s="1412">
        <v>67.03296703296698</v>
      </c>
      <c r="AD136" s="1412">
        <v>66.124893071000926</v>
      </c>
      <c r="AE136" s="1412">
        <v>73.060029282576949</v>
      </c>
      <c r="AF136" s="1907">
        <v>59.1910555738243</v>
      </c>
      <c r="AG136" s="543"/>
      <c r="AH136" s="543"/>
      <c r="AI136" s="543"/>
      <c r="AJ136" s="543"/>
      <c r="AK136" s="543"/>
      <c r="AL136" s="543"/>
      <c r="AM136" s="543"/>
      <c r="AN136" s="543"/>
      <c r="AO136" s="543"/>
      <c r="AP136" s="543"/>
      <c r="AQ136" s="543"/>
      <c r="AR136" s="543"/>
      <c r="AS136" s="543"/>
      <c r="AT136" s="543"/>
      <c r="AU136" s="543"/>
      <c r="AV136" s="543"/>
      <c r="AW136" s="543"/>
      <c r="AX136" s="543"/>
      <c r="AY136" s="543"/>
      <c r="AZ136" s="216"/>
      <c r="BA136" s="2217"/>
      <c r="BB136" s="159" t="s">
        <v>44</v>
      </c>
      <c r="BC136" s="1207" t="s">
        <v>36</v>
      </c>
      <c r="BD136" s="1227" t="s">
        <v>36</v>
      </c>
      <c r="BE136" s="1227" t="s">
        <v>36</v>
      </c>
      <c r="BF136" s="1227" t="s">
        <v>36</v>
      </c>
      <c r="BG136" s="1248" t="s">
        <v>36</v>
      </c>
      <c r="BH136" s="1269" t="s">
        <v>36</v>
      </c>
      <c r="BI136" s="1227" t="s">
        <v>36</v>
      </c>
      <c r="BJ136" s="1227" t="s">
        <v>36</v>
      </c>
      <c r="BK136" s="1227" t="s">
        <v>36</v>
      </c>
      <c r="BL136" s="1248" t="s">
        <v>36</v>
      </c>
      <c r="BM136" s="1269" t="s">
        <v>36</v>
      </c>
      <c r="BN136" s="1227" t="s">
        <v>36</v>
      </c>
      <c r="BO136" s="1227" t="s">
        <v>36</v>
      </c>
      <c r="BP136" s="1227" t="s">
        <v>36</v>
      </c>
      <c r="BQ136" s="1248" t="s">
        <v>36</v>
      </c>
      <c r="BR136" s="1269" t="s">
        <v>36</v>
      </c>
      <c r="BS136" s="1227" t="s">
        <v>36</v>
      </c>
      <c r="BT136" s="1227" t="s">
        <v>36</v>
      </c>
      <c r="BU136" s="1227" t="s">
        <v>36</v>
      </c>
      <c r="BV136" s="1227" t="s">
        <v>36</v>
      </c>
      <c r="BW136" s="1227" t="s">
        <v>36</v>
      </c>
      <c r="BX136" s="1227" t="s">
        <v>36</v>
      </c>
      <c r="BY136" s="1291" t="s">
        <v>36</v>
      </c>
      <c r="BZ136" s="1291" t="s">
        <v>36</v>
      </c>
      <c r="CA136" s="1291" t="s">
        <v>36</v>
      </c>
      <c r="CB136" s="1291" t="s">
        <v>36</v>
      </c>
      <c r="CC136" s="1291" t="s">
        <v>36</v>
      </c>
      <c r="CD136" s="1291" t="s">
        <v>36</v>
      </c>
      <c r="CE136" s="1291" t="s">
        <v>36</v>
      </c>
      <c r="CF136" s="1291" t="s">
        <v>36</v>
      </c>
      <c r="CG136" s="1858"/>
      <c r="CH136" s="1858"/>
      <c r="CI136" s="1858"/>
      <c r="CJ136" s="1858"/>
      <c r="CK136" s="1858"/>
      <c r="CL136" s="1858"/>
      <c r="CM136" s="1858"/>
      <c r="CN136" s="1858"/>
      <c r="CO136" s="1858"/>
      <c r="CP136" s="1858"/>
      <c r="CQ136" s="1858"/>
      <c r="CR136" s="1858"/>
      <c r="CS136" s="1858"/>
      <c r="CT136" s="1858"/>
      <c r="CU136" s="1858"/>
      <c r="CV136" s="1858"/>
      <c r="CW136" s="1858"/>
      <c r="CX136" s="1858"/>
      <c r="CY136" s="1858"/>
      <c r="CZ136" s="1858"/>
    </row>
    <row r="137" s="578" customFormat="true" ht="15" customHeight="true" x14ac:dyDescent="0.2">
      <c r="A137" s="2311"/>
      <c r="B137" s="1466" t="s">
        <v>43</v>
      </c>
      <c r="C137" s="1411">
        <v>49.475687130075336</v>
      </c>
      <c r="D137" s="1412">
        <v>22.150853516968844</v>
      </c>
      <c r="E137" s="1412">
        <v>9.8420485206733161</v>
      </c>
      <c r="F137" s="1412">
        <v>1.9340297519902472</v>
      </c>
      <c r="G137" s="1413">
        <v>0.44868699511242932</v>
      </c>
      <c r="H137" s="1096" t="s">
        <v>36</v>
      </c>
      <c r="I137" s="1117" t="s">
        <v>36</v>
      </c>
      <c r="J137" s="1117" t="s">
        <v>36</v>
      </c>
      <c r="K137" s="1117" t="s">
        <v>36</v>
      </c>
      <c r="L137" s="1138" t="s">
        <v>36</v>
      </c>
      <c r="M137" s="1161" t="s">
        <v>36</v>
      </c>
      <c r="N137" s="1117" t="s">
        <v>36</v>
      </c>
      <c r="O137" s="1117" t="s">
        <v>36</v>
      </c>
      <c r="P137" s="1117" t="s">
        <v>36</v>
      </c>
      <c r="Q137" s="1182" t="s">
        <v>36</v>
      </c>
      <c r="R137" s="1414">
        <v>0.58252427184465938</v>
      </c>
      <c r="S137" s="1412">
        <v>6.7605633802817087</v>
      </c>
      <c r="T137" s="1412">
        <v>15.835889570552178</v>
      </c>
      <c r="U137" s="1412">
        <v>9.6969696969696937</v>
      </c>
      <c r="V137" s="1412">
        <v>33.51749539594848</v>
      </c>
      <c r="W137" s="1412">
        <v>9.823484267075921</v>
      </c>
      <c r="X137" s="1412">
        <v>13.145539906103282</v>
      </c>
      <c r="Y137" s="1412">
        <v>8.4415584415584366</v>
      </c>
      <c r="Z137" s="1412">
        <v>22.380612972202478</v>
      </c>
      <c r="AA137" s="1412">
        <v>4.2654028436019082</v>
      </c>
      <c r="AB137" s="1412">
        <v>16.739702015775698</v>
      </c>
      <c r="AC137" s="1412">
        <v>32.52747252747249</v>
      </c>
      <c r="AD137" s="1412">
        <v>18.648417450812644</v>
      </c>
      <c r="AE137" s="1412">
        <v>24.890190336749683</v>
      </c>
      <c r="AF137" s="1907">
        <v>8.8128904965471673</v>
      </c>
      <c r="AG137" s="543"/>
      <c r="AH137" s="543"/>
      <c r="AI137" s="543"/>
      <c r="AJ137" s="543"/>
      <c r="AK137" s="543"/>
      <c r="AL137" s="543"/>
      <c r="AM137" s="543"/>
      <c r="AN137" s="543"/>
      <c r="AO137" s="543"/>
      <c r="AP137" s="543"/>
      <c r="AQ137" s="543"/>
      <c r="AR137" s="543"/>
      <c r="AS137" s="543"/>
      <c r="AT137" s="543"/>
      <c r="AU137" s="543"/>
      <c r="AV137" s="543"/>
      <c r="AW137" s="543"/>
      <c r="AX137" s="543"/>
      <c r="AY137" s="543"/>
      <c r="AZ137" s="216"/>
      <c r="BA137" s="2217"/>
      <c r="BB137" s="159" t="s">
        <v>43</v>
      </c>
      <c r="BC137" s="1207" t="s">
        <v>36</v>
      </c>
      <c r="BD137" s="1227" t="s">
        <v>36</v>
      </c>
      <c r="BE137" s="1227" t="s">
        <v>36</v>
      </c>
      <c r="BF137" s="1227" t="s">
        <v>36</v>
      </c>
      <c r="BG137" s="1248" t="s">
        <v>36</v>
      </c>
      <c r="BH137" s="1269" t="s">
        <v>36</v>
      </c>
      <c r="BI137" s="1227" t="s">
        <v>36</v>
      </c>
      <c r="BJ137" s="1227" t="s">
        <v>36</v>
      </c>
      <c r="BK137" s="1227" t="s">
        <v>36</v>
      </c>
      <c r="BL137" s="1248" t="s">
        <v>36</v>
      </c>
      <c r="BM137" s="1269" t="s">
        <v>36</v>
      </c>
      <c r="BN137" s="1227" t="s">
        <v>36</v>
      </c>
      <c r="BO137" s="1227" t="s">
        <v>36</v>
      </c>
      <c r="BP137" s="1227" t="s">
        <v>36</v>
      </c>
      <c r="BQ137" s="1248" t="s">
        <v>36</v>
      </c>
      <c r="BR137" s="1269" t="s">
        <v>36</v>
      </c>
      <c r="BS137" s="1227" t="s">
        <v>36</v>
      </c>
      <c r="BT137" s="1227" t="s">
        <v>36</v>
      </c>
      <c r="BU137" s="1227" t="s">
        <v>36</v>
      </c>
      <c r="BV137" s="1227" t="s">
        <v>36</v>
      </c>
      <c r="BW137" s="1227" t="s">
        <v>36</v>
      </c>
      <c r="BX137" s="1227" t="s">
        <v>36</v>
      </c>
      <c r="BY137" s="1291" t="s">
        <v>36</v>
      </c>
      <c r="BZ137" s="1291" t="s">
        <v>36</v>
      </c>
      <c r="CA137" s="1291" t="s">
        <v>36</v>
      </c>
      <c r="CB137" s="1291" t="s">
        <v>36</v>
      </c>
      <c r="CC137" s="1291" t="s">
        <v>36</v>
      </c>
      <c r="CD137" s="1291" t="s">
        <v>36</v>
      </c>
      <c r="CE137" s="1291" t="s">
        <v>36</v>
      </c>
      <c r="CF137" s="1291" t="s">
        <v>36</v>
      </c>
      <c r="CG137" s="1858"/>
      <c r="CH137" s="1858"/>
      <c r="CI137" s="1858"/>
      <c r="CJ137" s="1858"/>
      <c r="CK137" s="1858"/>
      <c r="CL137" s="1858"/>
      <c r="CM137" s="1858"/>
      <c r="CN137" s="1858"/>
      <c r="CO137" s="1858"/>
      <c r="CP137" s="1858"/>
      <c r="CQ137" s="1858"/>
      <c r="CR137" s="1858"/>
      <c r="CS137" s="1858"/>
      <c r="CT137" s="1858"/>
      <c r="CU137" s="1858"/>
      <c r="CV137" s="1858"/>
      <c r="CW137" s="1858"/>
      <c r="CX137" s="1858"/>
      <c r="CY137" s="1858"/>
      <c r="CZ137" s="1858"/>
    </row>
    <row r="138" s="578" customFormat="true" ht="15" customHeight="true" x14ac:dyDescent="0.2">
      <c r="A138" s="2311"/>
      <c r="B138" s="1466" t="s">
        <v>42</v>
      </c>
      <c r="C138" s="1411">
        <v>4.2038779736097363</v>
      </c>
      <c r="D138" s="1412">
        <v>0.79160298832174958</v>
      </c>
      <c r="E138" s="1412">
        <v>0.46211117148337111</v>
      </c>
      <c r="F138" s="1412">
        <v>0.25547985547824875</v>
      </c>
      <c r="G138" s="1413">
        <v>0.22153346780732922</v>
      </c>
      <c r="H138" s="1096" t="s">
        <v>36</v>
      </c>
      <c r="I138" s="1117" t="s">
        <v>36</v>
      </c>
      <c r="J138" s="1117" t="s">
        <v>36</v>
      </c>
      <c r="K138" s="1117" t="s">
        <v>36</v>
      </c>
      <c r="L138" s="1138" t="s">
        <v>36</v>
      </c>
      <c r="M138" s="1161" t="s">
        <v>36</v>
      </c>
      <c r="N138" s="1117" t="s">
        <v>36</v>
      </c>
      <c r="O138" s="1117" t="s">
        <v>36</v>
      </c>
      <c r="P138" s="1117" t="s">
        <v>36</v>
      </c>
      <c r="Q138" s="1182" t="s">
        <v>36</v>
      </c>
      <c r="R138" s="1414">
        <v>2.1359223300970842</v>
      </c>
      <c r="S138" s="1412">
        <v>0.28169014084507121</v>
      </c>
      <c r="T138" s="1412">
        <v>1.8788343558282277</v>
      </c>
      <c r="U138" s="1412">
        <v>2.693602693602692</v>
      </c>
      <c r="V138" s="1412">
        <v>0</v>
      </c>
      <c r="W138" s="1412">
        <v>0.230237912509592</v>
      </c>
      <c r="X138" s="1412">
        <v>7.5117370892018753</v>
      </c>
      <c r="Y138" s="1412">
        <v>1.1363636363636356</v>
      </c>
      <c r="Z138" s="1412">
        <v>2.3521026372059923</v>
      </c>
      <c r="AA138" s="1412">
        <v>1.0663507109004771</v>
      </c>
      <c r="AB138" s="1412">
        <v>8.7642418930762647E-2</v>
      </c>
      <c r="AC138" s="1412">
        <v>0.43956043956043905</v>
      </c>
      <c r="AD138" s="1412">
        <v>0</v>
      </c>
      <c r="AE138" s="1412">
        <v>0.43923865300146525</v>
      </c>
      <c r="AF138" s="1907">
        <v>0.2301874383426499</v>
      </c>
      <c r="AG138" s="543"/>
      <c r="AH138" s="543"/>
      <c r="AI138" s="543"/>
      <c r="AJ138" s="543"/>
      <c r="AK138" s="543"/>
      <c r="AL138" s="543"/>
      <c r="AM138" s="543"/>
      <c r="AN138" s="543"/>
      <c r="AO138" s="543"/>
      <c r="AP138" s="543"/>
      <c r="AQ138" s="543"/>
      <c r="AR138" s="543"/>
      <c r="AS138" s="543"/>
      <c r="AT138" s="543"/>
      <c r="AU138" s="543"/>
      <c r="AV138" s="543"/>
      <c r="AW138" s="543"/>
      <c r="AX138" s="543"/>
      <c r="AY138" s="543"/>
      <c r="AZ138" s="216"/>
      <c r="BA138" s="2217"/>
      <c r="BB138" s="159" t="s">
        <v>42</v>
      </c>
      <c r="BC138" s="1207" t="s">
        <v>36</v>
      </c>
      <c r="BD138" s="1227" t="s">
        <v>36</v>
      </c>
      <c r="BE138" s="1227" t="s">
        <v>36</v>
      </c>
      <c r="BF138" s="1227" t="s">
        <v>36</v>
      </c>
      <c r="BG138" s="1248" t="s">
        <v>36</v>
      </c>
      <c r="BH138" s="1269" t="s">
        <v>36</v>
      </c>
      <c r="BI138" s="1227" t="s">
        <v>36</v>
      </c>
      <c r="BJ138" s="1227" t="s">
        <v>36</v>
      </c>
      <c r="BK138" s="1227" t="s">
        <v>36</v>
      </c>
      <c r="BL138" s="1248" t="s">
        <v>36</v>
      </c>
      <c r="BM138" s="1269" t="s">
        <v>36</v>
      </c>
      <c r="BN138" s="1227" t="s">
        <v>36</v>
      </c>
      <c r="BO138" s="1227" t="s">
        <v>36</v>
      </c>
      <c r="BP138" s="1227" t="s">
        <v>36</v>
      </c>
      <c r="BQ138" s="1248" t="s">
        <v>36</v>
      </c>
      <c r="BR138" s="1269" t="s">
        <v>36</v>
      </c>
      <c r="BS138" s="1227" t="s">
        <v>36</v>
      </c>
      <c r="BT138" s="1227" t="s">
        <v>36</v>
      </c>
      <c r="BU138" s="1227" t="s">
        <v>36</v>
      </c>
      <c r="BV138" s="1227" t="s">
        <v>36</v>
      </c>
      <c r="BW138" s="1227" t="s">
        <v>36</v>
      </c>
      <c r="BX138" s="1227" t="s">
        <v>36</v>
      </c>
      <c r="BY138" s="1291" t="s">
        <v>36</v>
      </c>
      <c r="BZ138" s="1291" t="s">
        <v>36</v>
      </c>
      <c r="CA138" s="1291" t="s">
        <v>36</v>
      </c>
      <c r="CB138" s="1291" t="s">
        <v>36</v>
      </c>
      <c r="CC138" s="1291" t="s">
        <v>36</v>
      </c>
      <c r="CD138" s="1291" t="s">
        <v>36</v>
      </c>
      <c r="CE138" s="1291" t="s">
        <v>36</v>
      </c>
      <c r="CF138" s="1291" t="s">
        <v>36</v>
      </c>
      <c r="CG138" s="1858"/>
      <c r="CH138" s="1858"/>
      <c r="CI138" s="1858"/>
      <c r="CJ138" s="1858"/>
      <c r="CK138" s="1858"/>
      <c r="CL138" s="1858"/>
      <c r="CM138" s="1858"/>
      <c r="CN138" s="1858"/>
      <c r="CO138" s="1858"/>
      <c r="CP138" s="1858"/>
      <c r="CQ138" s="1858"/>
      <c r="CR138" s="1858"/>
      <c r="CS138" s="1858"/>
      <c r="CT138" s="1858"/>
      <c r="CU138" s="1858"/>
      <c r="CV138" s="1858"/>
      <c r="CW138" s="1858"/>
      <c r="CX138" s="1858"/>
      <c r="CY138" s="1858"/>
      <c r="CZ138" s="1858"/>
    </row>
    <row r="139" s="578" customFormat="true" ht="15" customHeight="true" x14ac:dyDescent="0.2">
      <c r="A139" s="2311"/>
      <c r="B139" s="1466" t="s">
        <v>19</v>
      </c>
      <c r="C139" s="1411">
        <v>0.47011062584642205</v>
      </c>
      <c r="D139" s="1412">
        <v>5.7946802288259422E-2</v>
      </c>
      <c r="E139" s="1412">
        <v>0.13352842125556769</v>
      </c>
      <c r="F139" s="1412">
        <v>0</v>
      </c>
      <c r="G139" s="1413">
        <v>0</v>
      </c>
      <c r="H139" s="1096" t="s">
        <v>36</v>
      </c>
      <c r="I139" s="1117" t="s">
        <v>36</v>
      </c>
      <c r="J139" s="1117" t="s">
        <v>36</v>
      </c>
      <c r="K139" s="1117" t="s">
        <v>36</v>
      </c>
      <c r="L139" s="1138" t="s">
        <v>36</v>
      </c>
      <c r="M139" s="1161" t="s">
        <v>36</v>
      </c>
      <c r="N139" s="1117" t="s">
        <v>36</v>
      </c>
      <c r="O139" s="1117" t="s">
        <v>36</v>
      </c>
      <c r="P139" s="1117" t="s">
        <v>36</v>
      </c>
      <c r="Q139" s="1182" t="s">
        <v>36</v>
      </c>
      <c r="R139" s="1414">
        <v>0</v>
      </c>
      <c r="S139" s="1412">
        <v>9.3896713615023733E-2</v>
      </c>
      <c r="T139" s="1412">
        <v>0</v>
      </c>
      <c r="U139" s="1412">
        <v>0</v>
      </c>
      <c r="V139" s="1412">
        <v>0</v>
      </c>
      <c r="W139" s="1412">
        <v>0</v>
      </c>
      <c r="X139" s="1412">
        <v>0</v>
      </c>
      <c r="Y139" s="1412">
        <v>2.597402597402596</v>
      </c>
      <c r="Z139" s="1412">
        <v>7.1275837491090663E-2</v>
      </c>
      <c r="AA139" s="1412">
        <v>0</v>
      </c>
      <c r="AB139" s="1412">
        <v>0</v>
      </c>
      <c r="AC139" s="1412">
        <v>0</v>
      </c>
      <c r="AD139" s="1412">
        <v>0</v>
      </c>
      <c r="AE139" s="1412">
        <v>0</v>
      </c>
      <c r="AF139" s="1907">
        <v>6.5767839526471389E-2</v>
      </c>
      <c r="AG139" s="543"/>
      <c r="AH139" s="543"/>
      <c r="AI139" s="543"/>
      <c r="AJ139" s="543"/>
      <c r="AK139" s="543"/>
      <c r="AL139" s="543"/>
      <c r="AM139" s="543"/>
      <c r="AN139" s="543"/>
      <c r="AO139" s="543"/>
      <c r="AP139" s="543"/>
      <c r="AQ139" s="543"/>
      <c r="AR139" s="543"/>
      <c r="AS139" s="543"/>
      <c r="AT139" s="543"/>
      <c r="AU139" s="543"/>
      <c r="AV139" s="543"/>
      <c r="AW139" s="543"/>
      <c r="AX139" s="543"/>
      <c r="AY139" s="543"/>
      <c r="AZ139" s="216"/>
      <c r="BA139" s="2217"/>
      <c r="BB139" s="159" t="s">
        <v>19</v>
      </c>
      <c r="BC139" s="1207" t="s">
        <v>36</v>
      </c>
      <c r="BD139" s="1227" t="s">
        <v>36</v>
      </c>
      <c r="BE139" s="1227" t="s">
        <v>36</v>
      </c>
      <c r="BF139" s="1227" t="s">
        <v>36</v>
      </c>
      <c r="BG139" s="1248" t="s">
        <v>36</v>
      </c>
      <c r="BH139" s="1269" t="s">
        <v>36</v>
      </c>
      <c r="BI139" s="1227" t="s">
        <v>36</v>
      </c>
      <c r="BJ139" s="1227" t="s">
        <v>36</v>
      </c>
      <c r="BK139" s="1227" t="s">
        <v>36</v>
      </c>
      <c r="BL139" s="1248" t="s">
        <v>36</v>
      </c>
      <c r="BM139" s="1269" t="s">
        <v>36</v>
      </c>
      <c r="BN139" s="1227" t="s">
        <v>36</v>
      </c>
      <c r="BO139" s="1227" t="s">
        <v>36</v>
      </c>
      <c r="BP139" s="1227" t="s">
        <v>36</v>
      </c>
      <c r="BQ139" s="1248" t="s">
        <v>36</v>
      </c>
      <c r="BR139" s="1269" t="s">
        <v>36</v>
      </c>
      <c r="BS139" s="1227" t="s">
        <v>36</v>
      </c>
      <c r="BT139" s="1227" t="s">
        <v>36</v>
      </c>
      <c r="BU139" s="1227" t="s">
        <v>36</v>
      </c>
      <c r="BV139" s="1227" t="s">
        <v>36</v>
      </c>
      <c r="BW139" s="1227" t="s">
        <v>36</v>
      </c>
      <c r="BX139" s="1227" t="s">
        <v>36</v>
      </c>
      <c r="BY139" s="1291" t="s">
        <v>36</v>
      </c>
      <c r="BZ139" s="1291" t="s">
        <v>36</v>
      </c>
      <c r="CA139" s="1291" t="s">
        <v>36</v>
      </c>
      <c r="CB139" s="1291" t="s">
        <v>36</v>
      </c>
      <c r="CC139" s="1291" t="s">
        <v>36</v>
      </c>
      <c r="CD139" s="1291" t="s">
        <v>36</v>
      </c>
      <c r="CE139" s="1291" t="s">
        <v>36</v>
      </c>
      <c r="CF139" s="1291" t="s">
        <v>36</v>
      </c>
      <c r="CG139" s="1858"/>
      <c r="CH139" s="1858"/>
      <c r="CI139" s="1858"/>
      <c r="CJ139" s="1858"/>
      <c r="CK139" s="1858"/>
      <c r="CL139" s="1858"/>
      <c r="CM139" s="1858"/>
      <c r="CN139" s="1858"/>
      <c r="CO139" s="1858"/>
      <c r="CP139" s="1858"/>
      <c r="CQ139" s="1858"/>
      <c r="CR139" s="1858"/>
      <c r="CS139" s="1858"/>
      <c r="CT139" s="1858"/>
      <c r="CU139" s="1858"/>
      <c r="CV139" s="1858"/>
      <c r="CW139" s="1858"/>
      <c r="CX139" s="1858"/>
      <c r="CY139" s="1858"/>
      <c r="CZ139" s="1858"/>
    </row>
    <row r="140" s="130" customFormat="true" ht="15" customHeight="true" x14ac:dyDescent="0.2">
      <c r="A140" s="2171" t="s">
        <v>107</v>
      </c>
      <c r="B140" s="252" t="s">
        <v>65</v>
      </c>
      <c r="C140" s="1049" t="s">
        <v>36</v>
      </c>
      <c r="D140" s="1061" t="s">
        <v>36</v>
      </c>
      <c r="E140" s="1061" t="s">
        <v>36</v>
      </c>
      <c r="F140" s="1061" t="s">
        <v>36</v>
      </c>
      <c r="G140" s="1073" t="s">
        <v>36</v>
      </c>
      <c r="H140" s="1097" t="s">
        <v>36</v>
      </c>
      <c r="I140" s="1061" t="s">
        <v>36</v>
      </c>
      <c r="J140" s="1061" t="s">
        <v>36</v>
      </c>
      <c r="K140" s="1061" t="s">
        <v>36</v>
      </c>
      <c r="L140" s="1139" t="s">
        <v>36</v>
      </c>
      <c r="M140" s="1162" t="s">
        <v>36</v>
      </c>
      <c r="N140" s="1061" t="s">
        <v>36</v>
      </c>
      <c r="O140" s="1061" t="s">
        <v>36</v>
      </c>
      <c r="P140" s="1061" t="s">
        <v>36</v>
      </c>
      <c r="Q140" s="1073" t="s">
        <v>36</v>
      </c>
      <c r="R140" s="1097" t="s">
        <v>36</v>
      </c>
      <c r="S140" s="1061" t="s">
        <v>36</v>
      </c>
      <c r="T140" s="1061" t="s">
        <v>36</v>
      </c>
      <c r="U140" s="1061" t="s">
        <v>36</v>
      </c>
      <c r="V140" s="1061" t="s">
        <v>36</v>
      </c>
      <c r="W140" s="1061" t="s">
        <v>36</v>
      </c>
      <c r="X140" s="1061" t="s">
        <v>36</v>
      </c>
      <c r="Y140" s="1195" t="s">
        <v>36</v>
      </c>
      <c r="Z140" s="1195" t="s">
        <v>36</v>
      </c>
      <c r="AA140" s="1195" t="s">
        <v>36</v>
      </c>
      <c r="AB140" s="1195" t="s">
        <v>36</v>
      </c>
      <c r="AC140" s="1195" t="s">
        <v>36</v>
      </c>
      <c r="AD140" s="1195" t="s">
        <v>36</v>
      </c>
      <c r="AE140" s="1195" t="s">
        <v>36</v>
      </c>
      <c r="AF140" s="1822" t="s">
        <v>36</v>
      </c>
      <c r="AG140" s="1839"/>
      <c r="AH140" s="1839"/>
      <c r="AI140" s="1839"/>
      <c r="AJ140" s="1839"/>
      <c r="AK140" s="1839"/>
      <c r="AL140" s="1839"/>
      <c r="AM140" s="1839"/>
      <c r="AN140" s="1839"/>
      <c r="AO140" s="1839"/>
      <c r="AP140" s="1839"/>
      <c r="AQ140" s="1839"/>
      <c r="AR140" s="1839"/>
      <c r="AS140" s="1839"/>
      <c r="AT140" s="1839"/>
      <c r="AU140" s="1839"/>
      <c r="AV140" s="1839"/>
      <c r="AW140" s="1839"/>
      <c r="AX140" s="1839"/>
      <c r="AY140" s="1839"/>
      <c r="AZ140" s="215"/>
      <c r="BA140" s="2217" t="s">
        <v>107</v>
      </c>
      <c r="BB140" s="159" t="s">
        <v>65</v>
      </c>
      <c r="BC140" s="1207" t="s">
        <v>36</v>
      </c>
      <c r="BD140" s="1227" t="s">
        <v>36</v>
      </c>
      <c r="BE140" s="1227" t="s">
        <v>36</v>
      </c>
      <c r="BF140" s="1227" t="s">
        <v>36</v>
      </c>
      <c r="BG140" s="1248" t="s">
        <v>36</v>
      </c>
      <c r="BH140" s="1269" t="s">
        <v>36</v>
      </c>
      <c r="BI140" s="1227" t="s">
        <v>36</v>
      </c>
      <c r="BJ140" s="1227" t="s">
        <v>36</v>
      </c>
      <c r="BK140" s="1227" t="s">
        <v>36</v>
      </c>
      <c r="BL140" s="1248" t="s">
        <v>36</v>
      </c>
      <c r="BM140" s="1269" t="s">
        <v>36</v>
      </c>
      <c r="BN140" s="1227" t="s">
        <v>36</v>
      </c>
      <c r="BO140" s="1227" t="s">
        <v>36</v>
      </c>
      <c r="BP140" s="1227" t="s">
        <v>36</v>
      </c>
      <c r="BQ140" s="1248" t="s">
        <v>36</v>
      </c>
      <c r="BR140" s="1269" t="s">
        <v>36</v>
      </c>
      <c r="BS140" s="1227" t="s">
        <v>36</v>
      </c>
      <c r="BT140" s="1227" t="s">
        <v>36</v>
      </c>
      <c r="BU140" s="1227" t="s">
        <v>36</v>
      </c>
      <c r="BV140" s="1227" t="s">
        <v>36</v>
      </c>
      <c r="BW140" s="1227" t="s">
        <v>36</v>
      </c>
      <c r="BX140" s="1227" t="s">
        <v>36</v>
      </c>
      <c r="BY140" s="1291" t="s">
        <v>36</v>
      </c>
      <c r="BZ140" s="1291" t="s">
        <v>36</v>
      </c>
      <c r="CA140" s="1291" t="s">
        <v>36</v>
      </c>
      <c r="CB140" s="1291" t="s">
        <v>36</v>
      </c>
      <c r="CC140" s="1291" t="s">
        <v>36</v>
      </c>
      <c r="CD140" s="1291" t="s">
        <v>36</v>
      </c>
      <c r="CE140" s="1291" t="s">
        <v>36</v>
      </c>
      <c r="CF140" s="1291" t="s">
        <v>36</v>
      </c>
      <c r="CG140" s="1858"/>
      <c r="CH140" s="1858"/>
      <c r="CI140" s="1858"/>
      <c r="CJ140" s="1858"/>
      <c r="CK140" s="1858"/>
      <c r="CL140" s="1858"/>
      <c r="CM140" s="1858"/>
      <c r="CN140" s="1858"/>
      <c r="CO140" s="1858"/>
      <c r="CP140" s="1858"/>
      <c r="CQ140" s="1858"/>
      <c r="CR140" s="1858"/>
      <c r="CS140" s="1858"/>
      <c r="CT140" s="1858"/>
      <c r="CU140" s="1858"/>
      <c r="CV140" s="1858"/>
      <c r="CW140" s="1858"/>
      <c r="CX140" s="1858"/>
      <c r="CY140" s="1858"/>
      <c r="CZ140" s="1858"/>
    </row>
    <row r="141" s="130" customFormat="true" ht="15" customHeight="true" x14ac:dyDescent="0.2">
      <c r="A141" s="2171"/>
      <c r="B141" s="252" t="s">
        <v>66</v>
      </c>
      <c r="C141" s="1049" t="s">
        <v>36</v>
      </c>
      <c r="D141" s="1061" t="s">
        <v>36</v>
      </c>
      <c r="E141" s="1061" t="s">
        <v>36</v>
      </c>
      <c r="F141" s="1061" t="s">
        <v>36</v>
      </c>
      <c r="G141" s="1073" t="s">
        <v>36</v>
      </c>
      <c r="H141" s="1097" t="s">
        <v>36</v>
      </c>
      <c r="I141" s="1061" t="s">
        <v>36</v>
      </c>
      <c r="J141" s="1061" t="s">
        <v>36</v>
      </c>
      <c r="K141" s="1061" t="s">
        <v>36</v>
      </c>
      <c r="L141" s="1139" t="s">
        <v>36</v>
      </c>
      <c r="M141" s="1162" t="s">
        <v>36</v>
      </c>
      <c r="N141" s="1061" t="s">
        <v>36</v>
      </c>
      <c r="O141" s="1061" t="s">
        <v>36</v>
      </c>
      <c r="P141" s="1061" t="s">
        <v>36</v>
      </c>
      <c r="Q141" s="1073" t="s">
        <v>36</v>
      </c>
      <c r="R141" s="1097" t="s">
        <v>36</v>
      </c>
      <c r="S141" s="1061" t="s">
        <v>36</v>
      </c>
      <c r="T141" s="1061" t="s">
        <v>36</v>
      </c>
      <c r="U141" s="1061" t="s">
        <v>36</v>
      </c>
      <c r="V141" s="1061" t="s">
        <v>36</v>
      </c>
      <c r="W141" s="1061" t="s">
        <v>36</v>
      </c>
      <c r="X141" s="1061" t="s">
        <v>36</v>
      </c>
      <c r="Y141" s="1195" t="s">
        <v>36</v>
      </c>
      <c r="Z141" s="1195" t="s">
        <v>36</v>
      </c>
      <c r="AA141" s="1195" t="s">
        <v>36</v>
      </c>
      <c r="AB141" s="1195" t="s">
        <v>36</v>
      </c>
      <c r="AC141" s="1195" t="s">
        <v>36</v>
      </c>
      <c r="AD141" s="1195" t="s">
        <v>36</v>
      </c>
      <c r="AE141" s="1195" t="s">
        <v>36</v>
      </c>
      <c r="AF141" s="1822" t="s">
        <v>36</v>
      </c>
      <c r="AG141" s="1839"/>
      <c r="AH141" s="1839"/>
      <c r="AI141" s="1839"/>
      <c r="AJ141" s="1839"/>
      <c r="AK141" s="1839"/>
      <c r="AL141" s="1839"/>
      <c r="AM141" s="1839"/>
      <c r="AN141" s="1839"/>
      <c r="AO141" s="1839"/>
      <c r="AP141" s="1839"/>
      <c r="AQ141" s="1839"/>
      <c r="AR141" s="1839"/>
      <c r="AS141" s="1839"/>
      <c r="AT141" s="1839"/>
      <c r="AU141" s="1839"/>
      <c r="AV141" s="1839"/>
      <c r="AW141" s="1839"/>
      <c r="AX141" s="1839"/>
      <c r="AY141" s="1839"/>
      <c r="AZ141" s="215"/>
      <c r="BA141" s="2217"/>
      <c r="BB141" s="159" t="s">
        <v>66</v>
      </c>
      <c r="BC141" s="1207" t="s">
        <v>36</v>
      </c>
      <c r="BD141" s="1227" t="s">
        <v>36</v>
      </c>
      <c r="BE141" s="1227" t="s">
        <v>36</v>
      </c>
      <c r="BF141" s="1227" t="s">
        <v>36</v>
      </c>
      <c r="BG141" s="1248" t="s">
        <v>36</v>
      </c>
      <c r="BH141" s="1269" t="s">
        <v>36</v>
      </c>
      <c r="BI141" s="1227" t="s">
        <v>36</v>
      </c>
      <c r="BJ141" s="1227" t="s">
        <v>36</v>
      </c>
      <c r="BK141" s="1227" t="s">
        <v>36</v>
      </c>
      <c r="BL141" s="1248" t="s">
        <v>36</v>
      </c>
      <c r="BM141" s="1269" t="s">
        <v>36</v>
      </c>
      <c r="BN141" s="1227" t="s">
        <v>36</v>
      </c>
      <c r="BO141" s="1227" t="s">
        <v>36</v>
      </c>
      <c r="BP141" s="1227" t="s">
        <v>36</v>
      </c>
      <c r="BQ141" s="1248" t="s">
        <v>36</v>
      </c>
      <c r="BR141" s="1269" t="s">
        <v>36</v>
      </c>
      <c r="BS141" s="1227" t="s">
        <v>36</v>
      </c>
      <c r="BT141" s="1227" t="s">
        <v>36</v>
      </c>
      <c r="BU141" s="1227" t="s">
        <v>36</v>
      </c>
      <c r="BV141" s="1227" t="s">
        <v>36</v>
      </c>
      <c r="BW141" s="1227" t="s">
        <v>36</v>
      </c>
      <c r="BX141" s="1227" t="s">
        <v>36</v>
      </c>
      <c r="BY141" s="1291" t="s">
        <v>36</v>
      </c>
      <c r="BZ141" s="1291" t="s">
        <v>36</v>
      </c>
      <c r="CA141" s="1291" t="s">
        <v>36</v>
      </c>
      <c r="CB141" s="1291" t="s">
        <v>36</v>
      </c>
      <c r="CC141" s="1291" t="s">
        <v>36</v>
      </c>
      <c r="CD141" s="1291" t="s">
        <v>36</v>
      </c>
      <c r="CE141" s="1291" t="s">
        <v>36</v>
      </c>
      <c r="CF141" s="1291" t="s">
        <v>36</v>
      </c>
      <c r="CG141" s="1858"/>
      <c r="CH141" s="1858"/>
      <c r="CI141" s="1858"/>
      <c r="CJ141" s="1858"/>
      <c r="CK141" s="1858"/>
      <c r="CL141" s="1858"/>
      <c r="CM141" s="1858"/>
      <c r="CN141" s="1858"/>
      <c r="CO141" s="1858"/>
      <c r="CP141" s="1858"/>
      <c r="CQ141" s="1858"/>
      <c r="CR141" s="1858"/>
      <c r="CS141" s="1858"/>
      <c r="CT141" s="1858"/>
      <c r="CU141" s="1858"/>
      <c r="CV141" s="1858"/>
      <c r="CW141" s="1858"/>
      <c r="CX141" s="1858"/>
      <c r="CY141" s="1858"/>
      <c r="CZ141" s="1858"/>
    </row>
    <row r="142" s="130" customFormat="true" ht="15" customHeight="true" x14ac:dyDescent="0.2">
      <c r="A142" s="2171"/>
      <c r="B142" s="252" t="s">
        <v>67</v>
      </c>
      <c r="C142" s="1049" t="s">
        <v>36</v>
      </c>
      <c r="D142" s="1061" t="s">
        <v>36</v>
      </c>
      <c r="E142" s="1061" t="s">
        <v>36</v>
      </c>
      <c r="F142" s="1061" t="s">
        <v>36</v>
      </c>
      <c r="G142" s="1073" t="s">
        <v>36</v>
      </c>
      <c r="H142" s="1097" t="s">
        <v>36</v>
      </c>
      <c r="I142" s="1061" t="s">
        <v>36</v>
      </c>
      <c r="J142" s="1061" t="s">
        <v>36</v>
      </c>
      <c r="K142" s="1061" t="s">
        <v>36</v>
      </c>
      <c r="L142" s="1139" t="s">
        <v>36</v>
      </c>
      <c r="M142" s="1162" t="s">
        <v>36</v>
      </c>
      <c r="N142" s="1061" t="s">
        <v>36</v>
      </c>
      <c r="O142" s="1061" t="s">
        <v>36</v>
      </c>
      <c r="P142" s="1061" t="s">
        <v>36</v>
      </c>
      <c r="Q142" s="1073" t="s">
        <v>36</v>
      </c>
      <c r="R142" s="1097" t="s">
        <v>36</v>
      </c>
      <c r="S142" s="1061" t="s">
        <v>36</v>
      </c>
      <c r="T142" s="1061" t="s">
        <v>36</v>
      </c>
      <c r="U142" s="1061" t="s">
        <v>36</v>
      </c>
      <c r="V142" s="1061" t="s">
        <v>36</v>
      </c>
      <c r="W142" s="1061" t="s">
        <v>36</v>
      </c>
      <c r="X142" s="1061" t="s">
        <v>36</v>
      </c>
      <c r="Y142" s="1195" t="s">
        <v>36</v>
      </c>
      <c r="Z142" s="1195" t="s">
        <v>36</v>
      </c>
      <c r="AA142" s="1195" t="s">
        <v>36</v>
      </c>
      <c r="AB142" s="1195" t="s">
        <v>36</v>
      </c>
      <c r="AC142" s="1195" t="s">
        <v>36</v>
      </c>
      <c r="AD142" s="1195" t="s">
        <v>36</v>
      </c>
      <c r="AE142" s="1195" t="s">
        <v>36</v>
      </c>
      <c r="AF142" s="1822" t="s">
        <v>36</v>
      </c>
      <c r="AG142" s="1839"/>
      <c r="AH142" s="1839"/>
      <c r="AI142" s="1839"/>
      <c r="AJ142" s="1839"/>
      <c r="AK142" s="1839"/>
      <c r="AL142" s="1839"/>
      <c r="AM142" s="1839"/>
      <c r="AN142" s="1839"/>
      <c r="AO142" s="1839"/>
      <c r="AP142" s="1839"/>
      <c r="AQ142" s="1839"/>
      <c r="AR142" s="1839"/>
      <c r="AS142" s="1839"/>
      <c r="AT142" s="1839"/>
      <c r="AU142" s="1839"/>
      <c r="AV142" s="1839"/>
      <c r="AW142" s="1839"/>
      <c r="AX142" s="1839"/>
      <c r="AY142" s="1839"/>
      <c r="AZ142" s="215"/>
      <c r="BA142" s="2217"/>
      <c r="BB142" s="159" t="s">
        <v>67</v>
      </c>
      <c r="BC142" s="1207" t="s">
        <v>36</v>
      </c>
      <c r="BD142" s="1227" t="s">
        <v>36</v>
      </c>
      <c r="BE142" s="1227" t="s">
        <v>36</v>
      </c>
      <c r="BF142" s="1227" t="s">
        <v>36</v>
      </c>
      <c r="BG142" s="1248" t="s">
        <v>36</v>
      </c>
      <c r="BH142" s="1269" t="s">
        <v>36</v>
      </c>
      <c r="BI142" s="1227" t="s">
        <v>36</v>
      </c>
      <c r="BJ142" s="1227" t="s">
        <v>36</v>
      </c>
      <c r="BK142" s="1227" t="s">
        <v>36</v>
      </c>
      <c r="BL142" s="1248" t="s">
        <v>36</v>
      </c>
      <c r="BM142" s="1269" t="s">
        <v>36</v>
      </c>
      <c r="BN142" s="1227" t="s">
        <v>36</v>
      </c>
      <c r="BO142" s="1227" t="s">
        <v>36</v>
      </c>
      <c r="BP142" s="1227" t="s">
        <v>36</v>
      </c>
      <c r="BQ142" s="1248" t="s">
        <v>36</v>
      </c>
      <c r="BR142" s="1269" t="s">
        <v>36</v>
      </c>
      <c r="BS142" s="1227" t="s">
        <v>36</v>
      </c>
      <c r="BT142" s="1227" t="s">
        <v>36</v>
      </c>
      <c r="BU142" s="1227" t="s">
        <v>36</v>
      </c>
      <c r="BV142" s="1227" t="s">
        <v>36</v>
      </c>
      <c r="BW142" s="1227" t="s">
        <v>36</v>
      </c>
      <c r="BX142" s="1227" t="s">
        <v>36</v>
      </c>
      <c r="BY142" s="1291" t="s">
        <v>36</v>
      </c>
      <c r="BZ142" s="1291" t="s">
        <v>36</v>
      </c>
      <c r="CA142" s="1291" t="s">
        <v>36</v>
      </c>
      <c r="CB142" s="1291" t="s">
        <v>36</v>
      </c>
      <c r="CC142" s="1291" t="s">
        <v>36</v>
      </c>
      <c r="CD142" s="1291" t="s">
        <v>36</v>
      </c>
      <c r="CE142" s="1291" t="s">
        <v>36</v>
      </c>
      <c r="CF142" s="1291" t="s">
        <v>36</v>
      </c>
      <c r="CG142" s="1858"/>
      <c r="CH142" s="1858"/>
      <c r="CI142" s="1858"/>
      <c r="CJ142" s="1858"/>
      <c r="CK142" s="1858"/>
      <c r="CL142" s="1858"/>
      <c r="CM142" s="1858"/>
      <c r="CN142" s="1858"/>
      <c r="CO142" s="1858"/>
      <c r="CP142" s="1858"/>
      <c r="CQ142" s="1858"/>
      <c r="CR142" s="1858"/>
      <c r="CS142" s="1858"/>
      <c r="CT142" s="1858"/>
      <c r="CU142" s="1858"/>
      <c r="CV142" s="1858"/>
      <c r="CW142" s="1858"/>
      <c r="CX142" s="1858"/>
      <c r="CY142" s="1858"/>
      <c r="CZ142" s="1858"/>
    </row>
    <row r="143" s="130" customFormat="true" ht="15" customHeight="true" x14ac:dyDescent="0.2">
      <c r="A143" s="2171"/>
      <c r="B143" s="252" t="s">
        <v>68</v>
      </c>
      <c r="C143" s="1049" t="s">
        <v>36</v>
      </c>
      <c r="D143" s="1061" t="s">
        <v>36</v>
      </c>
      <c r="E143" s="1061" t="s">
        <v>36</v>
      </c>
      <c r="F143" s="1061" t="s">
        <v>36</v>
      </c>
      <c r="G143" s="1073" t="s">
        <v>36</v>
      </c>
      <c r="H143" s="1097" t="s">
        <v>36</v>
      </c>
      <c r="I143" s="1061" t="s">
        <v>36</v>
      </c>
      <c r="J143" s="1061" t="s">
        <v>36</v>
      </c>
      <c r="K143" s="1061" t="s">
        <v>36</v>
      </c>
      <c r="L143" s="1139" t="s">
        <v>36</v>
      </c>
      <c r="M143" s="1162" t="s">
        <v>36</v>
      </c>
      <c r="N143" s="1061" t="s">
        <v>36</v>
      </c>
      <c r="O143" s="1061" t="s">
        <v>36</v>
      </c>
      <c r="P143" s="1061" t="s">
        <v>36</v>
      </c>
      <c r="Q143" s="1073" t="s">
        <v>36</v>
      </c>
      <c r="R143" s="1097" t="s">
        <v>36</v>
      </c>
      <c r="S143" s="1061" t="s">
        <v>36</v>
      </c>
      <c r="T143" s="1061" t="s">
        <v>36</v>
      </c>
      <c r="U143" s="1061" t="s">
        <v>36</v>
      </c>
      <c r="V143" s="1061" t="s">
        <v>36</v>
      </c>
      <c r="W143" s="1061" t="s">
        <v>36</v>
      </c>
      <c r="X143" s="1061" t="s">
        <v>36</v>
      </c>
      <c r="Y143" s="1195" t="s">
        <v>36</v>
      </c>
      <c r="Z143" s="1195" t="s">
        <v>36</v>
      </c>
      <c r="AA143" s="1195" t="s">
        <v>36</v>
      </c>
      <c r="AB143" s="1195" t="s">
        <v>36</v>
      </c>
      <c r="AC143" s="1195" t="s">
        <v>36</v>
      </c>
      <c r="AD143" s="1195" t="s">
        <v>36</v>
      </c>
      <c r="AE143" s="1195" t="s">
        <v>36</v>
      </c>
      <c r="AF143" s="1822" t="s">
        <v>36</v>
      </c>
      <c r="AG143" s="1839"/>
      <c r="AH143" s="1839"/>
      <c r="AI143" s="1839"/>
      <c r="AJ143" s="1839"/>
      <c r="AK143" s="1839"/>
      <c r="AL143" s="1839"/>
      <c r="AM143" s="1839"/>
      <c r="AN143" s="1839"/>
      <c r="AO143" s="1839"/>
      <c r="AP143" s="1839"/>
      <c r="AQ143" s="1839"/>
      <c r="AR143" s="1839"/>
      <c r="AS143" s="1839"/>
      <c r="AT143" s="1839"/>
      <c r="AU143" s="1839"/>
      <c r="AV143" s="1839"/>
      <c r="AW143" s="1839"/>
      <c r="AX143" s="1839"/>
      <c r="AY143" s="1839"/>
      <c r="AZ143" s="215"/>
      <c r="BA143" s="2217"/>
      <c r="BB143" s="159" t="s">
        <v>68</v>
      </c>
      <c r="BC143" s="1207" t="s">
        <v>36</v>
      </c>
      <c r="BD143" s="1227" t="s">
        <v>36</v>
      </c>
      <c r="BE143" s="1227" t="s">
        <v>36</v>
      </c>
      <c r="BF143" s="1227" t="s">
        <v>36</v>
      </c>
      <c r="BG143" s="1248" t="s">
        <v>36</v>
      </c>
      <c r="BH143" s="1269" t="s">
        <v>36</v>
      </c>
      <c r="BI143" s="1227" t="s">
        <v>36</v>
      </c>
      <c r="BJ143" s="1227" t="s">
        <v>36</v>
      </c>
      <c r="BK143" s="1227" t="s">
        <v>36</v>
      </c>
      <c r="BL143" s="1248" t="s">
        <v>36</v>
      </c>
      <c r="BM143" s="1269" t="s">
        <v>36</v>
      </c>
      <c r="BN143" s="1227" t="s">
        <v>36</v>
      </c>
      <c r="BO143" s="1227" t="s">
        <v>36</v>
      </c>
      <c r="BP143" s="1227" t="s">
        <v>36</v>
      </c>
      <c r="BQ143" s="1248" t="s">
        <v>36</v>
      </c>
      <c r="BR143" s="1269" t="s">
        <v>36</v>
      </c>
      <c r="BS143" s="1227" t="s">
        <v>36</v>
      </c>
      <c r="BT143" s="1227" t="s">
        <v>36</v>
      </c>
      <c r="BU143" s="1227" t="s">
        <v>36</v>
      </c>
      <c r="BV143" s="1227" t="s">
        <v>36</v>
      </c>
      <c r="BW143" s="1227" t="s">
        <v>36</v>
      </c>
      <c r="BX143" s="1227" t="s">
        <v>36</v>
      </c>
      <c r="BY143" s="1291" t="s">
        <v>36</v>
      </c>
      <c r="BZ143" s="1291" t="s">
        <v>36</v>
      </c>
      <c r="CA143" s="1291" t="s">
        <v>36</v>
      </c>
      <c r="CB143" s="1291" t="s">
        <v>36</v>
      </c>
      <c r="CC143" s="1291" t="s">
        <v>36</v>
      </c>
      <c r="CD143" s="1291" t="s">
        <v>36</v>
      </c>
      <c r="CE143" s="1291" t="s">
        <v>36</v>
      </c>
      <c r="CF143" s="1291" t="s">
        <v>36</v>
      </c>
      <c r="CG143" s="1858"/>
      <c r="CH143" s="1858"/>
      <c r="CI143" s="1858"/>
      <c r="CJ143" s="1858"/>
      <c r="CK143" s="1858"/>
      <c r="CL143" s="1858"/>
      <c r="CM143" s="1858"/>
      <c r="CN143" s="1858"/>
      <c r="CO143" s="1858"/>
      <c r="CP143" s="1858"/>
      <c r="CQ143" s="1858"/>
      <c r="CR143" s="1858"/>
      <c r="CS143" s="1858"/>
      <c r="CT143" s="1858"/>
      <c r="CU143" s="1858"/>
      <c r="CV143" s="1858"/>
      <c r="CW143" s="1858"/>
      <c r="CX143" s="1858"/>
      <c r="CY143" s="1858"/>
      <c r="CZ143" s="1858"/>
    </row>
    <row r="144" s="130" customFormat="true" ht="15" customHeight="true" x14ac:dyDescent="0.2">
      <c r="A144" s="2171" t="s">
        <v>108</v>
      </c>
      <c r="B144" s="252" t="s">
        <v>65</v>
      </c>
      <c r="C144" s="1049" t="s">
        <v>36</v>
      </c>
      <c r="D144" s="1061" t="s">
        <v>36</v>
      </c>
      <c r="E144" s="1061" t="s">
        <v>36</v>
      </c>
      <c r="F144" s="1061" t="s">
        <v>36</v>
      </c>
      <c r="G144" s="1073" t="s">
        <v>36</v>
      </c>
      <c r="H144" s="1097" t="s">
        <v>36</v>
      </c>
      <c r="I144" s="1061" t="s">
        <v>36</v>
      </c>
      <c r="J144" s="1061" t="s">
        <v>36</v>
      </c>
      <c r="K144" s="1061" t="s">
        <v>36</v>
      </c>
      <c r="L144" s="1139" t="s">
        <v>36</v>
      </c>
      <c r="M144" s="1162" t="s">
        <v>36</v>
      </c>
      <c r="N144" s="1061" t="s">
        <v>36</v>
      </c>
      <c r="O144" s="1061" t="s">
        <v>36</v>
      </c>
      <c r="P144" s="1061" t="s">
        <v>36</v>
      </c>
      <c r="Q144" s="1073" t="s">
        <v>36</v>
      </c>
      <c r="R144" s="1097" t="s">
        <v>36</v>
      </c>
      <c r="S144" s="1061" t="s">
        <v>36</v>
      </c>
      <c r="T144" s="1061" t="s">
        <v>36</v>
      </c>
      <c r="U144" s="1061" t="s">
        <v>36</v>
      </c>
      <c r="V144" s="1061" t="s">
        <v>36</v>
      </c>
      <c r="W144" s="1061" t="s">
        <v>36</v>
      </c>
      <c r="X144" s="1061" t="s">
        <v>36</v>
      </c>
      <c r="Y144" s="1195" t="s">
        <v>36</v>
      </c>
      <c r="Z144" s="1195" t="s">
        <v>36</v>
      </c>
      <c r="AA144" s="1195" t="s">
        <v>36</v>
      </c>
      <c r="AB144" s="1195" t="s">
        <v>36</v>
      </c>
      <c r="AC144" s="1195" t="s">
        <v>36</v>
      </c>
      <c r="AD144" s="1195" t="s">
        <v>36</v>
      </c>
      <c r="AE144" s="1195" t="s">
        <v>36</v>
      </c>
      <c r="AF144" s="1822" t="s">
        <v>36</v>
      </c>
      <c r="AG144" s="1839"/>
      <c r="AH144" s="1839"/>
      <c r="AI144" s="1839"/>
      <c r="AJ144" s="1839"/>
      <c r="AK144" s="1839"/>
      <c r="AL144" s="1839"/>
      <c r="AM144" s="1839"/>
      <c r="AN144" s="1839"/>
      <c r="AO144" s="1839"/>
      <c r="AP144" s="1839"/>
      <c r="AQ144" s="1839"/>
      <c r="AR144" s="1839"/>
      <c r="AS144" s="1839"/>
      <c r="AT144" s="1839"/>
      <c r="AU144" s="1839"/>
      <c r="AV144" s="1839"/>
      <c r="AW144" s="1839"/>
      <c r="AX144" s="1839"/>
      <c r="AY144" s="1839"/>
      <c r="AZ144" s="215"/>
      <c r="BA144" s="2217" t="s">
        <v>108</v>
      </c>
      <c r="BB144" s="159" t="s">
        <v>65</v>
      </c>
      <c r="BC144" s="1207" t="s">
        <v>36</v>
      </c>
      <c r="BD144" s="1227" t="s">
        <v>36</v>
      </c>
      <c r="BE144" s="1227" t="s">
        <v>36</v>
      </c>
      <c r="BF144" s="1227" t="s">
        <v>36</v>
      </c>
      <c r="BG144" s="1248" t="s">
        <v>36</v>
      </c>
      <c r="BH144" s="1269" t="s">
        <v>36</v>
      </c>
      <c r="BI144" s="1227" t="s">
        <v>36</v>
      </c>
      <c r="BJ144" s="1227" t="s">
        <v>36</v>
      </c>
      <c r="BK144" s="1227" t="s">
        <v>36</v>
      </c>
      <c r="BL144" s="1248" t="s">
        <v>36</v>
      </c>
      <c r="BM144" s="1269" t="s">
        <v>36</v>
      </c>
      <c r="BN144" s="1227" t="s">
        <v>36</v>
      </c>
      <c r="BO144" s="1227" t="s">
        <v>36</v>
      </c>
      <c r="BP144" s="1227" t="s">
        <v>36</v>
      </c>
      <c r="BQ144" s="1248" t="s">
        <v>36</v>
      </c>
      <c r="BR144" s="1269" t="s">
        <v>36</v>
      </c>
      <c r="BS144" s="1227" t="s">
        <v>36</v>
      </c>
      <c r="BT144" s="1227" t="s">
        <v>36</v>
      </c>
      <c r="BU144" s="1227" t="s">
        <v>36</v>
      </c>
      <c r="BV144" s="1227" t="s">
        <v>36</v>
      </c>
      <c r="BW144" s="1227" t="s">
        <v>36</v>
      </c>
      <c r="BX144" s="1227" t="s">
        <v>36</v>
      </c>
      <c r="BY144" s="1291" t="s">
        <v>36</v>
      </c>
      <c r="BZ144" s="1291" t="s">
        <v>36</v>
      </c>
      <c r="CA144" s="1291" t="s">
        <v>36</v>
      </c>
      <c r="CB144" s="1291" t="s">
        <v>36</v>
      </c>
      <c r="CC144" s="1291" t="s">
        <v>36</v>
      </c>
      <c r="CD144" s="1291" t="s">
        <v>36</v>
      </c>
      <c r="CE144" s="1291" t="s">
        <v>36</v>
      </c>
      <c r="CF144" s="1291" t="s">
        <v>36</v>
      </c>
      <c r="CG144" s="1858"/>
      <c r="CH144" s="1858"/>
      <c r="CI144" s="1858"/>
      <c r="CJ144" s="1858"/>
      <c r="CK144" s="1858"/>
      <c r="CL144" s="1858"/>
      <c r="CM144" s="1858"/>
      <c r="CN144" s="1858"/>
      <c r="CO144" s="1858"/>
      <c r="CP144" s="1858"/>
      <c r="CQ144" s="1858"/>
      <c r="CR144" s="1858"/>
      <c r="CS144" s="1858"/>
      <c r="CT144" s="1858"/>
      <c r="CU144" s="1858"/>
      <c r="CV144" s="1858"/>
      <c r="CW144" s="1858"/>
      <c r="CX144" s="1858"/>
      <c r="CY144" s="1858"/>
      <c r="CZ144" s="1858"/>
    </row>
    <row r="145" s="130" customFormat="true" ht="15" customHeight="true" x14ac:dyDescent="0.2">
      <c r="A145" s="2171"/>
      <c r="B145" s="252" t="s">
        <v>66</v>
      </c>
      <c r="C145" s="1049" t="s">
        <v>36</v>
      </c>
      <c r="D145" s="1061" t="s">
        <v>36</v>
      </c>
      <c r="E145" s="1061" t="s">
        <v>36</v>
      </c>
      <c r="F145" s="1061" t="s">
        <v>36</v>
      </c>
      <c r="G145" s="1073" t="s">
        <v>36</v>
      </c>
      <c r="H145" s="1097" t="s">
        <v>36</v>
      </c>
      <c r="I145" s="1061" t="s">
        <v>36</v>
      </c>
      <c r="J145" s="1061" t="s">
        <v>36</v>
      </c>
      <c r="K145" s="1061" t="s">
        <v>36</v>
      </c>
      <c r="L145" s="1139" t="s">
        <v>36</v>
      </c>
      <c r="M145" s="1162" t="s">
        <v>36</v>
      </c>
      <c r="N145" s="1061" t="s">
        <v>36</v>
      </c>
      <c r="O145" s="1061" t="s">
        <v>36</v>
      </c>
      <c r="P145" s="1061" t="s">
        <v>36</v>
      </c>
      <c r="Q145" s="1073" t="s">
        <v>36</v>
      </c>
      <c r="R145" s="1097" t="s">
        <v>36</v>
      </c>
      <c r="S145" s="1061" t="s">
        <v>36</v>
      </c>
      <c r="T145" s="1061" t="s">
        <v>36</v>
      </c>
      <c r="U145" s="1061" t="s">
        <v>36</v>
      </c>
      <c r="V145" s="1061" t="s">
        <v>36</v>
      </c>
      <c r="W145" s="1061" t="s">
        <v>36</v>
      </c>
      <c r="X145" s="1061" t="s">
        <v>36</v>
      </c>
      <c r="Y145" s="1195" t="s">
        <v>36</v>
      </c>
      <c r="Z145" s="1195" t="s">
        <v>36</v>
      </c>
      <c r="AA145" s="1195" t="s">
        <v>36</v>
      </c>
      <c r="AB145" s="1195" t="s">
        <v>36</v>
      </c>
      <c r="AC145" s="1195" t="s">
        <v>36</v>
      </c>
      <c r="AD145" s="1195" t="s">
        <v>36</v>
      </c>
      <c r="AE145" s="1195" t="s">
        <v>36</v>
      </c>
      <c r="AF145" s="1822" t="s">
        <v>36</v>
      </c>
      <c r="AG145" s="1839"/>
      <c r="AH145" s="1839"/>
      <c r="AI145" s="1839"/>
      <c r="AJ145" s="1839"/>
      <c r="AK145" s="1839"/>
      <c r="AL145" s="1839"/>
      <c r="AM145" s="1839"/>
      <c r="AN145" s="1839"/>
      <c r="AO145" s="1839"/>
      <c r="AP145" s="1839"/>
      <c r="AQ145" s="1839"/>
      <c r="AR145" s="1839"/>
      <c r="AS145" s="1839"/>
      <c r="AT145" s="1839"/>
      <c r="AU145" s="1839"/>
      <c r="AV145" s="1839"/>
      <c r="AW145" s="1839"/>
      <c r="AX145" s="1839"/>
      <c r="AY145" s="1839"/>
      <c r="AZ145" s="215"/>
      <c r="BA145" s="2217"/>
      <c r="BB145" s="159" t="s">
        <v>66</v>
      </c>
      <c r="BC145" s="1207" t="s">
        <v>36</v>
      </c>
      <c r="BD145" s="1227" t="s">
        <v>36</v>
      </c>
      <c r="BE145" s="1227" t="s">
        <v>36</v>
      </c>
      <c r="BF145" s="1227" t="s">
        <v>36</v>
      </c>
      <c r="BG145" s="1248" t="s">
        <v>36</v>
      </c>
      <c r="BH145" s="1269" t="s">
        <v>36</v>
      </c>
      <c r="BI145" s="1227" t="s">
        <v>36</v>
      </c>
      <c r="BJ145" s="1227" t="s">
        <v>36</v>
      </c>
      <c r="BK145" s="1227" t="s">
        <v>36</v>
      </c>
      <c r="BL145" s="1248" t="s">
        <v>36</v>
      </c>
      <c r="BM145" s="1269" t="s">
        <v>36</v>
      </c>
      <c r="BN145" s="1227" t="s">
        <v>36</v>
      </c>
      <c r="BO145" s="1227" t="s">
        <v>36</v>
      </c>
      <c r="BP145" s="1227" t="s">
        <v>36</v>
      </c>
      <c r="BQ145" s="1248" t="s">
        <v>36</v>
      </c>
      <c r="BR145" s="1269" t="s">
        <v>36</v>
      </c>
      <c r="BS145" s="1227" t="s">
        <v>36</v>
      </c>
      <c r="BT145" s="1227" t="s">
        <v>36</v>
      </c>
      <c r="BU145" s="1227" t="s">
        <v>36</v>
      </c>
      <c r="BV145" s="1227" t="s">
        <v>36</v>
      </c>
      <c r="BW145" s="1227" t="s">
        <v>36</v>
      </c>
      <c r="BX145" s="1227" t="s">
        <v>36</v>
      </c>
      <c r="BY145" s="1291" t="s">
        <v>36</v>
      </c>
      <c r="BZ145" s="1291" t="s">
        <v>36</v>
      </c>
      <c r="CA145" s="1291" t="s">
        <v>36</v>
      </c>
      <c r="CB145" s="1291" t="s">
        <v>36</v>
      </c>
      <c r="CC145" s="1291" t="s">
        <v>36</v>
      </c>
      <c r="CD145" s="1291" t="s">
        <v>36</v>
      </c>
      <c r="CE145" s="1291" t="s">
        <v>36</v>
      </c>
      <c r="CF145" s="1291" t="s">
        <v>36</v>
      </c>
      <c r="CG145" s="1858"/>
      <c r="CH145" s="1858"/>
      <c r="CI145" s="1858"/>
      <c r="CJ145" s="1858"/>
      <c r="CK145" s="1858"/>
      <c r="CL145" s="1858"/>
      <c r="CM145" s="1858"/>
      <c r="CN145" s="1858"/>
      <c r="CO145" s="1858"/>
      <c r="CP145" s="1858"/>
      <c r="CQ145" s="1858"/>
      <c r="CR145" s="1858"/>
      <c r="CS145" s="1858"/>
      <c r="CT145" s="1858"/>
      <c r="CU145" s="1858"/>
      <c r="CV145" s="1858"/>
      <c r="CW145" s="1858"/>
      <c r="CX145" s="1858"/>
      <c r="CY145" s="1858"/>
      <c r="CZ145" s="1858"/>
    </row>
    <row r="146" s="130" customFormat="true" ht="15" customHeight="true" x14ac:dyDescent="0.2">
      <c r="A146" s="2171"/>
      <c r="B146" s="252" t="s">
        <v>67</v>
      </c>
      <c r="C146" s="1049" t="s">
        <v>36</v>
      </c>
      <c r="D146" s="1061" t="s">
        <v>36</v>
      </c>
      <c r="E146" s="1061" t="s">
        <v>36</v>
      </c>
      <c r="F146" s="1061" t="s">
        <v>36</v>
      </c>
      <c r="G146" s="1073" t="s">
        <v>36</v>
      </c>
      <c r="H146" s="1097" t="s">
        <v>36</v>
      </c>
      <c r="I146" s="1061" t="s">
        <v>36</v>
      </c>
      <c r="J146" s="1061" t="s">
        <v>36</v>
      </c>
      <c r="K146" s="1061" t="s">
        <v>36</v>
      </c>
      <c r="L146" s="1139" t="s">
        <v>36</v>
      </c>
      <c r="M146" s="1162" t="s">
        <v>36</v>
      </c>
      <c r="N146" s="1061" t="s">
        <v>36</v>
      </c>
      <c r="O146" s="1061" t="s">
        <v>36</v>
      </c>
      <c r="P146" s="1061" t="s">
        <v>36</v>
      </c>
      <c r="Q146" s="1073" t="s">
        <v>36</v>
      </c>
      <c r="R146" s="1097" t="s">
        <v>36</v>
      </c>
      <c r="S146" s="1061" t="s">
        <v>36</v>
      </c>
      <c r="T146" s="1061" t="s">
        <v>36</v>
      </c>
      <c r="U146" s="1061" t="s">
        <v>36</v>
      </c>
      <c r="V146" s="1061" t="s">
        <v>36</v>
      </c>
      <c r="W146" s="1061" t="s">
        <v>36</v>
      </c>
      <c r="X146" s="1061" t="s">
        <v>36</v>
      </c>
      <c r="Y146" s="1195" t="s">
        <v>36</v>
      </c>
      <c r="Z146" s="1195" t="s">
        <v>36</v>
      </c>
      <c r="AA146" s="1195" t="s">
        <v>36</v>
      </c>
      <c r="AB146" s="1195" t="s">
        <v>36</v>
      </c>
      <c r="AC146" s="1195" t="s">
        <v>36</v>
      </c>
      <c r="AD146" s="1195" t="s">
        <v>36</v>
      </c>
      <c r="AE146" s="1195" t="s">
        <v>36</v>
      </c>
      <c r="AF146" s="1822" t="s">
        <v>36</v>
      </c>
      <c r="AG146" s="1839"/>
      <c r="AH146" s="1839"/>
      <c r="AI146" s="1839"/>
      <c r="AJ146" s="1839"/>
      <c r="AK146" s="1839"/>
      <c r="AL146" s="1839"/>
      <c r="AM146" s="1839"/>
      <c r="AN146" s="1839"/>
      <c r="AO146" s="1839"/>
      <c r="AP146" s="1839"/>
      <c r="AQ146" s="1839"/>
      <c r="AR146" s="1839"/>
      <c r="AS146" s="1839"/>
      <c r="AT146" s="1839"/>
      <c r="AU146" s="1839"/>
      <c r="AV146" s="1839"/>
      <c r="AW146" s="1839"/>
      <c r="AX146" s="1839"/>
      <c r="AY146" s="1839"/>
      <c r="AZ146" s="215"/>
      <c r="BA146" s="2217"/>
      <c r="BB146" s="159" t="s">
        <v>67</v>
      </c>
      <c r="BC146" s="1207" t="s">
        <v>36</v>
      </c>
      <c r="BD146" s="1227" t="s">
        <v>36</v>
      </c>
      <c r="BE146" s="1227" t="s">
        <v>36</v>
      </c>
      <c r="BF146" s="1227" t="s">
        <v>36</v>
      </c>
      <c r="BG146" s="1248" t="s">
        <v>36</v>
      </c>
      <c r="BH146" s="1269" t="s">
        <v>36</v>
      </c>
      <c r="BI146" s="1227" t="s">
        <v>36</v>
      </c>
      <c r="BJ146" s="1227" t="s">
        <v>36</v>
      </c>
      <c r="BK146" s="1227" t="s">
        <v>36</v>
      </c>
      <c r="BL146" s="1248" t="s">
        <v>36</v>
      </c>
      <c r="BM146" s="1269" t="s">
        <v>36</v>
      </c>
      <c r="BN146" s="1227" t="s">
        <v>36</v>
      </c>
      <c r="BO146" s="1227" t="s">
        <v>36</v>
      </c>
      <c r="BP146" s="1227" t="s">
        <v>36</v>
      </c>
      <c r="BQ146" s="1248" t="s">
        <v>36</v>
      </c>
      <c r="BR146" s="1269" t="s">
        <v>36</v>
      </c>
      <c r="BS146" s="1227" t="s">
        <v>36</v>
      </c>
      <c r="BT146" s="1227" t="s">
        <v>36</v>
      </c>
      <c r="BU146" s="1227" t="s">
        <v>36</v>
      </c>
      <c r="BV146" s="1227" t="s">
        <v>36</v>
      </c>
      <c r="BW146" s="1227" t="s">
        <v>36</v>
      </c>
      <c r="BX146" s="1227" t="s">
        <v>36</v>
      </c>
      <c r="BY146" s="1291" t="s">
        <v>36</v>
      </c>
      <c r="BZ146" s="1291" t="s">
        <v>36</v>
      </c>
      <c r="CA146" s="1291" t="s">
        <v>36</v>
      </c>
      <c r="CB146" s="1291" t="s">
        <v>36</v>
      </c>
      <c r="CC146" s="1291" t="s">
        <v>36</v>
      </c>
      <c r="CD146" s="1291" t="s">
        <v>36</v>
      </c>
      <c r="CE146" s="1291" t="s">
        <v>36</v>
      </c>
      <c r="CF146" s="1291" t="s">
        <v>36</v>
      </c>
      <c r="CG146" s="1858"/>
      <c r="CH146" s="1858"/>
      <c r="CI146" s="1858"/>
      <c r="CJ146" s="1858"/>
      <c r="CK146" s="1858"/>
      <c r="CL146" s="1858"/>
      <c r="CM146" s="1858"/>
      <c r="CN146" s="1858"/>
      <c r="CO146" s="1858"/>
      <c r="CP146" s="1858"/>
      <c r="CQ146" s="1858"/>
      <c r="CR146" s="1858"/>
      <c r="CS146" s="1858"/>
      <c r="CT146" s="1858"/>
      <c r="CU146" s="1858"/>
      <c r="CV146" s="1858"/>
      <c r="CW146" s="1858"/>
      <c r="CX146" s="1858"/>
      <c r="CY146" s="1858"/>
      <c r="CZ146" s="1858"/>
    </row>
    <row r="147" s="130" customFormat="true" ht="15" customHeight="true" x14ac:dyDescent="0.2">
      <c r="A147" s="2171"/>
      <c r="B147" s="252" t="s">
        <v>68</v>
      </c>
      <c r="C147" s="1049" t="s">
        <v>36</v>
      </c>
      <c r="D147" s="1061" t="s">
        <v>36</v>
      </c>
      <c r="E147" s="1061" t="s">
        <v>36</v>
      </c>
      <c r="F147" s="1061" t="s">
        <v>36</v>
      </c>
      <c r="G147" s="1073" t="s">
        <v>36</v>
      </c>
      <c r="H147" s="1097" t="s">
        <v>36</v>
      </c>
      <c r="I147" s="1061" t="s">
        <v>36</v>
      </c>
      <c r="J147" s="1061" t="s">
        <v>36</v>
      </c>
      <c r="K147" s="1061" t="s">
        <v>36</v>
      </c>
      <c r="L147" s="1139" t="s">
        <v>36</v>
      </c>
      <c r="M147" s="1162" t="s">
        <v>36</v>
      </c>
      <c r="N147" s="1061" t="s">
        <v>36</v>
      </c>
      <c r="O147" s="1061" t="s">
        <v>36</v>
      </c>
      <c r="P147" s="1061" t="s">
        <v>36</v>
      </c>
      <c r="Q147" s="1073" t="s">
        <v>36</v>
      </c>
      <c r="R147" s="1097" t="s">
        <v>36</v>
      </c>
      <c r="S147" s="1061" t="s">
        <v>36</v>
      </c>
      <c r="T147" s="1061" t="s">
        <v>36</v>
      </c>
      <c r="U147" s="1061" t="s">
        <v>36</v>
      </c>
      <c r="V147" s="1061" t="s">
        <v>36</v>
      </c>
      <c r="W147" s="1061" t="s">
        <v>36</v>
      </c>
      <c r="X147" s="1061" t="s">
        <v>36</v>
      </c>
      <c r="Y147" s="1195" t="s">
        <v>36</v>
      </c>
      <c r="Z147" s="1195" t="s">
        <v>36</v>
      </c>
      <c r="AA147" s="1195" t="s">
        <v>36</v>
      </c>
      <c r="AB147" s="1195" t="s">
        <v>36</v>
      </c>
      <c r="AC147" s="1195" t="s">
        <v>36</v>
      </c>
      <c r="AD147" s="1195" t="s">
        <v>36</v>
      </c>
      <c r="AE147" s="1195" t="s">
        <v>36</v>
      </c>
      <c r="AF147" s="1822" t="s">
        <v>36</v>
      </c>
      <c r="AG147" s="1839"/>
      <c r="AH147" s="1839"/>
      <c r="AI147" s="1839"/>
      <c r="AJ147" s="1839"/>
      <c r="AK147" s="1839"/>
      <c r="AL147" s="1839"/>
      <c r="AM147" s="1839"/>
      <c r="AN147" s="1839"/>
      <c r="AO147" s="1839"/>
      <c r="AP147" s="1839"/>
      <c r="AQ147" s="1839"/>
      <c r="AR147" s="1839"/>
      <c r="AS147" s="1839"/>
      <c r="AT147" s="1839"/>
      <c r="AU147" s="1839"/>
      <c r="AV147" s="1839"/>
      <c r="AW147" s="1839"/>
      <c r="AX147" s="1839"/>
      <c r="AY147" s="1839"/>
      <c r="AZ147" s="215"/>
      <c r="BA147" s="2217"/>
      <c r="BB147" s="159" t="s">
        <v>68</v>
      </c>
      <c r="BC147" s="1207" t="s">
        <v>36</v>
      </c>
      <c r="BD147" s="1227" t="s">
        <v>36</v>
      </c>
      <c r="BE147" s="1227" t="s">
        <v>36</v>
      </c>
      <c r="BF147" s="1227" t="s">
        <v>36</v>
      </c>
      <c r="BG147" s="1248" t="s">
        <v>36</v>
      </c>
      <c r="BH147" s="1269" t="s">
        <v>36</v>
      </c>
      <c r="BI147" s="1227" t="s">
        <v>36</v>
      </c>
      <c r="BJ147" s="1227" t="s">
        <v>36</v>
      </c>
      <c r="BK147" s="1227" t="s">
        <v>36</v>
      </c>
      <c r="BL147" s="1248" t="s">
        <v>36</v>
      </c>
      <c r="BM147" s="1269" t="s">
        <v>36</v>
      </c>
      <c r="BN147" s="1227" t="s">
        <v>36</v>
      </c>
      <c r="BO147" s="1227" t="s">
        <v>36</v>
      </c>
      <c r="BP147" s="1227" t="s">
        <v>36</v>
      </c>
      <c r="BQ147" s="1248" t="s">
        <v>36</v>
      </c>
      <c r="BR147" s="1269" t="s">
        <v>36</v>
      </c>
      <c r="BS147" s="1227" t="s">
        <v>36</v>
      </c>
      <c r="BT147" s="1227" t="s">
        <v>36</v>
      </c>
      <c r="BU147" s="1227" t="s">
        <v>36</v>
      </c>
      <c r="BV147" s="1227" t="s">
        <v>36</v>
      </c>
      <c r="BW147" s="1227" t="s">
        <v>36</v>
      </c>
      <c r="BX147" s="1227" t="s">
        <v>36</v>
      </c>
      <c r="BY147" s="1291" t="s">
        <v>36</v>
      </c>
      <c r="BZ147" s="1291" t="s">
        <v>36</v>
      </c>
      <c r="CA147" s="1291" t="s">
        <v>36</v>
      </c>
      <c r="CB147" s="1291" t="s">
        <v>36</v>
      </c>
      <c r="CC147" s="1291" t="s">
        <v>36</v>
      </c>
      <c r="CD147" s="1291" t="s">
        <v>36</v>
      </c>
      <c r="CE147" s="1291" t="s">
        <v>36</v>
      </c>
      <c r="CF147" s="1291" t="s">
        <v>36</v>
      </c>
      <c r="CG147" s="1858"/>
      <c r="CH147" s="1858"/>
      <c r="CI147" s="1858"/>
      <c r="CJ147" s="1858"/>
      <c r="CK147" s="1858"/>
      <c r="CL147" s="1858"/>
      <c r="CM147" s="1858"/>
      <c r="CN147" s="1858"/>
      <c r="CO147" s="1858"/>
      <c r="CP147" s="1858"/>
      <c r="CQ147" s="1858"/>
      <c r="CR147" s="1858"/>
      <c r="CS147" s="1858"/>
      <c r="CT147" s="1858"/>
      <c r="CU147" s="1858"/>
      <c r="CV147" s="1858"/>
      <c r="CW147" s="1858"/>
      <c r="CX147" s="1858"/>
      <c r="CY147" s="1858"/>
      <c r="CZ147" s="1858"/>
    </row>
    <row r="148" s="130" customFormat="true" ht="15" customHeight="true" x14ac:dyDescent="0.2">
      <c r="A148" s="2171" t="s">
        <v>109</v>
      </c>
      <c r="B148" s="252" t="s">
        <v>50</v>
      </c>
      <c r="C148" s="683">
        <v>15.274931521585161</v>
      </c>
      <c r="D148" s="684">
        <v>10.292473332675099</v>
      </c>
      <c r="E148" s="684">
        <v>6.6051899670089007</v>
      </c>
      <c r="F148" s="684">
        <v>3.4590325320870594</v>
      </c>
      <c r="G148" s="766">
        <v>1.1155131939923084</v>
      </c>
      <c r="H148" s="1097" t="s">
        <v>36</v>
      </c>
      <c r="I148" s="1061" t="s">
        <v>36</v>
      </c>
      <c r="J148" s="1061" t="s">
        <v>36</v>
      </c>
      <c r="K148" s="1061" t="s">
        <v>36</v>
      </c>
      <c r="L148" s="1139" t="s">
        <v>36</v>
      </c>
      <c r="M148" s="1162" t="s">
        <v>36</v>
      </c>
      <c r="N148" s="1061" t="s">
        <v>36</v>
      </c>
      <c r="O148" s="1061" t="s">
        <v>36</v>
      </c>
      <c r="P148" s="1061" t="s">
        <v>36</v>
      </c>
      <c r="Q148" s="1073" t="s">
        <v>36</v>
      </c>
      <c r="R148" s="749">
        <v>4.0776699029126151</v>
      </c>
      <c r="S148" s="684">
        <v>6.9483568075117548</v>
      </c>
      <c r="T148" s="684">
        <v>5.5981595092024747</v>
      </c>
      <c r="U148" s="684">
        <v>6.1952861952861928</v>
      </c>
      <c r="V148" s="684">
        <v>4.4198895027624392</v>
      </c>
      <c r="W148" s="684">
        <v>3.6838066001534711</v>
      </c>
      <c r="X148" s="684">
        <v>0</v>
      </c>
      <c r="Y148" s="685">
        <v>5.0324675324675292</v>
      </c>
      <c r="Z148" s="685">
        <v>3.6350677120456241</v>
      </c>
      <c r="AA148" s="685">
        <v>1.4218009478673026</v>
      </c>
      <c r="AB148" s="685">
        <v>13.190184049079805</v>
      </c>
      <c r="AC148" s="685">
        <v>5.164835164835158</v>
      </c>
      <c r="AD148" s="685">
        <v>6.9289991445679959</v>
      </c>
      <c r="AE148" s="685">
        <v>12.005856515373381</v>
      </c>
      <c r="AF148" s="1908">
        <v>7.7606050641236228</v>
      </c>
      <c r="AG148" s="1924"/>
      <c r="AH148" s="1924"/>
      <c r="AI148" s="1924"/>
      <c r="AJ148" s="1924"/>
      <c r="AK148" s="1924"/>
      <c r="AL148" s="1924"/>
      <c r="AM148" s="1924"/>
      <c r="AN148" s="1924"/>
      <c r="AO148" s="1924"/>
      <c r="AP148" s="1924"/>
      <c r="AQ148" s="1924"/>
      <c r="AR148" s="1924"/>
      <c r="AS148" s="1924"/>
      <c r="AT148" s="1924"/>
      <c r="AU148" s="1924"/>
      <c r="AV148" s="1924"/>
      <c r="AW148" s="1924"/>
      <c r="AX148" s="1924"/>
      <c r="AY148" s="1924"/>
      <c r="AZ148" s="215"/>
      <c r="BA148" s="2217" t="s">
        <v>109</v>
      </c>
      <c r="BB148" s="159" t="s">
        <v>50</v>
      </c>
      <c r="BC148" s="1207" t="s">
        <v>36</v>
      </c>
      <c r="BD148" s="1227" t="s">
        <v>36</v>
      </c>
      <c r="BE148" s="1227" t="s">
        <v>36</v>
      </c>
      <c r="BF148" s="1227" t="s">
        <v>36</v>
      </c>
      <c r="BG148" s="1248" t="s">
        <v>36</v>
      </c>
      <c r="BH148" s="1269" t="s">
        <v>36</v>
      </c>
      <c r="BI148" s="1227" t="s">
        <v>36</v>
      </c>
      <c r="BJ148" s="1227" t="s">
        <v>36</v>
      </c>
      <c r="BK148" s="1227" t="s">
        <v>36</v>
      </c>
      <c r="BL148" s="1248" t="s">
        <v>36</v>
      </c>
      <c r="BM148" s="1269" t="s">
        <v>36</v>
      </c>
      <c r="BN148" s="1227" t="s">
        <v>36</v>
      </c>
      <c r="BO148" s="1227" t="s">
        <v>36</v>
      </c>
      <c r="BP148" s="1227" t="s">
        <v>36</v>
      </c>
      <c r="BQ148" s="1248" t="s">
        <v>36</v>
      </c>
      <c r="BR148" s="1269" t="s">
        <v>36</v>
      </c>
      <c r="BS148" s="1227" t="s">
        <v>36</v>
      </c>
      <c r="BT148" s="1227" t="s">
        <v>36</v>
      </c>
      <c r="BU148" s="1227" t="s">
        <v>36</v>
      </c>
      <c r="BV148" s="1227" t="s">
        <v>36</v>
      </c>
      <c r="BW148" s="1227" t="s">
        <v>36</v>
      </c>
      <c r="BX148" s="1227" t="s">
        <v>36</v>
      </c>
      <c r="BY148" s="1291" t="s">
        <v>36</v>
      </c>
      <c r="BZ148" s="1291" t="s">
        <v>36</v>
      </c>
      <c r="CA148" s="1291" t="s">
        <v>36</v>
      </c>
      <c r="CB148" s="1291" t="s">
        <v>36</v>
      </c>
      <c r="CC148" s="1291" t="s">
        <v>36</v>
      </c>
      <c r="CD148" s="1291" t="s">
        <v>36</v>
      </c>
      <c r="CE148" s="1291" t="s">
        <v>36</v>
      </c>
      <c r="CF148" s="1291" t="s">
        <v>36</v>
      </c>
      <c r="CG148" s="1858"/>
      <c r="CH148" s="1858"/>
      <c r="CI148" s="1858"/>
      <c r="CJ148" s="1858"/>
      <c r="CK148" s="1858"/>
      <c r="CL148" s="1858"/>
      <c r="CM148" s="1858"/>
      <c r="CN148" s="1858"/>
      <c r="CO148" s="1858"/>
      <c r="CP148" s="1858"/>
      <c r="CQ148" s="1858"/>
      <c r="CR148" s="1858"/>
      <c r="CS148" s="1858"/>
      <c r="CT148" s="1858"/>
      <c r="CU148" s="1858"/>
      <c r="CV148" s="1858"/>
      <c r="CW148" s="1858"/>
      <c r="CX148" s="1858"/>
      <c r="CY148" s="1858"/>
      <c r="CZ148" s="1858"/>
    </row>
    <row r="149" s="130" customFormat="true" ht="15" customHeight="true" x14ac:dyDescent="0.2">
      <c r="A149" s="2171"/>
      <c r="B149" s="252" t="s">
        <v>49</v>
      </c>
      <c r="C149" s="683">
        <v>80.051079878958959</v>
      </c>
      <c r="D149" s="684">
        <v>88.857976876714901</v>
      </c>
      <c r="E149" s="684">
        <v>92.799170440252155</v>
      </c>
      <c r="F149" s="684">
        <v>96.285487612434778</v>
      </c>
      <c r="G149" s="766">
        <v>98.662953338200339</v>
      </c>
      <c r="H149" s="1097" t="s">
        <v>36</v>
      </c>
      <c r="I149" s="1061" t="s">
        <v>36</v>
      </c>
      <c r="J149" s="1061" t="s">
        <v>36</v>
      </c>
      <c r="K149" s="1061" t="s">
        <v>36</v>
      </c>
      <c r="L149" s="1139" t="s">
        <v>36</v>
      </c>
      <c r="M149" s="1162" t="s">
        <v>36</v>
      </c>
      <c r="N149" s="1061" t="s">
        <v>36</v>
      </c>
      <c r="O149" s="1061" t="s">
        <v>36</v>
      </c>
      <c r="P149" s="1061" t="s">
        <v>36</v>
      </c>
      <c r="Q149" s="1073" t="s">
        <v>36</v>
      </c>
      <c r="R149" s="749">
        <v>93.786407766990294</v>
      </c>
      <c r="S149" s="684">
        <v>92.676056338028175</v>
      </c>
      <c r="T149" s="684">
        <v>92.523006134969208</v>
      </c>
      <c r="U149" s="684">
        <v>91.111111111111114</v>
      </c>
      <c r="V149" s="684">
        <v>95.580110497237598</v>
      </c>
      <c r="W149" s="684">
        <v>96.085955487336861</v>
      </c>
      <c r="X149" s="684">
        <v>92.488262910798127</v>
      </c>
      <c r="Y149" s="685">
        <v>91.233766233766218</v>
      </c>
      <c r="Z149" s="685">
        <v>93.941553813257272</v>
      </c>
      <c r="AA149" s="685">
        <v>97.511848341232238</v>
      </c>
      <c r="AB149" s="685">
        <v>86.722173531989753</v>
      </c>
      <c r="AC149" s="685">
        <v>94.39560439560438</v>
      </c>
      <c r="AD149" s="685">
        <v>93.071000855432089</v>
      </c>
      <c r="AE149" s="685">
        <v>87.554904831625223</v>
      </c>
      <c r="AF149" s="1908">
        <v>91.943439658007236</v>
      </c>
      <c r="AG149" s="1924"/>
      <c r="AH149" s="1924"/>
      <c r="AI149" s="1924"/>
      <c r="AJ149" s="1924"/>
      <c r="AK149" s="1924"/>
      <c r="AL149" s="1924"/>
      <c r="AM149" s="1924"/>
      <c r="AN149" s="1924"/>
      <c r="AO149" s="1924"/>
      <c r="AP149" s="1924"/>
      <c r="AQ149" s="1924"/>
      <c r="AR149" s="1924"/>
      <c r="AS149" s="1924"/>
      <c r="AT149" s="1924"/>
      <c r="AU149" s="1924"/>
      <c r="AV149" s="1924"/>
      <c r="AW149" s="1924"/>
      <c r="AX149" s="1924"/>
      <c r="AY149" s="1924"/>
      <c r="AZ149" s="215"/>
      <c r="BA149" s="2217"/>
      <c r="BB149" s="159" t="s">
        <v>49</v>
      </c>
      <c r="BC149" s="1207" t="s">
        <v>36</v>
      </c>
      <c r="BD149" s="1227" t="s">
        <v>36</v>
      </c>
      <c r="BE149" s="1227" t="s">
        <v>36</v>
      </c>
      <c r="BF149" s="1227" t="s">
        <v>36</v>
      </c>
      <c r="BG149" s="1248" t="s">
        <v>36</v>
      </c>
      <c r="BH149" s="1269" t="s">
        <v>36</v>
      </c>
      <c r="BI149" s="1227" t="s">
        <v>36</v>
      </c>
      <c r="BJ149" s="1227" t="s">
        <v>36</v>
      </c>
      <c r="BK149" s="1227" t="s">
        <v>36</v>
      </c>
      <c r="BL149" s="1248" t="s">
        <v>36</v>
      </c>
      <c r="BM149" s="1269" t="s">
        <v>36</v>
      </c>
      <c r="BN149" s="1227" t="s">
        <v>36</v>
      </c>
      <c r="BO149" s="1227" t="s">
        <v>36</v>
      </c>
      <c r="BP149" s="1227" t="s">
        <v>36</v>
      </c>
      <c r="BQ149" s="1248" t="s">
        <v>36</v>
      </c>
      <c r="BR149" s="1269" t="s">
        <v>36</v>
      </c>
      <c r="BS149" s="1227" t="s">
        <v>36</v>
      </c>
      <c r="BT149" s="1227" t="s">
        <v>36</v>
      </c>
      <c r="BU149" s="1227" t="s">
        <v>36</v>
      </c>
      <c r="BV149" s="1227" t="s">
        <v>36</v>
      </c>
      <c r="BW149" s="1227" t="s">
        <v>36</v>
      </c>
      <c r="BX149" s="1227" t="s">
        <v>36</v>
      </c>
      <c r="BY149" s="1291" t="s">
        <v>36</v>
      </c>
      <c r="BZ149" s="1291" t="s">
        <v>36</v>
      </c>
      <c r="CA149" s="1291" t="s">
        <v>36</v>
      </c>
      <c r="CB149" s="1291" t="s">
        <v>36</v>
      </c>
      <c r="CC149" s="1291" t="s">
        <v>36</v>
      </c>
      <c r="CD149" s="1291" t="s">
        <v>36</v>
      </c>
      <c r="CE149" s="1291" t="s">
        <v>36</v>
      </c>
      <c r="CF149" s="1291" t="s">
        <v>36</v>
      </c>
      <c r="CG149" s="1858"/>
      <c r="CH149" s="1858"/>
      <c r="CI149" s="1858"/>
      <c r="CJ149" s="1858"/>
      <c r="CK149" s="1858"/>
      <c r="CL149" s="1858"/>
      <c r="CM149" s="1858"/>
      <c r="CN149" s="1858"/>
      <c r="CO149" s="1858"/>
      <c r="CP149" s="1858"/>
      <c r="CQ149" s="1858"/>
      <c r="CR149" s="1858"/>
      <c r="CS149" s="1858"/>
      <c r="CT149" s="1858"/>
      <c r="CU149" s="1858"/>
      <c r="CV149" s="1858"/>
      <c r="CW149" s="1858"/>
      <c r="CX149" s="1858"/>
      <c r="CY149" s="1858"/>
      <c r="CZ149" s="1858"/>
    </row>
    <row r="150" s="130" customFormat="true" ht="15" customHeight="true" x14ac:dyDescent="0.2">
      <c r="A150" s="2171"/>
      <c r="B150" s="252" t="s">
        <v>111</v>
      </c>
      <c r="C150" s="683">
        <v>4.673988599456159</v>
      </c>
      <c r="D150" s="684">
        <v>0.84954979061000901</v>
      </c>
      <c r="E150" s="684">
        <v>0.59563959273893885</v>
      </c>
      <c r="F150" s="684">
        <v>0.25547985547824875</v>
      </c>
      <c r="G150" s="766">
        <v>0.22153346780732922</v>
      </c>
      <c r="H150" s="1097" t="s">
        <v>36</v>
      </c>
      <c r="I150" s="1061" t="s">
        <v>36</v>
      </c>
      <c r="J150" s="1061" t="s">
        <v>36</v>
      </c>
      <c r="K150" s="1061" t="s">
        <v>36</v>
      </c>
      <c r="L150" s="1139" t="s">
        <v>36</v>
      </c>
      <c r="M150" s="1162" t="s">
        <v>36</v>
      </c>
      <c r="N150" s="1061" t="s">
        <v>36</v>
      </c>
      <c r="O150" s="1061" t="s">
        <v>36</v>
      </c>
      <c r="P150" s="1061" t="s">
        <v>36</v>
      </c>
      <c r="Q150" s="1073" t="s">
        <v>36</v>
      </c>
      <c r="R150" s="749">
        <v>2.1359223300970842</v>
      </c>
      <c r="S150" s="684">
        <v>0.37558685446009493</v>
      </c>
      <c r="T150" s="684">
        <v>1.8788343558282277</v>
      </c>
      <c r="U150" s="684">
        <v>2.693602693602692</v>
      </c>
      <c r="V150" s="684">
        <v>0</v>
      </c>
      <c r="W150" s="684">
        <v>0.230237912509592</v>
      </c>
      <c r="X150" s="684">
        <v>7.5117370892018753</v>
      </c>
      <c r="Y150" s="685">
        <v>3.7337662337662323</v>
      </c>
      <c r="Z150" s="685">
        <v>2.4233784746970835</v>
      </c>
      <c r="AA150" s="685">
        <v>1.0663507109004771</v>
      </c>
      <c r="AB150" s="685">
        <v>8.7642418930762647E-2</v>
      </c>
      <c r="AC150" s="685">
        <v>0.43956043956043905</v>
      </c>
      <c r="AD150" s="685">
        <v>0</v>
      </c>
      <c r="AE150" s="685">
        <v>0.43923865300146525</v>
      </c>
      <c r="AF150" s="1908">
        <v>0.29595527786912129</v>
      </c>
      <c r="AG150" s="1924"/>
      <c r="AH150" s="1924"/>
      <c r="AI150" s="1924"/>
      <c r="AJ150" s="1924"/>
      <c r="AK150" s="1924"/>
      <c r="AL150" s="1924"/>
      <c r="AM150" s="1924"/>
      <c r="AN150" s="1924"/>
      <c r="AO150" s="1924"/>
      <c r="AP150" s="1924"/>
      <c r="AQ150" s="1924"/>
      <c r="AR150" s="1924"/>
      <c r="AS150" s="1924"/>
      <c r="AT150" s="1924"/>
      <c r="AU150" s="1924"/>
      <c r="AV150" s="1924"/>
      <c r="AW150" s="1924"/>
      <c r="AX150" s="1924"/>
      <c r="AY150" s="1924"/>
      <c r="AZ150" s="215"/>
      <c r="BA150" s="2217"/>
      <c r="BB150" s="159" t="s">
        <v>111</v>
      </c>
      <c r="BC150" s="1207" t="s">
        <v>36</v>
      </c>
      <c r="BD150" s="1227" t="s">
        <v>36</v>
      </c>
      <c r="BE150" s="1227" t="s">
        <v>36</v>
      </c>
      <c r="BF150" s="1227" t="s">
        <v>36</v>
      </c>
      <c r="BG150" s="1248" t="s">
        <v>36</v>
      </c>
      <c r="BH150" s="1269" t="s">
        <v>36</v>
      </c>
      <c r="BI150" s="1227" t="s">
        <v>36</v>
      </c>
      <c r="BJ150" s="1227" t="s">
        <v>36</v>
      </c>
      <c r="BK150" s="1227" t="s">
        <v>36</v>
      </c>
      <c r="BL150" s="1248" t="s">
        <v>36</v>
      </c>
      <c r="BM150" s="1269" t="s">
        <v>36</v>
      </c>
      <c r="BN150" s="1227" t="s">
        <v>36</v>
      </c>
      <c r="BO150" s="1227" t="s">
        <v>36</v>
      </c>
      <c r="BP150" s="1227" t="s">
        <v>36</v>
      </c>
      <c r="BQ150" s="1248" t="s">
        <v>36</v>
      </c>
      <c r="BR150" s="1269" t="s">
        <v>36</v>
      </c>
      <c r="BS150" s="1227" t="s">
        <v>36</v>
      </c>
      <c r="BT150" s="1227" t="s">
        <v>36</v>
      </c>
      <c r="BU150" s="1227" t="s">
        <v>36</v>
      </c>
      <c r="BV150" s="1227" t="s">
        <v>36</v>
      </c>
      <c r="BW150" s="1227" t="s">
        <v>36</v>
      </c>
      <c r="BX150" s="1227" t="s">
        <v>36</v>
      </c>
      <c r="BY150" s="1291" t="s">
        <v>36</v>
      </c>
      <c r="BZ150" s="1291" t="s">
        <v>36</v>
      </c>
      <c r="CA150" s="1291" t="s">
        <v>36</v>
      </c>
      <c r="CB150" s="1291" t="s">
        <v>36</v>
      </c>
      <c r="CC150" s="1291" t="s">
        <v>36</v>
      </c>
      <c r="CD150" s="1291" t="s">
        <v>36</v>
      </c>
      <c r="CE150" s="1291" t="s">
        <v>36</v>
      </c>
      <c r="CF150" s="1291" t="s">
        <v>36</v>
      </c>
      <c r="CG150" s="1858"/>
      <c r="CH150" s="1858"/>
      <c r="CI150" s="1858"/>
      <c r="CJ150" s="1858"/>
      <c r="CK150" s="1858"/>
      <c r="CL150" s="1858"/>
      <c r="CM150" s="1858"/>
      <c r="CN150" s="1858"/>
      <c r="CO150" s="1858"/>
      <c r="CP150" s="1858"/>
      <c r="CQ150" s="1858"/>
      <c r="CR150" s="1858"/>
      <c r="CS150" s="1858"/>
      <c r="CT150" s="1858"/>
      <c r="CU150" s="1858"/>
      <c r="CV150" s="1858"/>
      <c r="CW150" s="1858"/>
      <c r="CX150" s="1858"/>
      <c r="CY150" s="1858"/>
      <c r="CZ150" s="1858"/>
    </row>
    <row r="151" s="130" customFormat="true" ht="15" customHeight="true" x14ac:dyDescent="0.2">
      <c r="A151" s="2171" t="s">
        <v>110</v>
      </c>
      <c r="B151" s="252" t="s">
        <v>50</v>
      </c>
      <c r="C151" s="683">
        <v>15.730581921688888</v>
      </c>
      <c r="D151" s="684">
        <v>10.298440949891106</v>
      </c>
      <c r="E151" s="684">
        <v>6.6948004616995531</v>
      </c>
      <c r="F151" s="684">
        <v>3.4590325320870594</v>
      </c>
      <c r="G151" s="766">
        <v>1.1155131939923084</v>
      </c>
      <c r="H151" s="1097" t="s">
        <v>36</v>
      </c>
      <c r="I151" s="1061" t="s">
        <v>36</v>
      </c>
      <c r="J151" s="1061" t="s">
        <v>36</v>
      </c>
      <c r="K151" s="1061" t="s">
        <v>36</v>
      </c>
      <c r="L151" s="1139" t="s">
        <v>36</v>
      </c>
      <c r="M151" s="1162" t="s">
        <v>36</v>
      </c>
      <c r="N151" s="1061" t="s">
        <v>36</v>
      </c>
      <c r="O151" s="1061" t="s">
        <v>36</v>
      </c>
      <c r="P151" s="1061" t="s">
        <v>36</v>
      </c>
      <c r="Q151" s="1073" t="s">
        <v>36</v>
      </c>
      <c r="R151" s="749">
        <v>4.0776699029126151</v>
      </c>
      <c r="S151" s="684">
        <v>6.9548872180451307</v>
      </c>
      <c r="T151" s="684">
        <v>5.5981595092024747</v>
      </c>
      <c r="U151" s="684">
        <v>6.2626262626262612</v>
      </c>
      <c r="V151" s="684">
        <v>4.4198895027624392</v>
      </c>
      <c r="W151" s="684">
        <v>3.6838066001534711</v>
      </c>
      <c r="X151" s="684">
        <v>0.46948356807511721</v>
      </c>
      <c r="Y151" s="685">
        <v>5.1666666666666652</v>
      </c>
      <c r="Z151" s="685">
        <v>3.6376604850214052</v>
      </c>
      <c r="AA151" s="685">
        <v>2.0142180094786788</v>
      </c>
      <c r="AB151" s="685">
        <v>13.190184049079805</v>
      </c>
      <c r="AC151" s="685">
        <v>5.2747252747252684</v>
      </c>
      <c r="AD151" s="685">
        <v>6.9289991445679959</v>
      </c>
      <c r="AE151" s="685">
        <v>12.445095168374847</v>
      </c>
      <c r="AF151" s="1908">
        <v>7.8644290885159371</v>
      </c>
      <c r="AG151" s="1924"/>
      <c r="AH151" s="1924"/>
      <c r="AI151" s="1924"/>
      <c r="AJ151" s="1924"/>
      <c r="AK151" s="1924"/>
      <c r="AL151" s="1924"/>
      <c r="AM151" s="1924"/>
      <c r="AN151" s="1924"/>
      <c r="AO151" s="1924"/>
      <c r="AP151" s="1924"/>
      <c r="AQ151" s="1924"/>
      <c r="AR151" s="1924"/>
      <c r="AS151" s="1924"/>
      <c r="AT151" s="1924"/>
      <c r="AU151" s="1924"/>
      <c r="AV151" s="1924"/>
      <c r="AW151" s="1924"/>
      <c r="AX151" s="1924"/>
      <c r="AY151" s="1924"/>
      <c r="AZ151" s="215"/>
      <c r="BA151" s="2217" t="s">
        <v>110</v>
      </c>
      <c r="BB151" s="159" t="s">
        <v>50</v>
      </c>
      <c r="BC151" s="1207" t="s">
        <v>36</v>
      </c>
      <c r="BD151" s="1227" t="s">
        <v>36</v>
      </c>
      <c r="BE151" s="1227" t="s">
        <v>36</v>
      </c>
      <c r="BF151" s="1227" t="s">
        <v>36</v>
      </c>
      <c r="BG151" s="1248" t="s">
        <v>36</v>
      </c>
      <c r="BH151" s="1269" t="s">
        <v>36</v>
      </c>
      <c r="BI151" s="1227" t="s">
        <v>36</v>
      </c>
      <c r="BJ151" s="1227" t="s">
        <v>36</v>
      </c>
      <c r="BK151" s="1227" t="s">
        <v>36</v>
      </c>
      <c r="BL151" s="1248" t="s">
        <v>36</v>
      </c>
      <c r="BM151" s="1269" t="s">
        <v>36</v>
      </c>
      <c r="BN151" s="1227" t="s">
        <v>36</v>
      </c>
      <c r="BO151" s="1227" t="s">
        <v>36</v>
      </c>
      <c r="BP151" s="1227" t="s">
        <v>36</v>
      </c>
      <c r="BQ151" s="1248" t="s">
        <v>36</v>
      </c>
      <c r="BR151" s="1269" t="s">
        <v>36</v>
      </c>
      <c r="BS151" s="1227" t="s">
        <v>36</v>
      </c>
      <c r="BT151" s="1227" t="s">
        <v>36</v>
      </c>
      <c r="BU151" s="1227" t="s">
        <v>36</v>
      </c>
      <c r="BV151" s="1227" t="s">
        <v>36</v>
      </c>
      <c r="BW151" s="1227" t="s">
        <v>36</v>
      </c>
      <c r="BX151" s="1227" t="s">
        <v>36</v>
      </c>
      <c r="BY151" s="1291" t="s">
        <v>36</v>
      </c>
      <c r="BZ151" s="1291" t="s">
        <v>36</v>
      </c>
      <c r="CA151" s="1291" t="s">
        <v>36</v>
      </c>
      <c r="CB151" s="1291" t="s">
        <v>36</v>
      </c>
      <c r="CC151" s="1291" t="s">
        <v>36</v>
      </c>
      <c r="CD151" s="1291" t="s">
        <v>36</v>
      </c>
      <c r="CE151" s="1291" t="s">
        <v>36</v>
      </c>
      <c r="CF151" s="1291" t="s">
        <v>36</v>
      </c>
      <c r="CG151" s="1858"/>
      <c r="CH151" s="1858"/>
      <c r="CI151" s="1858"/>
      <c r="CJ151" s="1858"/>
      <c r="CK151" s="1858"/>
      <c r="CL151" s="1858"/>
      <c r="CM151" s="1858"/>
      <c r="CN151" s="1858"/>
      <c r="CO151" s="1858"/>
      <c r="CP151" s="1858"/>
      <c r="CQ151" s="1858"/>
      <c r="CR151" s="1858"/>
      <c r="CS151" s="1858"/>
      <c r="CT151" s="1858"/>
      <c r="CU151" s="1858"/>
      <c r="CV151" s="1858"/>
      <c r="CW151" s="1858"/>
      <c r="CX151" s="1858"/>
      <c r="CY151" s="1858"/>
      <c r="CZ151" s="1858"/>
    </row>
    <row r="152" s="130" customFormat="true" ht="15" customHeight="true" x14ac:dyDescent="0.2">
      <c r="A152" s="2314"/>
      <c r="B152" s="1355" t="s">
        <v>49</v>
      </c>
      <c r="C152" s="686">
        <v>84.269418078311261</v>
      </c>
      <c r="D152" s="687">
        <v>89.70155905010887</v>
      </c>
      <c r="E152" s="687">
        <v>93.305199538300414</v>
      </c>
      <c r="F152" s="687">
        <v>96.540967467913006</v>
      </c>
      <c r="G152" s="767">
        <v>98.884486806007672</v>
      </c>
      <c r="H152" s="1098" t="s">
        <v>36</v>
      </c>
      <c r="I152" s="1062" t="s">
        <v>36</v>
      </c>
      <c r="J152" s="1062" t="s">
        <v>36</v>
      </c>
      <c r="K152" s="1062" t="s">
        <v>36</v>
      </c>
      <c r="L152" s="1140" t="s">
        <v>36</v>
      </c>
      <c r="M152" s="1163" t="s">
        <v>36</v>
      </c>
      <c r="N152" s="1062" t="s">
        <v>36</v>
      </c>
      <c r="O152" s="1062" t="s">
        <v>36</v>
      </c>
      <c r="P152" s="1062" t="s">
        <v>36</v>
      </c>
      <c r="Q152" s="1074" t="s">
        <v>36</v>
      </c>
      <c r="R152" s="750">
        <v>95.922330097087368</v>
      </c>
      <c r="S152" s="687">
        <v>93.045112781954899</v>
      </c>
      <c r="T152" s="687">
        <v>94.401840490797468</v>
      </c>
      <c r="U152" s="687">
        <v>93.737373737373744</v>
      </c>
      <c r="V152" s="687">
        <v>95.580110497237598</v>
      </c>
      <c r="W152" s="687">
        <v>96.316193399846455</v>
      </c>
      <c r="X152" s="687">
        <v>99.53051643192488</v>
      </c>
      <c r="Y152" s="688">
        <v>94.833333333333343</v>
      </c>
      <c r="Z152" s="688">
        <v>96.362339514978572</v>
      </c>
      <c r="AA152" s="688">
        <v>97.985781990521346</v>
      </c>
      <c r="AB152" s="688">
        <v>86.809815950920509</v>
      </c>
      <c r="AC152" s="688">
        <v>94.725274725274716</v>
      </c>
      <c r="AD152" s="688">
        <v>93.071000855432089</v>
      </c>
      <c r="AE152" s="688">
        <v>87.554904831625223</v>
      </c>
      <c r="AF152" s="1909">
        <v>92.135570911484066</v>
      </c>
      <c r="AG152" s="1925"/>
      <c r="AH152" s="1925"/>
      <c r="AI152" s="1925"/>
      <c r="AJ152" s="1925"/>
      <c r="AK152" s="1925"/>
      <c r="AL152" s="1925"/>
      <c r="AM152" s="1925"/>
      <c r="AN152" s="1925"/>
      <c r="AO152" s="1925"/>
      <c r="AP152" s="1925"/>
      <c r="AQ152" s="1925"/>
      <c r="AR152" s="1925"/>
      <c r="AS152" s="1925"/>
      <c r="AT152" s="1925"/>
      <c r="AU152" s="1925"/>
      <c r="AV152" s="1925"/>
      <c r="AW152" s="1925"/>
      <c r="AX152" s="1925"/>
      <c r="AY152" s="1925"/>
      <c r="AZ152" s="215"/>
      <c r="BA152" s="2219"/>
      <c r="BB152" s="235" t="s">
        <v>49</v>
      </c>
      <c r="BC152" s="1208" t="s">
        <v>36</v>
      </c>
      <c r="BD152" s="1228" t="s">
        <v>36</v>
      </c>
      <c r="BE152" s="1228" t="s">
        <v>36</v>
      </c>
      <c r="BF152" s="1228" t="s">
        <v>36</v>
      </c>
      <c r="BG152" s="1249" t="s">
        <v>36</v>
      </c>
      <c r="BH152" s="1270" t="s">
        <v>36</v>
      </c>
      <c r="BI152" s="1228" t="s">
        <v>36</v>
      </c>
      <c r="BJ152" s="1228" t="s">
        <v>36</v>
      </c>
      <c r="BK152" s="1228" t="s">
        <v>36</v>
      </c>
      <c r="BL152" s="1249" t="s">
        <v>36</v>
      </c>
      <c r="BM152" s="1270" t="s">
        <v>36</v>
      </c>
      <c r="BN152" s="1228" t="s">
        <v>36</v>
      </c>
      <c r="BO152" s="1228" t="s">
        <v>36</v>
      </c>
      <c r="BP152" s="1228" t="s">
        <v>36</v>
      </c>
      <c r="BQ152" s="1249" t="s">
        <v>36</v>
      </c>
      <c r="BR152" s="1270" t="s">
        <v>36</v>
      </c>
      <c r="BS152" s="1228" t="s">
        <v>36</v>
      </c>
      <c r="BT152" s="1228" t="s">
        <v>36</v>
      </c>
      <c r="BU152" s="1228" t="s">
        <v>36</v>
      </c>
      <c r="BV152" s="1228" t="s">
        <v>36</v>
      </c>
      <c r="BW152" s="1228" t="s">
        <v>36</v>
      </c>
      <c r="BX152" s="1228" t="s">
        <v>36</v>
      </c>
      <c r="BY152" s="1292" t="s">
        <v>36</v>
      </c>
      <c r="BZ152" s="1292" t="s">
        <v>36</v>
      </c>
      <c r="CA152" s="1292" t="s">
        <v>36</v>
      </c>
      <c r="CB152" s="1292" t="s">
        <v>36</v>
      </c>
      <c r="CC152" s="1292" t="s">
        <v>36</v>
      </c>
      <c r="CD152" s="1292" t="s">
        <v>36</v>
      </c>
      <c r="CE152" s="1292" t="s">
        <v>36</v>
      </c>
      <c r="CF152" s="1292" t="s">
        <v>36</v>
      </c>
      <c r="CG152" s="1859"/>
      <c r="CH152" s="1859"/>
      <c r="CI152" s="1859"/>
      <c r="CJ152" s="1859"/>
      <c r="CK152" s="1859"/>
      <c r="CL152" s="1859"/>
      <c r="CM152" s="1859"/>
      <c r="CN152" s="1859"/>
      <c r="CO152" s="1859"/>
      <c r="CP152" s="1859"/>
      <c r="CQ152" s="1859"/>
      <c r="CR152" s="1859"/>
      <c r="CS152" s="1859"/>
      <c r="CT152" s="1859"/>
      <c r="CU152" s="1859"/>
      <c r="CV152" s="1859"/>
      <c r="CW152" s="1859"/>
      <c r="CX152" s="1859"/>
      <c r="CY152" s="1859"/>
      <c r="CZ152" s="1859"/>
    </row>
    <row r="153" s="578" customFormat="true" ht="15" customHeight="true" x14ac:dyDescent="0.2">
      <c r="A153" s="2312" t="s">
        <v>261</v>
      </c>
      <c r="B153" s="1467" t="s">
        <v>262</v>
      </c>
      <c r="C153" s="1411">
        <v>7.3352033586440841</v>
      </c>
      <c r="D153" s="1412">
        <v>12.005366220702848</v>
      </c>
      <c r="E153" s="1412">
        <v>17.094902218526787</v>
      </c>
      <c r="F153" s="1412">
        <v>22.650266762454486</v>
      </c>
      <c r="G153" s="1413">
        <v>31.826395093317629</v>
      </c>
      <c r="H153" s="1096" t="s">
        <v>36</v>
      </c>
      <c r="I153" s="1117" t="s">
        <v>36</v>
      </c>
      <c r="J153" s="1117" t="s">
        <v>36</v>
      </c>
      <c r="K153" s="1117" t="s">
        <v>36</v>
      </c>
      <c r="L153" s="1138" t="s">
        <v>36</v>
      </c>
      <c r="M153" s="1161" t="s">
        <v>36</v>
      </c>
      <c r="N153" s="1117" t="s">
        <v>36</v>
      </c>
      <c r="O153" s="1117" t="s">
        <v>36</v>
      </c>
      <c r="P153" s="1117" t="s">
        <v>36</v>
      </c>
      <c r="Q153" s="1182" t="s">
        <v>36</v>
      </c>
      <c r="R153" s="1414">
        <v>45.242718446601927</v>
      </c>
      <c r="S153" s="1412">
        <v>8.9201877934272549</v>
      </c>
      <c r="T153" s="1412">
        <v>0.19171779141104361</v>
      </c>
      <c r="U153" s="1412">
        <v>24.915824915824917</v>
      </c>
      <c r="V153" s="1412">
        <v>1.2891344383057115</v>
      </c>
      <c r="W153" s="1412">
        <v>4.0675364543361248</v>
      </c>
      <c r="X153" s="1412">
        <v>22.065727699530491</v>
      </c>
      <c r="Y153" s="1412">
        <v>72.564935064934929</v>
      </c>
      <c r="Z153" s="1412">
        <v>16.535994297933048</v>
      </c>
      <c r="AA153" s="1412">
        <v>45.14218009478688</v>
      </c>
      <c r="AB153" s="1412">
        <v>21.253286590709987</v>
      </c>
      <c r="AC153" s="1412">
        <v>0</v>
      </c>
      <c r="AD153" s="1412">
        <v>15.226689478186476</v>
      </c>
      <c r="AE153" s="1412">
        <v>1.6105417276720393</v>
      </c>
      <c r="AF153" s="1907">
        <v>31.70009865175923</v>
      </c>
      <c r="AG153" s="543"/>
      <c r="AH153" s="543"/>
      <c r="AI153" s="543"/>
      <c r="AJ153" s="543"/>
      <c r="AK153" s="543"/>
      <c r="AL153" s="543"/>
      <c r="AM153" s="543"/>
      <c r="AN153" s="543"/>
      <c r="AO153" s="543"/>
      <c r="AP153" s="543"/>
      <c r="AQ153" s="543"/>
      <c r="AR153" s="543"/>
      <c r="AS153" s="543"/>
      <c r="AT153" s="543"/>
      <c r="AU153" s="543"/>
      <c r="AV153" s="543"/>
      <c r="AW153" s="543"/>
      <c r="AX153" s="543"/>
      <c r="AY153" s="543"/>
      <c r="AZ153" s="216"/>
      <c r="BA153" s="2317" t="s">
        <v>261</v>
      </c>
      <c r="BB153" s="234" t="s">
        <v>262</v>
      </c>
      <c r="BC153" s="339">
        <v>211.28107442743129</v>
      </c>
      <c r="BD153" s="305">
        <v>421.61471213642108</v>
      </c>
      <c r="BE153" s="305">
        <v>673.48323649159352</v>
      </c>
      <c r="BF153" s="305">
        <v>949.84438778821232</v>
      </c>
      <c r="BG153" s="340">
        <v>1318.7552411556585</v>
      </c>
      <c r="BH153" s="1271" t="s">
        <v>36</v>
      </c>
      <c r="BI153" s="1280" t="s">
        <v>36</v>
      </c>
      <c r="BJ153" s="1280" t="s">
        <v>36</v>
      </c>
      <c r="BK153" s="1280" t="s">
        <v>36</v>
      </c>
      <c r="BL153" s="1281" t="s">
        <v>36</v>
      </c>
      <c r="BM153" s="1271" t="s">
        <v>36</v>
      </c>
      <c r="BN153" s="1280" t="s">
        <v>36</v>
      </c>
      <c r="BO153" s="1280" t="s">
        <v>36</v>
      </c>
      <c r="BP153" s="1280" t="s">
        <v>36</v>
      </c>
      <c r="BQ153" s="1281" t="s">
        <v>36</v>
      </c>
      <c r="BR153" s="351">
        <v>252.09012576958807</v>
      </c>
      <c r="BS153" s="305">
        <v>93.376327976788318</v>
      </c>
      <c r="BT153" s="305">
        <v>4.7404296824701913</v>
      </c>
      <c r="BU153" s="305">
        <v>394.63171921506722</v>
      </c>
      <c r="BV153" s="305">
        <v>6.9953367746722304</v>
      </c>
      <c r="BW153" s="305">
        <v>51.25167458282283</v>
      </c>
      <c r="BX153" s="305">
        <v>45.299498630612149</v>
      </c>
      <c r="BY153" s="306">
        <v>470.29612706842875</v>
      </c>
      <c r="BZ153" s="306">
        <v>226.10811338244642</v>
      </c>
      <c r="CA153" s="306">
        <v>373.27093514227079</v>
      </c>
      <c r="CB153" s="306">
        <v>490.80696755537832</v>
      </c>
      <c r="CC153" s="306">
        <v>0</v>
      </c>
      <c r="CD153" s="306">
        <v>168.69082061693882</v>
      </c>
      <c r="CE153" s="306">
        <v>11.65330785254622</v>
      </c>
      <c r="CF153" s="306">
        <v>985.76726774928852</v>
      </c>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578" customFormat="true" ht="15" customHeight="true" x14ac:dyDescent="0.2">
      <c r="A154" s="2311"/>
      <c r="B154" s="1466" t="s">
        <v>263</v>
      </c>
      <c r="C154" s="1411">
        <v>38.515120911824788</v>
      </c>
      <c r="D154" s="1412">
        <v>64.99423047171824</v>
      </c>
      <c r="E154" s="1412">
        <v>72.46740966806091</v>
      </c>
      <c r="F154" s="1412">
        <v>75.160223630076828</v>
      </c>
      <c r="G154" s="1413">
        <v>67.503384443762258</v>
      </c>
      <c r="H154" s="1096" t="s">
        <v>36</v>
      </c>
      <c r="I154" s="1117" t="s">
        <v>36</v>
      </c>
      <c r="J154" s="1117" t="s">
        <v>36</v>
      </c>
      <c r="K154" s="1117" t="s">
        <v>36</v>
      </c>
      <c r="L154" s="1138" t="s">
        <v>36</v>
      </c>
      <c r="M154" s="1161" t="s">
        <v>36</v>
      </c>
      <c r="N154" s="1117" t="s">
        <v>36</v>
      </c>
      <c r="O154" s="1117" t="s">
        <v>36</v>
      </c>
      <c r="P154" s="1117" t="s">
        <v>36</v>
      </c>
      <c r="Q154" s="1182" t="s">
        <v>36</v>
      </c>
      <c r="R154" s="1414">
        <v>52.03883495145628</v>
      </c>
      <c r="S154" s="1412">
        <v>83.943661971830991</v>
      </c>
      <c r="T154" s="1412">
        <v>82.093558282208434</v>
      </c>
      <c r="U154" s="1412">
        <v>62.693602693602692</v>
      </c>
      <c r="V154" s="1412">
        <v>65.193370165745918</v>
      </c>
      <c r="W154" s="1412">
        <v>85.878741366078131</v>
      </c>
      <c r="X154" s="1412">
        <v>57.276995305164277</v>
      </c>
      <c r="Y154" s="1412">
        <v>15.259740259740251</v>
      </c>
      <c r="Z154" s="1412">
        <v>58.660014255167503</v>
      </c>
      <c r="AA154" s="1412">
        <v>49.526066350711062</v>
      </c>
      <c r="AB154" s="1412">
        <v>61.919368974583897</v>
      </c>
      <c r="AC154" s="1412">
        <v>67.03296703296698</v>
      </c>
      <c r="AD154" s="1412">
        <v>66.124893071000926</v>
      </c>
      <c r="AE154" s="1412">
        <v>73.060029282576949</v>
      </c>
      <c r="AF154" s="1907">
        <v>59.1910555738243</v>
      </c>
      <c r="AG154" s="543"/>
      <c r="AH154" s="543"/>
      <c r="AI154" s="543"/>
      <c r="AJ154" s="543"/>
      <c r="AK154" s="543"/>
      <c r="AL154" s="543"/>
      <c r="AM154" s="543"/>
      <c r="AN154" s="543"/>
      <c r="AO154" s="543"/>
      <c r="AP154" s="543"/>
      <c r="AQ154" s="543"/>
      <c r="AR154" s="543"/>
      <c r="AS154" s="543"/>
      <c r="AT154" s="543"/>
      <c r="AU154" s="543"/>
      <c r="AV154" s="543"/>
      <c r="AW154" s="543"/>
      <c r="AX154" s="543"/>
      <c r="AY154" s="543"/>
      <c r="AZ154" s="216"/>
      <c r="BA154" s="2317"/>
      <c r="BB154" s="159" t="s">
        <v>263</v>
      </c>
      <c r="BC154" s="341">
        <v>1109.3783948557075</v>
      </c>
      <c r="BD154" s="307">
        <v>2282.5229374183496</v>
      </c>
      <c r="BE154" s="307">
        <v>2854.9789276076858</v>
      </c>
      <c r="BF154" s="307">
        <v>3151.8620662902626</v>
      </c>
      <c r="BG154" s="342">
        <v>2797.0633108129746</v>
      </c>
      <c r="BH154" s="1269" t="s">
        <v>36</v>
      </c>
      <c r="BI154" s="1227" t="s">
        <v>36</v>
      </c>
      <c r="BJ154" s="1227" t="s">
        <v>36</v>
      </c>
      <c r="BK154" s="1227" t="s">
        <v>36</v>
      </c>
      <c r="BL154" s="1248" t="s">
        <v>36</v>
      </c>
      <c r="BM154" s="1269" t="s">
        <v>36</v>
      </c>
      <c r="BN154" s="1227" t="s">
        <v>36</v>
      </c>
      <c r="BO154" s="1227" t="s">
        <v>36</v>
      </c>
      <c r="BP154" s="1227" t="s">
        <v>36</v>
      </c>
      <c r="BQ154" s="1248" t="s">
        <v>36</v>
      </c>
      <c r="BR154" s="352">
        <v>289.95774122853902</v>
      </c>
      <c r="BS154" s="307">
        <v>878.72039169735285</v>
      </c>
      <c r="BT154" s="307">
        <v>2029.8519900337251</v>
      </c>
      <c r="BU154" s="307">
        <v>992.97873132223674</v>
      </c>
      <c r="BV154" s="307">
        <v>353.76417403342396</v>
      </c>
      <c r="BW154" s="307">
        <v>1082.0872426071505</v>
      </c>
      <c r="BX154" s="307">
        <v>117.58593261563159</v>
      </c>
      <c r="BY154" s="308">
        <v>98.89896184436769</v>
      </c>
      <c r="BZ154" s="308">
        <v>802.09904014548658</v>
      </c>
      <c r="CA154" s="308">
        <v>409.52034354191386</v>
      </c>
      <c r="CB154" s="308">
        <v>1429.9180312489673</v>
      </c>
      <c r="CC154" s="308">
        <v>608.56930285690953</v>
      </c>
      <c r="CD154" s="308">
        <v>732.57305807243779</v>
      </c>
      <c r="CE154" s="308">
        <v>528.63641985641414</v>
      </c>
      <c r="CF154" s="308">
        <v>1840.6442758804149</v>
      </c>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578" customFormat="true" ht="15" customHeight="true" x14ac:dyDescent="0.2">
      <c r="A155" s="2311"/>
      <c r="B155" s="1466" t="s">
        <v>264</v>
      </c>
      <c r="C155" s="1411">
        <v>0</v>
      </c>
      <c r="D155" s="1412">
        <v>0</v>
      </c>
      <c r="E155" s="1412">
        <v>0.19454004466722988</v>
      </c>
      <c r="F155" s="1412">
        <v>0.12647953818860244</v>
      </c>
      <c r="G155" s="1413">
        <v>0.1269571412490702</v>
      </c>
      <c r="H155" s="1096" t="s">
        <v>36</v>
      </c>
      <c r="I155" s="1117" t="s">
        <v>36</v>
      </c>
      <c r="J155" s="1117" t="s">
        <v>36</v>
      </c>
      <c r="K155" s="1117" t="s">
        <v>36</v>
      </c>
      <c r="L155" s="1138" t="s">
        <v>36</v>
      </c>
      <c r="M155" s="1161" t="s">
        <v>36</v>
      </c>
      <c r="N155" s="1117" t="s">
        <v>36</v>
      </c>
      <c r="O155" s="1117" t="s">
        <v>36</v>
      </c>
      <c r="P155" s="1117" t="s">
        <v>36</v>
      </c>
      <c r="Q155" s="1182" t="s">
        <v>36</v>
      </c>
      <c r="R155" s="1414">
        <v>0</v>
      </c>
      <c r="S155" s="1412">
        <v>0</v>
      </c>
      <c r="T155" s="1412">
        <v>0.19171779141104361</v>
      </c>
      <c r="U155" s="1412">
        <v>0.20202020202020188</v>
      </c>
      <c r="V155" s="1412">
        <v>0</v>
      </c>
      <c r="W155" s="1412">
        <v>0</v>
      </c>
      <c r="X155" s="1412">
        <v>0</v>
      </c>
      <c r="Y155" s="1412">
        <v>1.1363636363636356</v>
      </c>
      <c r="Z155" s="1412">
        <v>0.213827512473272</v>
      </c>
      <c r="AA155" s="1412">
        <v>0</v>
      </c>
      <c r="AB155" s="1412">
        <v>0</v>
      </c>
      <c r="AC155" s="1412">
        <v>0</v>
      </c>
      <c r="AD155" s="1412">
        <v>0</v>
      </c>
      <c r="AE155" s="1412">
        <v>0</v>
      </c>
      <c r="AF155" s="1907">
        <v>0</v>
      </c>
      <c r="AG155" s="543"/>
      <c r="AH155" s="543"/>
      <c r="AI155" s="543"/>
      <c r="AJ155" s="543"/>
      <c r="AK155" s="543"/>
      <c r="AL155" s="543"/>
      <c r="AM155" s="543"/>
      <c r="AN155" s="543"/>
      <c r="AO155" s="543"/>
      <c r="AP155" s="543"/>
      <c r="AQ155" s="543"/>
      <c r="AR155" s="543"/>
      <c r="AS155" s="543"/>
      <c r="AT155" s="543"/>
      <c r="AU155" s="543"/>
      <c r="AV155" s="543"/>
      <c r="AW155" s="543"/>
      <c r="AX155" s="543"/>
      <c r="AY155" s="543"/>
      <c r="AZ155" s="216"/>
      <c r="BA155" s="2317"/>
      <c r="BB155" s="159" t="s">
        <v>264</v>
      </c>
      <c r="BC155" s="341">
        <v>0</v>
      </c>
      <c r="BD155" s="307">
        <v>0</v>
      </c>
      <c r="BE155" s="307">
        <v>7.6642414934500991</v>
      </c>
      <c r="BF155" s="307">
        <v>5.3039498730155543</v>
      </c>
      <c r="BG155" s="342">
        <v>5.2605830768280679</v>
      </c>
      <c r="BH155" s="1269" t="s">
        <v>36</v>
      </c>
      <c r="BI155" s="1227" t="s">
        <v>36</v>
      </c>
      <c r="BJ155" s="1227" t="s">
        <v>36</v>
      </c>
      <c r="BK155" s="1227" t="s">
        <v>36</v>
      </c>
      <c r="BL155" s="1248" t="s">
        <v>36</v>
      </c>
      <c r="BM155" s="1269" t="s">
        <v>36</v>
      </c>
      <c r="BN155" s="1227" t="s">
        <v>36</v>
      </c>
      <c r="BO155" s="1227" t="s">
        <v>36</v>
      </c>
      <c r="BP155" s="1227" t="s">
        <v>36</v>
      </c>
      <c r="BQ155" s="1248" t="s">
        <v>36</v>
      </c>
      <c r="BR155" s="352">
        <v>0</v>
      </c>
      <c r="BS155" s="307">
        <v>0</v>
      </c>
      <c r="BT155" s="307">
        <v>4.7404296824701913</v>
      </c>
      <c r="BU155" s="307">
        <v>3.1997166422843266</v>
      </c>
      <c r="BV155" s="307">
        <v>0</v>
      </c>
      <c r="BW155" s="307">
        <v>0</v>
      </c>
      <c r="BX155" s="307">
        <v>0</v>
      </c>
      <c r="BY155" s="308">
        <v>7.3648163075592947</v>
      </c>
      <c r="BZ155" s="308">
        <v>2.9238118109799083</v>
      </c>
      <c r="CA155" s="308">
        <v>0</v>
      </c>
      <c r="CB155" s="308">
        <v>0</v>
      </c>
      <c r="CC155" s="308">
        <v>0</v>
      </c>
      <c r="CD155" s="308">
        <v>0</v>
      </c>
      <c r="CE155" s="308">
        <v>0</v>
      </c>
      <c r="CF155" s="308">
        <v>0</v>
      </c>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578" customFormat="true" ht="15" customHeight="true" x14ac:dyDescent="0.2">
      <c r="A156" s="2311"/>
      <c r="B156" s="1466" t="s">
        <v>265</v>
      </c>
      <c r="C156" s="1411">
        <v>0.14053371727059094</v>
      </c>
      <c r="D156" s="1412">
        <v>8.735308951471743E-2</v>
      </c>
      <c r="E156" s="1412">
        <v>0.44017447085131489</v>
      </c>
      <c r="F156" s="1412">
        <v>0.17508230083018608</v>
      </c>
      <c r="G156" s="1413">
        <v>0.20379897925365012</v>
      </c>
      <c r="H156" s="1096" t="s">
        <v>36</v>
      </c>
      <c r="I156" s="1117" t="s">
        <v>36</v>
      </c>
      <c r="J156" s="1117" t="s">
        <v>36</v>
      </c>
      <c r="K156" s="1117" t="s">
        <v>36</v>
      </c>
      <c r="L156" s="1138" t="s">
        <v>36</v>
      </c>
      <c r="M156" s="1161" t="s">
        <v>36</v>
      </c>
      <c r="N156" s="1117" t="s">
        <v>36</v>
      </c>
      <c r="O156" s="1117" t="s">
        <v>36</v>
      </c>
      <c r="P156" s="1117" t="s">
        <v>36</v>
      </c>
      <c r="Q156" s="1182" t="s">
        <v>36</v>
      </c>
      <c r="R156" s="1414">
        <v>0</v>
      </c>
      <c r="S156" s="1412">
        <v>0</v>
      </c>
      <c r="T156" s="1412">
        <v>0</v>
      </c>
      <c r="U156" s="1412">
        <v>0.40404040404040376</v>
      </c>
      <c r="V156" s="1412">
        <v>0</v>
      </c>
      <c r="W156" s="1412">
        <v>0</v>
      </c>
      <c r="X156" s="1412">
        <v>0</v>
      </c>
      <c r="Y156" s="1412">
        <v>0</v>
      </c>
      <c r="Z156" s="1412">
        <v>0</v>
      </c>
      <c r="AA156" s="1412">
        <v>0</v>
      </c>
      <c r="AB156" s="1412">
        <v>0.35056967572305059</v>
      </c>
      <c r="AC156" s="1412">
        <v>0</v>
      </c>
      <c r="AD156" s="1412">
        <v>0</v>
      </c>
      <c r="AE156" s="1412">
        <v>0.73206442166910879</v>
      </c>
      <c r="AF156" s="1907">
        <v>0.65767839526471394</v>
      </c>
      <c r="AG156" s="543"/>
      <c r="AH156" s="543"/>
      <c r="AI156" s="543"/>
      <c r="AJ156" s="543"/>
      <c r="AK156" s="543"/>
      <c r="AL156" s="543"/>
      <c r="AM156" s="543"/>
      <c r="AN156" s="543"/>
      <c r="AO156" s="543"/>
      <c r="AP156" s="543"/>
      <c r="AQ156" s="543"/>
      <c r="AR156" s="543"/>
      <c r="AS156" s="543"/>
      <c r="AT156" s="543"/>
      <c r="AU156" s="543"/>
      <c r="AV156" s="543"/>
      <c r="AW156" s="543"/>
      <c r="AX156" s="543"/>
      <c r="AY156" s="543"/>
      <c r="AZ156" s="216"/>
      <c r="BA156" s="2317"/>
      <c r="BB156" s="159" t="s">
        <v>265</v>
      </c>
      <c r="BC156" s="341">
        <v>4.0478925159206378</v>
      </c>
      <c r="BD156" s="307">
        <v>3.0677404598006888</v>
      </c>
      <c r="BE156" s="307">
        <v>17.341434508390289</v>
      </c>
      <c r="BF156" s="307">
        <v>7.3421184213275286</v>
      </c>
      <c r="BG156" s="342">
        <v>8.4445935911024463</v>
      </c>
      <c r="BH156" s="1269" t="s">
        <v>36</v>
      </c>
      <c r="BI156" s="1227" t="s">
        <v>36</v>
      </c>
      <c r="BJ156" s="1227" t="s">
        <v>36</v>
      </c>
      <c r="BK156" s="1227" t="s">
        <v>36</v>
      </c>
      <c r="BL156" s="1248" t="s">
        <v>36</v>
      </c>
      <c r="BM156" s="1269" t="s">
        <v>36</v>
      </c>
      <c r="BN156" s="1227" t="s">
        <v>36</v>
      </c>
      <c r="BO156" s="1227" t="s">
        <v>36</v>
      </c>
      <c r="BP156" s="1227" t="s">
        <v>36</v>
      </c>
      <c r="BQ156" s="1248" t="s">
        <v>36</v>
      </c>
      <c r="BR156" s="352">
        <v>0</v>
      </c>
      <c r="BS156" s="307">
        <v>0</v>
      </c>
      <c r="BT156" s="307">
        <v>0</v>
      </c>
      <c r="BU156" s="307">
        <v>6.3994332845686532</v>
      </c>
      <c r="BV156" s="307">
        <v>0</v>
      </c>
      <c r="BW156" s="307">
        <v>0</v>
      </c>
      <c r="BX156" s="307">
        <v>0</v>
      </c>
      <c r="BY156" s="308">
        <v>0</v>
      </c>
      <c r="BZ156" s="308">
        <v>0</v>
      </c>
      <c r="CA156" s="308">
        <v>0</v>
      </c>
      <c r="CB156" s="308">
        <v>8.0957850318412756</v>
      </c>
      <c r="CC156" s="308">
        <v>0</v>
      </c>
      <c r="CD156" s="308">
        <v>0</v>
      </c>
      <c r="CE156" s="308">
        <v>5.2969581147937363</v>
      </c>
      <c r="CF156" s="308">
        <v>20.451603065337924</v>
      </c>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578" customFormat="true" ht="15" customHeight="true" x14ac:dyDescent="0.2">
      <c r="A157" s="2311"/>
      <c r="B157" s="1466" t="s">
        <v>266</v>
      </c>
      <c r="C157" s="1411">
        <v>3.804243129512634</v>
      </c>
      <c r="D157" s="1412">
        <v>3.1352288532903465</v>
      </c>
      <c r="E157" s="1412">
        <v>1.3239820564268832</v>
      </c>
      <c r="F157" s="1412">
        <v>0.22599160620382272</v>
      </c>
      <c r="G157" s="1413">
        <v>0</v>
      </c>
      <c r="H157" s="1096" t="s">
        <v>36</v>
      </c>
      <c r="I157" s="1117" t="s">
        <v>36</v>
      </c>
      <c r="J157" s="1117" t="s">
        <v>36</v>
      </c>
      <c r="K157" s="1117" t="s">
        <v>36</v>
      </c>
      <c r="L157" s="1138" t="s">
        <v>36</v>
      </c>
      <c r="M157" s="1161" t="s">
        <v>36</v>
      </c>
      <c r="N157" s="1117" t="s">
        <v>36</v>
      </c>
      <c r="O157" s="1117" t="s">
        <v>36</v>
      </c>
      <c r="P157" s="1117" t="s">
        <v>36</v>
      </c>
      <c r="Q157" s="1182" t="s">
        <v>36</v>
      </c>
      <c r="R157" s="1414">
        <v>0</v>
      </c>
      <c r="S157" s="1412">
        <v>0.56338028169014243</v>
      </c>
      <c r="T157" s="1412">
        <v>0</v>
      </c>
      <c r="U157" s="1412">
        <v>0.20202020202020188</v>
      </c>
      <c r="V157" s="1412">
        <v>13.996316758747721</v>
      </c>
      <c r="W157" s="1412">
        <v>1.2279355333844908</v>
      </c>
      <c r="X157" s="1412">
        <v>3.2863849765258197</v>
      </c>
      <c r="Y157" s="1412">
        <v>7.4675324675324628</v>
      </c>
      <c r="Z157" s="1412">
        <v>0</v>
      </c>
      <c r="AA157" s="1412">
        <v>0</v>
      </c>
      <c r="AB157" s="1412">
        <v>2.7607361963190233</v>
      </c>
      <c r="AC157" s="1412">
        <v>0</v>
      </c>
      <c r="AD157" s="1412">
        <v>1.710863986313085</v>
      </c>
      <c r="AE157" s="1412">
        <v>0</v>
      </c>
      <c r="AF157" s="1907">
        <v>1.3811246300558992</v>
      </c>
      <c r="AG157" s="543"/>
      <c r="AH157" s="543"/>
      <c r="AI157" s="543"/>
      <c r="AJ157" s="543"/>
      <c r="AK157" s="543"/>
      <c r="AL157" s="543"/>
      <c r="AM157" s="543"/>
      <c r="AN157" s="543"/>
      <c r="AO157" s="543"/>
      <c r="AP157" s="543"/>
      <c r="AQ157" s="543"/>
      <c r="AR157" s="543"/>
      <c r="AS157" s="543"/>
      <c r="AT157" s="543"/>
      <c r="AU157" s="543"/>
      <c r="AV157" s="543"/>
      <c r="AW157" s="543"/>
      <c r="AX157" s="543"/>
      <c r="AY157" s="543"/>
      <c r="AZ157" s="216"/>
      <c r="BA157" s="2317"/>
      <c r="BB157" s="159" t="s">
        <v>266</v>
      </c>
      <c r="BC157" s="341">
        <v>109.57631799524906</v>
      </c>
      <c r="BD157" s="307">
        <v>110.10564660512483</v>
      </c>
      <c r="BE157" s="307">
        <v>52.160562781856989</v>
      </c>
      <c r="BF157" s="307">
        <v>9.4770123942100355</v>
      </c>
      <c r="BG157" s="342">
        <v>0</v>
      </c>
      <c r="BH157" s="1269" t="s">
        <v>36</v>
      </c>
      <c r="BI157" s="1227" t="s">
        <v>36</v>
      </c>
      <c r="BJ157" s="1227" t="s">
        <v>36</v>
      </c>
      <c r="BK157" s="1227" t="s">
        <v>36</v>
      </c>
      <c r="BL157" s="1248" t="s">
        <v>36</v>
      </c>
      <c r="BM157" s="1269" t="s">
        <v>36</v>
      </c>
      <c r="BN157" s="1227" t="s">
        <v>36</v>
      </c>
      <c r="BO157" s="1227" t="s">
        <v>36</v>
      </c>
      <c r="BP157" s="1227" t="s">
        <v>36</v>
      </c>
      <c r="BQ157" s="1248" t="s">
        <v>36</v>
      </c>
      <c r="BR157" s="352">
        <v>0</v>
      </c>
      <c r="BS157" s="307">
        <v>5.8974522932708409</v>
      </c>
      <c r="BT157" s="307">
        <v>0</v>
      </c>
      <c r="BU157" s="307">
        <v>3.1997166422843266</v>
      </c>
      <c r="BV157" s="307">
        <v>75.949370696441349</v>
      </c>
      <c r="BW157" s="307">
        <v>15.472203647644633</v>
      </c>
      <c r="BX157" s="307">
        <v>6.7467338386018136</v>
      </c>
      <c r="BY157" s="308">
        <v>48.397364306818226</v>
      </c>
      <c r="BZ157" s="308">
        <v>0</v>
      </c>
      <c r="CA157" s="308">
        <v>0</v>
      </c>
      <c r="CB157" s="308">
        <v>63.754307125750046</v>
      </c>
      <c r="CC157" s="308">
        <v>0</v>
      </c>
      <c r="CD157" s="308">
        <v>18.954024788420071</v>
      </c>
      <c r="CE157" s="308">
        <v>0</v>
      </c>
      <c r="CF157" s="308">
        <v>42.948366437209643</v>
      </c>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578" customFormat="true" ht="15" customHeight="true" x14ac:dyDescent="0.2">
      <c r="A158" s="2311"/>
      <c r="B158" s="1466" t="s">
        <v>267</v>
      </c>
      <c r="C158" s="1411">
        <v>45.530910283292116</v>
      </c>
      <c r="D158" s="1412">
        <v>18.928271574163784</v>
      </c>
      <c r="E158" s="1412">
        <v>8.0778919933951236</v>
      </c>
      <c r="F158" s="1412">
        <v>1.5329558449562382</v>
      </c>
      <c r="G158" s="1413">
        <v>0.24488801585877923</v>
      </c>
      <c r="H158" s="1096" t="s">
        <v>36</v>
      </c>
      <c r="I158" s="1117" t="s">
        <v>36</v>
      </c>
      <c r="J158" s="1117" t="s">
        <v>36</v>
      </c>
      <c r="K158" s="1117" t="s">
        <v>36</v>
      </c>
      <c r="L158" s="1138" t="s">
        <v>36</v>
      </c>
      <c r="M158" s="1161" t="s">
        <v>36</v>
      </c>
      <c r="N158" s="1117" t="s">
        <v>36</v>
      </c>
      <c r="O158" s="1117" t="s">
        <v>36</v>
      </c>
      <c r="P158" s="1117" t="s">
        <v>36</v>
      </c>
      <c r="Q158" s="1182" t="s">
        <v>36</v>
      </c>
      <c r="R158" s="1414">
        <v>0.58252427184465938</v>
      </c>
      <c r="S158" s="1412">
        <v>6.1971830985915668</v>
      </c>
      <c r="T158" s="1412">
        <v>15.835889570552178</v>
      </c>
      <c r="U158" s="1412">
        <v>9.0909090909090882</v>
      </c>
      <c r="V158" s="1412">
        <v>19.521178637200766</v>
      </c>
      <c r="W158" s="1412">
        <v>8.595548733691432</v>
      </c>
      <c r="X158" s="1412">
        <v>9.8591549295774623</v>
      </c>
      <c r="Y158" s="1412">
        <v>0.97402597402597335</v>
      </c>
      <c r="Z158" s="1412">
        <v>22.380612972202478</v>
      </c>
      <c r="AA158" s="1412">
        <v>4.2654028436019082</v>
      </c>
      <c r="AB158" s="1412">
        <v>13.628396143733609</v>
      </c>
      <c r="AC158" s="1412">
        <v>32.52747252747249</v>
      </c>
      <c r="AD158" s="1412">
        <v>16.937553464499548</v>
      </c>
      <c r="AE158" s="1412">
        <v>24.158125915080575</v>
      </c>
      <c r="AF158" s="1907">
        <v>6.7740874712265544</v>
      </c>
      <c r="AG158" s="543"/>
      <c r="AH158" s="543"/>
      <c r="AI158" s="543"/>
      <c r="AJ158" s="543"/>
      <c r="AK158" s="543"/>
      <c r="AL158" s="543"/>
      <c r="AM158" s="543"/>
      <c r="AN158" s="543"/>
      <c r="AO158" s="543"/>
      <c r="AP158" s="543"/>
      <c r="AQ158" s="543"/>
      <c r="AR158" s="543"/>
      <c r="AS158" s="543"/>
      <c r="AT158" s="543"/>
      <c r="AU158" s="543"/>
      <c r="AV158" s="543"/>
      <c r="AW158" s="543"/>
      <c r="AX158" s="543"/>
      <c r="AY158" s="543"/>
      <c r="AZ158" s="216"/>
      <c r="BA158" s="2317"/>
      <c r="BB158" s="159" t="s">
        <v>267</v>
      </c>
      <c r="BC158" s="341">
        <v>1311.4591612482802</v>
      </c>
      <c r="BD158" s="307">
        <v>664.73921946829671</v>
      </c>
      <c r="BE158" s="307">
        <v>318.2425248297277</v>
      </c>
      <c r="BF158" s="307">
        <v>64.284872285585109</v>
      </c>
      <c r="BG158" s="342">
        <v>10.147154695436498</v>
      </c>
      <c r="BH158" s="1269" t="s">
        <v>36</v>
      </c>
      <c r="BI158" s="1227" t="s">
        <v>36</v>
      </c>
      <c r="BJ158" s="1227" t="s">
        <v>36</v>
      </c>
      <c r="BK158" s="1227" t="s">
        <v>36</v>
      </c>
      <c r="BL158" s="1248" t="s">
        <v>36</v>
      </c>
      <c r="BM158" s="1269" t="s">
        <v>36</v>
      </c>
      <c r="BN158" s="1227" t="s">
        <v>36</v>
      </c>
      <c r="BO158" s="1227" t="s">
        <v>36</v>
      </c>
      <c r="BP158" s="1227" t="s">
        <v>36</v>
      </c>
      <c r="BQ158" s="1248" t="s">
        <v>36</v>
      </c>
      <c r="BR158" s="352">
        <v>3.245795610767225</v>
      </c>
      <c r="BS158" s="307">
        <v>64.871975225979256</v>
      </c>
      <c r="BT158" s="307">
        <v>391.55949177203718</v>
      </c>
      <c r="BU158" s="307">
        <v>143.98724890279476</v>
      </c>
      <c r="BV158" s="307">
        <v>105.9293854450366</v>
      </c>
      <c r="BW158" s="307">
        <v>108.30542553351239</v>
      </c>
      <c r="BX158" s="307">
        <v>20.240201515805445</v>
      </c>
      <c r="BY158" s="308">
        <v>6.3126996921936813</v>
      </c>
      <c r="BZ158" s="308">
        <v>306.02563621589712</v>
      </c>
      <c r="CA158" s="308">
        <v>35.269694659112183</v>
      </c>
      <c r="CB158" s="308">
        <v>314.72364311283002</v>
      </c>
      <c r="CC158" s="308">
        <v>295.30576007482813</v>
      </c>
      <c r="CD158" s="308">
        <v>187.64484540535875</v>
      </c>
      <c r="CE158" s="308">
        <v>174.79961778819319</v>
      </c>
      <c r="CF158" s="308">
        <v>210.65151157298064</v>
      </c>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578" customFormat="true" ht="15" customHeight="true" x14ac:dyDescent="0.2">
      <c r="A159" s="2311"/>
      <c r="B159" s="1466" t="s">
        <v>268</v>
      </c>
      <c r="C159" s="1411">
        <v>3.6317942103443475</v>
      </c>
      <c r="D159" s="1412">
        <v>0.79160298832174958</v>
      </c>
      <c r="E159" s="1412">
        <v>0.2675711268161412</v>
      </c>
      <c r="F159" s="1412">
        <v>0</v>
      </c>
      <c r="G159" s="1413">
        <v>0</v>
      </c>
      <c r="H159" s="1096" t="s">
        <v>36</v>
      </c>
      <c r="I159" s="1117" t="s">
        <v>36</v>
      </c>
      <c r="J159" s="1117" t="s">
        <v>36</v>
      </c>
      <c r="K159" s="1117" t="s">
        <v>36</v>
      </c>
      <c r="L159" s="1138" t="s">
        <v>36</v>
      </c>
      <c r="M159" s="1161" t="s">
        <v>36</v>
      </c>
      <c r="N159" s="1117" t="s">
        <v>36</v>
      </c>
      <c r="O159" s="1117" t="s">
        <v>36</v>
      </c>
      <c r="P159" s="1117" t="s">
        <v>36</v>
      </c>
      <c r="Q159" s="1182" t="s">
        <v>36</v>
      </c>
      <c r="R159" s="1414">
        <v>0</v>
      </c>
      <c r="S159" s="1412">
        <v>0.28169014084507121</v>
      </c>
      <c r="T159" s="1412">
        <v>1.6871165644171842</v>
      </c>
      <c r="U159" s="1412">
        <v>2.49158249158249</v>
      </c>
      <c r="V159" s="1412">
        <v>0</v>
      </c>
      <c r="W159" s="1412">
        <v>0.230237912509592</v>
      </c>
      <c r="X159" s="1412">
        <v>7.5117370892018753</v>
      </c>
      <c r="Y159" s="1412">
        <v>0</v>
      </c>
      <c r="Z159" s="1412">
        <v>2.1382751247327203</v>
      </c>
      <c r="AA159" s="1412">
        <v>0</v>
      </c>
      <c r="AB159" s="1412">
        <v>8.7642418930762647E-2</v>
      </c>
      <c r="AC159" s="1412">
        <v>0.32967032967032928</v>
      </c>
      <c r="AD159" s="1412">
        <v>0</v>
      </c>
      <c r="AE159" s="1412">
        <v>0.43923865300146525</v>
      </c>
      <c r="AF159" s="1907">
        <v>9.8651759289707097E-2</v>
      </c>
      <c r="AG159" s="543"/>
      <c r="AH159" s="543"/>
      <c r="AI159" s="543"/>
      <c r="AJ159" s="543"/>
      <c r="AK159" s="543"/>
      <c r="AL159" s="543"/>
      <c r="AM159" s="543"/>
      <c r="AN159" s="543"/>
      <c r="AO159" s="543"/>
      <c r="AP159" s="543"/>
      <c r="AQ159" s="543"/>
      <c r="AR159" s="543"/>
      <c r="AS159" s="543"/>
      <c r="AT159" s="543"/>
      <c r="AU159" s="543"/>
      <c r="AV159" s="543"/>
      <c r="AW159" s="543"/>
      <c r="AX159" s="543"/>
      <c r="AY159" s="543"/>
      <c r="AZ159" s="216"/>
      <c r="BA159" s="2317"/>
      <c r="BB159" s="159" t="s">
        <v>268</v>
      </c>
      <c r="BC159" s="341">
        <v>104.6091492414628</v>
      </c>
      <c r="BD159" s="307">
        <v>27.800190340887895</v>
      </c>
      <c r="BE159" s="307">
        <v>10.541427273245155</v>
      </c>
      <c r="BF159" s="307">
        <v>0</v>
      </c>
      <c r="BG159" s="342">
        <v>0</v>
      </c>
      <c r="BH159" s="1269" t="s">
        <v>36</v>
      </c>
      <c r="BI159" s="1227" t="s">
        <v>36</v>
      </c>
      <c r="BJ159" s="1227" t="s">
        <v>36</v>
      </c>
      <c r="BK159" s="1227" t="s">
        <v>36</v>
      </c>
      <c r="BL159" s="1248" t="s">
        <v>36</v>
      </c>
      <c r="BM159" s="1269" t="s">
        <v>36</v>
      </c>
      <c r="BN159" s="1227" t="s">
        <v>36</v>
      </c>
      <c r="BO159" s="1227" t="s">
        <v>36</v>
      </c>
      <c r="BP159" s="1227" t="s">
        <v>36</v>
      </c>
      <c r="BQ159" s="1248" t="s">
        <v>36</v>
      </c>
      <c r="BR159" s="352">
        <v>0</v>
      </c>
      <c r="BS159" s="307">
        <v>2.9487261466354204</v>
      </c>
      <c r="BT159" s="307">
        <v>41.715781205737692</v>
      </c>
      <c r="BU159" s="307">
        <v>39.463171921506699</v>
      </c>
      <c r="BV159" s="307">
        <v>0</v>
      </c>
      <c r="BW159" s="307">
        <v>2.9010381839333688</v>
      </c>
      <c r="BX159" s="307">
        <v>15.421105916804146</v>
      </c>
      <c r="BY159" s="308">
        <v>0</v>
      </c>
      <c r="BZ159" s="308">
        <v>29.238118109799085</v>
      </c>
      <c r="CA159" s="308">
        <v>0</v>
      </c>
      <c r="CB159" s="308">
        <v>2.0239462579603189</v>
      </c>
      <c r="CC159" s="308">
        <v>2.9929637845421766</v>
      </c>
      <c r="CD159" s="308">
        <v>0</v>
      </c>
      <c r="CE159" s="308">
        <v>3.1781748688762415</v>
      </c>
      <c r="CF159" s="308">
        <v>3.0677404598006888</v>
      </c>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578" customFormat="true" ht="15" customHeight="true" x14ac:dyDescent="0.2">
      <c r="A160" s="2311"/>
      <c r="B160" s="1466" t="s">
        <v>269</v>
      </c>
      <c r="C160" s="1411">
        <v>0.14200672530756997</v>
      </c>
      <c r="D160" s="1412">
        <v>0</v>
      </c>
      <c r="E160" s="1412">
        <v>0</v>
      </c>
      <c r="F160" s="1412">
        <v>0</v>
      </c>
      <c r="G160" s="1413">
        <v>0</v>
      </c>
      <c r="H160" s="1096" t="s">
        <v>36</v>
      </c>
      <c r="I160" s="1117" t="s">
        <v>36</v>
      </c>
      <c r="J160" s="1117" t="s">
        <v>36</v>
      </c>
      <c r="K160" s="1117" t="s">
        <v>36</v>
      </c>
      <c r="L160" s="1138" t="s">
        <v>36</v>
      </c>
      <c r="M160" s="1161" t="s">
        <v>36</v>
      </c>
      <c r="N160" s="1117" t="s">
        <v>36</v>
      </c>
      <c r="O160" s="1117" t="s">
        <v>36</v>
      </c>
      <c r="P160" s="1117" t="s">
        <v>36</v>
      </c>
      <c r="Q160" s="1182" t="s">
        <v>36</v>
      </c>
      <c r="R160" s="1414">
        <v>0</v>
      </c>
      <c r="S160" s="1412">
        <v>0</v>
      </c>
      <c r="T160" s="1412">
        <v>0</v>
      </c>
      <c r="U160" s="1412">
        <v>0</v>
      </c>
      <c r="V160" s="1412">
        <v>0</v>
      </c>
      <c r="W160" s="1412">
        <v>0</v>
      </c>
      <c r="X160" s="1412">
        <v>0</v>
      </c>
      <c r="Y160" s="1412">
        <v>0</v>
      </c>
      <c r="Z160" s="1412">
        <v>0</v>
      </c>
      <c r="AA160" s="1412">
        <v>0</v>
      </c>
      <c r="AB160" s="1412">
        <v>0</v>
      </c>
      <c r="AC160" s="1412">
        <v>0</v>
      </c>
      <c r="AD160" s="1412">
        <v>0</v>
      </c>
      <c r="AE160" s="1412">
        <v>0</v>
      </c>
      <c r="AF160" s="1907">
        <v>0.13153567905294278</v>
      </c>
      <c r="AG160" s="543"/>
      <c r="AH160" s="543"/>
      <c r="AI160" s="543"/>
      <c r="AJ160" s="543"/>
      <c r="AK160" s="543"/>
      <c r="AL160" s="543"/>
      <c r="AM160" s="543"/>
      <c r="AN160" s="543"/>
      <c r="AO160" s="543"/>
      <c r="AP160" s="543"/>
      <c r="AQ160" s="543"/>
      <c r="AR160" s="543"/>
      <c r="AS160" s="543"/>
      <c r="AT160" s="543"/>
      <c r="AU160" s="543"/>
      <c r="AV160" s="543"/>
      <c r="AW160" s="543"/>
      <c r="AX160" s="543"/>
      <c r="AY160" s="543"/>
      <c r="AZ160" s="216"/>
      <c r="BA160" s="2317"/>
      <c r="BB160" s="159" t="s">
        <v>269</v>
      </c>
      <c r="BC160" s="341">
        <v>4.0903206130675853</v>
      </c>
      <c r="BD160" s="307">
        <v>0</v>
      </c>
      <c r="BE160" s="307">
        <v>0</v>
      </c>
      <c r="BF160" s="307">
        <v>0</v>
      </c>
      <c r="BG160" s="342">
        <v>0</v>
      </c>
      <c r="BH160" s="1269" t="s">
        <v>36</v>
      </c>
      <c r="BI160" s="1227" t="s">
        <v>36</v>
      </c>
      <c r="BJ160" s="1227" t="s">
        <v>36</v>
      </c>
      <c r="BK160" s="1227" t="s">
        <v>36</v>
      </c>
      <c r="BL160" s="1248" t="s">
        <v>36</v>
      </c>
      <c r="BM160" s="1269" t="s">
        <v>36</v>
      </c>
      <c r="BN160" s="1227" t="s">
        <v>36</v>
      </c>
      <c r="BO160" s="1227" t="s">
        <v>36</v>
      </c>
      <c r="BP160" s="1227" t="s">
        <v>36</v>
      </c>
      <c r="BQ160" s="1248" t="s">
        <v>36</v>
      </c>
      <c r="BR160" s="352">
        <v>0</v>
      </c>
      <c r="BS160" s="307">
        <v>0</v>
      </c>
      <c r="BT160" s="307">
        <v>0</v>
      </c>
      <c r="BU160" s="307">
        <v>0</v>
      </c>
      <c r="BV160" s="307">
        <v>0</v>
      </c>
      <c r="BW160" s="307">
        <v>0</v>
      </c>
      <c r="BX160" s="307">
        <v>0</v>
      </c>
      <c r="BY160" s="308">
        <v>0</v>
      </c>
      <c r="BZ160" s="308">
        <v>0</v>
      </c>
      <c r="CA160" s="308">
        <v>0</v>
      </c>
      <c r="CB160" s="308">
        <v>0</v>
      </c>
      <c r="CC160" s="308">
        <v>0</v>
      </c>
      <c r="CD160" s="308">
        <v>0</v>
      </c>
      <c r="CE160" s="308">
        <v>0</v>
      </c>
      <c r="CF160" s="308">
        <v>4.0903206130675853</v>
      </c>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578" customFormat="true" ht="15" customHeight="true" x14ac:dyDescent="0.2">
      <c r="A161" s="2311"/>
      <c r="B161" s="1466" t="s">
        <v>270</v>
      </c>
      <c r="C161" s="1411">
        <v>0.47011062584642205</v>
      </c>
      <c r="D161" s="1412">
        <v>5.7946802288259422E-2</v>
      </c>
      <c r="E161" s="1412">
        <v>0.13352842125556769</v>
      </c>
      <c r="F161" s="1412">
        <v>0</v>
      </c>
      <c r="G161" s="1413">
        <v>0</v>
      </c>
      <c r="H161" s="1096" t="s">
        <v>36</v>
      </c>
      <c r="I161" s="1117" t="s">
        <v>36</v>
      </c>
      <c r="J161" s="1117" t="s">
        <v>36</v>
      </c>
      <c r="K161" s="1117" t="s">
        <v>36</v>
      </c>
      <c r="L161" s="1138" t="s">
        <v>36</v>
      </c>
      <c r="M161" s="1161" t="s">
        <v>36</v>
      </c>
      <c r="N161" s="1117" t="s">
        <v>36</v>
      </c>
      <c r="O161" s="1117" t="s">
        <v>36</v>
      </c>
      <c r="P161" s="1117" t="s">
        <v>36</v>
      </c>
      <c r="Q161" s="1182" t="s">
        <v>36</v>
      </c>
      <c r="R161" s="1414">
        <v>0</v>
      </c>
      <c r="S161" s="1412">
        <v>9.3896713615023733E-2</v>
      </c>
      <c r="T161" s="1412">
        <v>0</v>
      </c>
      <c r="U161" s="1412">
        <v>0</v>
      </c>
      <c r="V161" s="1412">
        <v>0</v>
      </c>
      <c r="W161" s="1412">
        <v>0</v>
      </c>
      <c r="X161" s="1412">
        <v>0</v>
      </c>
      <c r="Y161" s="1412">
        <v>2.597402597402596</v>
      </c>
      <c r="Z161" s="1412">
        <v>7.1275837491090663E-2</v>
      </c>
      <c r="AA161" s="1412">
        <v>0</v>
      </c>
      <c r="AB161" s="1412">
        <v>0</v>
      </c>
      <c r="AC161" s="1412">
        <v>0</v>
      </c>
      <c r="AD161" s="1412">
        <v>0</v>
      </c>
      <c r="AE161" s="1412">
        <v>0</v>
      </c>
      <c r="AF161" s="1907">
        <v>6.5767839526471389E-2</v>
      </c>
      <c r="AG161" s="543"/>
      <c r="AH161" s="543"/>
      <c r="AI161" s="543"/>
      <c r="AJ161" s="543"/>
      <c r="AK161" s="543"/>
      <c r="AL161" s="543"/>
      <c r="AM161" s="543"/>
      <c r="AN161" s="543"/>
      <c r="AO161" s="543"/>
      <c r="AP161" s="543"/>
      <c r="AQ161" s="543"/>
      <c r="AR161" s="543"/>
      <c r="AS161" s="543"/>
      <c r="AT161" s="543"/>
      <c r="AU161" s="543"/>
      <c r="AV161" s="543"/>
      <c r="AW161" s="543"/>
      <c r="AX161" s="543"/>
      <c r="AY161" s="543"/>
      <c r="AZ161" s="216"/>
      <c r="BA161" s="2317"/>
      <c r="BB161" s="159" t="s">
        <v>270</v>
      </c>
      <c r="BC161" s="341">
        <v>13.540930397183232</v>
      </c>
      <c r="BD161" s="307">
        <v>2.035025330910754</v>
      </c>
      <c r="BE161" s="307">
        <v>5.2605830768280679</v>
      </c>
      <c r="BF161" s="307">
        <v>0</v>
      </c>
      <c r="BG161" s="342">
        <v>0</v>
      </c>
      <c r="BH161" s="1269" t="s">
        <v>36</v>
      </c>
      <c r="BI161" s="1227" t="s">
        <v>36</v>
      </c>
      <c r="BJ161" s="1227" t="s">
        <v>36</v>
      </c>
      <c r="BK161" s="1227" t="s">
        <v>36</v>
      </c>
      <c r="BL161" s="1248" t="s">
        <v>36</v>
      </c>
      <c r="BM161" s="1269" t="s">
        <v>36</v>
      </c>
      <c r="BN161" s="1227" t="s">
        <v>36</v>
      </c>
      <c r="BO161" s="1227" t="s">
        <v>36</v>
      </c>
      <c r="BP161" s="1227" t="s">
        <v>36</v>
      </c>
      <c r="BQ161" s="1248" t="s">
        <v>36</v>
      </c>
      <c r="BR161" s="352">
        <v>0</v>
      </c>
      <c r="BS161" s="307">
        <v>0.98290871554514014</v>
      </c>
      <c r="BT161" s="307">
        <v>0</v>
      </c>
      <c r="BU161" s="307">
        <v>0</v>
      </c>
      <c r="BV161" s="307">
        <v>0</v>
      </c>
      <c r="BW161" s="307">
        <v>0</v>
      </c>
      <c r="BX161" s="307">
        <v>0</v>
      </c>
      <c r="BY161" s="308">
        <v>16.833865845849818</v>
      </c>
      <c r="BZ161" s="308">
        <v>0.97460393699330272</v>
      </c>
      <c r="CA161" s="308">
        <v>0</v>
      </c>
      <c r="CB161" s="308">
        <v>0</v>
      </c>
      <c r="CC161" s="308">
        <v>0</v>
      </c>
      <c r="CD161" s="308">
        <v>0</v>
      </c>
      <c r="CE161" s="308">
        <v>0</v>
      </c>
      <c r="CF161" s="308">
        <v>2.0451603065337927</v>
      </c>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578" customFormat="true" ht="15" customHeight="true" x14ac:dyDescent="0.2">
      <c r="A162" s="2311"/>
      <c r="B162" s="1466" t="s">
        <v>47</v>
      </c>
      <c r="C162" s="1411">
        <v>0.43007703795781871</v>
      </c>
      <c r="D162" s="1412">
        <v>0</v>
      </c>
      <c r="E162" s="1412">
        <v>0</v>
      </c>
      <c r="F162" s="1412">
        <v>0</v>
      </c>
      <c r="G162" s="1413">
        <v>9.4576326558259038E-2</v>
      </c>
      <c r="H162" s="1096" t="s">
        <v>36</v>
      </c>
      <c r="I162" s="1117" t="s">
        <v>36</v>
      </c>
      <c r="J162" s="1117" t="s">
        <v>36</v>
      </c>
      <c r="K162" s="1117" t="s">
        <v>36</v>
      </c>
      <c r="L162" s="1138" t="s">
        <v>36</v>
      </c>
      <c r="M162" s="1161" t="s">
        <v>36</v>
      </c>
      <c r="N162" s="1117" t="s">
        <v>36</v>
      </c>
      <c r="O162" s="1117" t="s">
        <v>36</v>
      </c>
      <c r="P162" s="1117" t="s">
        <v>36</v>
      </c>
      <c r="Q162" s="1182" t="s">
        <v>36</v>
      </c>
      <c r="R162" s="1414">
        <v>1.1650485436893188</v>
      </c>
      <c r="S162" s="1412">
        <v>0</v>
      </c>
      <c r="T162" s="1412">
        <v>0</v>
      </c>
      <c r="U162" s="1412">
        <v>0</v>
      </c>
      <c r="V162" s="1412">
        <v>0</v>
      </c>
      <c r="W162" s="1412">
        <v>0</v>
      </c>
      <c r="X162" s="1412">
        <v>0</v>
      </c>
      <c r="Y162" s="1412">
        <v>0</v>
      </c>
      <c r="Z162" s="1412">
        <v>0</v>
      </c>
      <c r="AA162" s="1412">
        <v>1.0663507109004771</v>
      </c>
      <c r="AB162" s="1412">
        <v>0</v>
      </c>
      <c r="AC162" s="1412">
        <v>0.10989010989010976</v>
      </c>
      <c r="AD162" s="1412">
        <v>0</v>
      </c>
      <c r="AE162" s="1412">
        <v>0</v>
      </c>
      <c r="AF162" s="1907">
        <v>0</v>
      </c>
      <c r="AG162" s="543"/>
      <c r="AH162" s="543"/>
      <c r="AI162" s="543"/>
      <c r="AJ162" s="543"/>
      <c r="AK162" s="543"/>
      <c r="AL162" s="543"/>
      <c r="AM162" s="543"/>
      <c r="AN162" s="543"/>
      <c r="AO162" s="543"/>
      <c r="AP162" s="543"/>
      <c r="AQ162" s="543"/>
      <c r="AR162" s="543"/>
      <c r="AS162" s="543"/>
      <c r="AT162" s="543"/>
      <c r="AU162" s="543"/>
      <c r="AV162" s="543"/>
      <c r="AW162" s="543"/>
      <c r="AX162" s="543"/>
      <c r="AY162" s="543"/>
      <c r="AZ162" s="216"/>
      <c r="BA162" s="2317"/>
      <c r="BB162" s="159" t="s">
        <v>47</v>
      </c>
      <c r="BC162" s="341">
        <v>12.387814519036311</v>
      </c>
      <c r="BD162" s="307">
        <v>0</v>
      </c>
      <c r="BE162" s="307">
        <v>0</v>
      </c>
      <c r="BF162" s="307">
        <v>0</v>
      </c>
      <c r="BG162" s="342">
        <v>3.9188549621235755</v>
      </c>
      <c r="BH162" s="1269" t="s">
        <v>36</v>
      </c>
      <c r="BI162" s="1227" t="s">
        <v>36</v>
      </c>
      <c r="BJ162" s="1227" t="s">
        <v>36</v>
      </c>
      <c r="BK162" s="1227" t="s">
        <v>36</v>
      </c>
      <c r="BL162" s="1248" t="s">
        <v>36</v>
      </c>
      <c r="BM162" s="1269" t="s">
        <v>36</v>
      </c>
      <c r="BN162" s="1227" t="s">
        <v>36</v>
      </c>
      <c r="BO162" s="1227" t="s">
        <v>36</v>
      </c>
      <c r="BP162" s="1227" t="s">
        <v>36</v>
      </c>
      <c r="BQ162" s="1248" t="s">
        <v>36</v>
      </c>
      <c r="BR162" s="352">
        <v>6.49159122153445</v>
      </c>
      <c r="BS162" s="307">
        <v>0</v>
      </c>
      <c r="BT162" s="307">
        <v>0</v>
      </c>
      <c r="BU162" s="307">
        <v>0</v>
      </c>
      <c r="BV162" s="307">
        <v>0</v>
      </c>
      <c r="BW162" s="307">
        <v>0</v>
      </c>
      <c r="BX162" s="307">
        <v>0</v>
      </c>
      <c r="BY162" s="308">
        <v>0</v>
      </c>
      <c r="BZ162" s="308">
        <v>0</v>
      </c>
      <c r="CA162" s="308">
        <v>8.8174236647780457</v>
      </c>
      <c r="CB162" s="308">
        <v>0</v>
      </c>
      <c r="CC162" s="308">
        <v>0.99765459484739216</v>
      </c>
      <c r="CD162" s="308">
        <v>0</v>
      </c>
      <c r="CE162" s="308">
        <v>0</v>
      </c>
      <c r="CF162" s="308">
        <v>0</v>
      </c>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578" customFormat="true" ht="15" customHeight="true" x14ac:dyDescent="0.2">
      <c r="A163" s="2313"/>
      <c r="B163" s="1468" t="s">
        <v>271</v>
      </c>
      <c r="C163" s="1411">
        <v>0</v>
      </c>
      <c r="D163" s="1412">
        <v>0</v>
      </c>
      <c r="E163" s="1412">
        <v>0</v>
      </c>
      <c r="F163" s="1412">
        <v>0.12900031728964628</v>
      </c>
      <c r="G163" s="1413">
        <v>0</v>
      </c>
      <c r="H163" s="1096" t="s">
        <v>36</v>
      </c>
      <c r="I163" s="1117" t="s">
        <v>36</v>
      </c>
      <c r="J163" s="1117" t="s">
        <v>36</v>
      </c>
      <c r="K163" s="1117" t="s">
        <v>36</v>
      </c>
      <c r="L163" s="1138" t="s">
        <v>36</v>
      </c>
      <c r="M163" s="1161" t="s">
        <v>36</v>
      </c>
      <c r="N163" s="1117" t="s">
        <v>36</v>
      </c>
      <c r="O163" s="1117" t="s">
        <v>36</v>
      </c>
      <c r="P163" s="1117" t="s">
        <v>36</v>
      </c>
      <c r="Q163" s="1182" t="s">
        <v>36</v>
      </c>
      <c r="R163" s="1414">
        <v>0.97087378640776567</v>
      </c>
      <c r="S163" s="1412">
        <v>0</v>
      </c>
      <c r="T163" s="1412">
        <v>0</v>
      </c>
      <c r="U163" s="1412">
        <v>0</v>
      </c>
      <c r="V163" s="1412">
        <v>0</v>
      </c>
      <c r="W163" s="1412">
        <v>0</v>
      </c>
      <c r="X163" s="1412">
        <v>0</v>
      </c>
      <c r="Y163" s="1412">
        <v>0</v>
      </c>
      <c r="Z163" s="1412">
        <v>0</v>
      </c>
      <c r="AA163" s="1412">
        <v>0</v>
      </c>
      <c r="AB163" s="1412">
        <v>0</v>
      </c>
      <c r="AC163" s="1412">
        <v>0</v>
      </c>
      <c r="AD163" s="1412">
        <v>0</v>
      </c>
      <c r="AE163" s="1412">
        <v>0</v>
      </c>
      <c r="AF163" s="1907">
        <v>0</v>
      </c>
      <c r="AG163" s="543"/>
      <c r="AH163" s="543"/>
      <c r="AI163" s="543"/>
      <c r="AJ163" s="543"/>
      <c r="AK163" s="543"/>
      <c r="AL163" s="543"/>
      <c r="AM163" s="543"/>
      <c r="AN163" s="543"/>
      <c r="AO163" s="543"/>
      <c r="AP163" s="543"/>
      <c r="AQ163" s="543"/>
      <c r="AR163" s="543"/>
      <c r="AS163" s="543"/>
      <c r="AT163" s="543"/>
      <c r="AU163" s="543"/>
      <c r="AV163" s="543"/>
      <c r="AW163" s="543"/>
      <c r="AX163" s="543"/>
      <c r="AY163" s="543"/>
      <c r="AZ163" s="216"/>
      <c r="BA163" s="2317"/>
      <c r="BB163" s="159" t="s">
        <v>271</v>
      </c>
      <c r="BC163" s="341">
        <v>0</v>
      </c>
      <c r="BD163" s="307">
        <v>0</v>
      </c>
      <c r="BE163" s="307">
        <v>0</v>
      </c>
      <c r="BF163" s="307">
        <v>5.4096593512787088</v>
      </c>
      <c r="BG163" s="342">
        <v>0</v>
      </c>
      <c r="BH163" s="1269" t="s">
        <v>36</v>
      </c>
      <c r="BI163" s="1227" t="s">
        <v>36</v>
      </c>
      <c r="BJ163" s="1227" t="s">
        <v>36</v>
      </c>
      <c r="BK163" s="1227" t="s">
        <v>36</v>
      </c>
      <c r="BL163" s="1248" t="s">
        <v>36</v>
      </c>
      <c r="BM163" s="1269" t="s">
        <v>36</v>
      </c>
      <c r="BN163" s="1227" t="s">
        <v>36</v>
      </c>
      <c r="BO163" s="1227" t="s">
        <v>36</v>
      </c>
      <c r="BP163" s="1227" t="s">
        <v>36</v>
      </c>
      <c r="BQ163" s="1248" t="s">
        <v>36</v>
      </c>
      <c r="BR163" s="352">
        <v>5.4096593512787088</v>
      </c>
      <c r="BS163" s="307">
        <v>0</v>
      </c>
      <c r="BT163" s="307">
        <v>0</v>
      </c>
      <c r="BU163" s="307">
        <v>0</v>
      </c>
      <c r="BV163" s="307">
        <v>0</v>
      </c>
      <c r="BW163" s="307">
        <v>0</v>
      </c>
      <c r="BX163" s="307">
        <v>0</v>
      </c>
      <c r="BY163" s="308">
        <v>0</v>
      </c>
      <c r="BZ163" s="308">
        <v>0</v>
      </c>
      <c r="CA163" s="308">
        <v>0</v>
      </c>
      <c r="CB163" s="308">
        <v>0</v>
      </c>
      <c r="CC163" s="308">
        <v>0</v>
      </c>
      <c r="CD163" s="308">
        <v>0</v>
      </c>
      <c r="CE163" s="308">
        <v>0</v>
      </c>
      <c r="CF163" s="308">
        <v>0</v>
      </c>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239" customFormat="true" ht="15" customHeight="true" x14ac:dyDescent="0.2">
      <c r="A164" s="1353"/>
      <c r="B164" s="1469"/>
      <c r="C164" s="884"/>
      <c r="D164" s="847"/>
      <c r="E164" s="847"/>
      <c r="F164" s="847"/>
      <c r="G164" s="848"/>
      <c r="H164" s="885"/>
      <c r="I164" s="847"/>
      <c r="J164" s="847"/>
      <c r="K164" s="847"/>
      <c r="L164" s="886"/>
      <c r="M164" s="884"/>
      <c r="N164" s="847"/>
      <c r="O164" s="847"/>
      <c r="P164" s="847"/>
      <c r="Q164" s="848"/>
      <c r="R164" s="885"/>
      <c r="S164" s="847"/>
      <c r="T164" s="847"/>
      <c r="U164" s="847"/>
      <c r="V164" s="847"/>
      <c r="W164" s="847"/>
      <c r="X164" s="847"/>
      <c r="Y164" s="847"/>
      <c r="Z164" s="847"/>
      <c r="AA164" s="847"/>
      <c r="AB164" s="847"/>
      <c r="AC164" s="847"/>
      <c r="AD164" s="847"/>
      <c r="AE164" s="847"/>
      <c r="AF164" s="886"/>
      <c r="AG164" s="543"/>
      <c r="AH164" s="543"/>
      <c r="AI164" s="543"/>
      <c r="AJ164" s="543"/>
      <c r="AK164" s="543"/>
      <c r="AL164" s="543"/>
      <c r="AM164" s="543"/>
      <c r="AN164" s="543"/>
      <c r="AO164" s="543"/>
      <c r="AP164" s="543"/>
      <c r="AQ164" s="543"/>
      <c r="AR164" s="543"/>
      <c r="AS164" s="543"/>
      <c r="AT164" s="543"/>
      <c r="AU164" s="543"/>
      <c r="AV164" s="543"/>
      <c r="AW164" s="543"/>
      <c r="AX164" s="543"/>
      <c r="AY164" s="543"/>
      <c r="AZ164" s="216"/>
      <c r="BA164" s="2318"/>
      <c r="BB164" s="159" t="s">
        <v>187</v>
      </c>
      <c r="BC164" s="341">
        <v>2880.371055813328</v>
      </c>
      <c r="BD164" s="307">
        <v>3511.8854717597933</v>
      </c>
      <c r="BE164" s="307">
        <v>3939.6729380627794</v>
      </c>
      <c r="BF164" s="307">
        <v>4193.5240664039002</v>
      </c>
      <c r="BG164" s="342">
        <v>4143.5897382941384</v>
      </c>
      <c r="BH164" s="1269" t="s">
        <v>36</v>
      </c>
      <c r="BI164" s="1227" t="s">
        <v>36</v>
      </c>
      <c r="BJ164" s="1227" t="s">
        <v>36</v>
      </c>
      <c r="BK164" s="1227" t="s">
        <v>36</v>
      </c>
      <c r="BL164" s="1248" t="s">
        <v>36</v>
      </c>
      <c r="BM164" s="1269" t="s">
        <v>36</v>
      </c>
      <c r="BN164" s="1227" t="s">
        <v>36</v>
      </c>
      <c r="BO164" s="1227" t="s">
        <v>36</v>
      </c>
      <c r="BP164" s="1227" t="s">
        <v>36</v>
      </c>
      <c r="BQ164" s="1248" t="s">
        <v>36</v>
      </c>
      <c r="BR164" s="352">
        <v>557.19491318170776</v>
      </c>
      <c r="BS164" s="307">
        <v>1046.7977820555714</v>
      </c>
      <c r="BT164" s="307">
        <v>2472.6081223764431</v>
      </c>
      <c r="BU164" s="307">
        <v>1583.8597379307428</v>
      </c>
      <c r="BV164" s="307">
        <v>542.63826694957345</v>
      </c>
      <c r="BW164" s="307">
        <v>1260.0175845550666</v>
      </c>
      <c r="BX164" s="307">
        <v>205.29347251745529</v>
      </c>
      <c r="BY164" s="308">
        <v>648.10383506521839</v>
      </c>
      <c r="BZ164" s="308">
        <v>1367.3693236016009</v>
      </c>
      <c r="CA164" s="308">
        <v>826.87839700807217</v>
      </c>
      <c r="CB164" s="308">
        <v>2309.3226803327198</v>
      </c>
      <c r="CC164" s="308">
        <v>907.86568131112801</v>
      </c>
      <c r="CD164" s="308">
        <v>1107.8627488831551</v>
      </c>
      <c r="CE164" s="308">
        <v>723.56447848082246</v>
      </c>
      <c r="CF164" s="308">
        <v>3109.6662460846392</v>
      </c>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239" customFormat="true" ht="15" customHeight="true" x14ac:dyDescent="0.2">
      <c r="A165" s="1315"/>
      <c r="B165" s="1470"/>
      <c r="C165" s="884"/>
      <c r="D165" s="847"/>
      <c r="E165" s="847"/>
      <c r="F165" s="847"/>
      <c r="G165" s="848"/>
      <c r="H165" s="885"/>
      <c r="I165" s="847"/>
      <c r="J165" s="847"/>
      <c r="K165" s="847"/>
      <c r="L165" s="886"/>
      <c r="M165" s="884"/>
      <c r="N165" s="847"/>
      <c r="O165" s="847"/>
      <c r="P165" s="847"/>
      <c r="Q165" s="848"/>
      <c r="R165" s="885"/>
      <c r="S165" s="847"/>
      <c r="T165" s="847"/>
      <c r="U165" s="847"/>
      <c r="V165" s="847"/>
      <c r="W165" s="847"/>
      <c r="X165" s="847"/>
      <c r="Y165" s="847"/>
      <c r="Z165" s="847"/>
      <c r="AA165" s="847"/>
      <c r="AB165" s="847"/>
      <c r="AC165" s="847"/>
      <c r="AD165" s="847"/>
      <c r="AE165" s="847"/>
      <c r="AF165" s="886"/>
      <c r="AG165" s="543"/>
      <c r="AH165" s="543"/>
      <c r="AI165" s="543"/>
      <c r="AJ165" s="543"/>
      <c r="AK165" s="543"/>
      <c r="AL165" s="543"/>
      <c r="AM165" s="543"/>
      <c r="AN165" s="543"/>
      <c r="AO165" s="543"/>
      <c r="AP165" s="543"/>
      <c r="AQ165" s="543"/>
      <c r="AR165" s="543"/>
      <c r="AS165" s="543"/>
      <c r="AT165" s="543"/>
      <c r="AU165" s="543"/>
      <c r="AV165" s="543"/>
      <c r="AW165" s="543"/>
      <c r="AX165" s="543"/>
      <c r="AY165" s="543"/>
      <c r="AZ165" s="216"/>
      <c r="BA165" s="390"/>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307"/>
      <c r="BW165" s="307"/>
      <c r="BX165" s="307"/>
      <c r="BY165" s="308"/>
      <c r="BZ165" s="308"/>
      <c r="CA165" s="308"/>
      <c r="CB165" s="308"/>
      <c r="CC165" s="308"/>
      <c r="CD165" s="308"/>
      <c r="CE165" s="308"/>
      <c r="CF165" s="308"/>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239" customFormat="true" ht="15" customHeight="true" x14ac:dyDescent="0.2">
      <c r="A166" s="1315"/>
      <c r="B166" s="1470"/>
      <c r="C166" s="884"/>
      <c r="D166" s="847"/>
      <c r="E166" s="847"/>
      <c r="F166" s="847"/>
      <c r="G166" s="848"/>
      <c r="H166" s="885"/>
      <c r="I166" s="847"/>
      <c r="J166" s="847"/>
      <c r="K166" s="847"/>
      <c r="L166" s="886"/>
      <c r="M166" s="884"/>
      <c r="N166" s="847"/>
      <c r="O166" s="847"/>
      <c r="P166" s="847"/>
      <c r="Q166" s="848"/>
      <c r="R166" s="885"/>
      <c r="S166" s="847"/>
      <c r="T166" s="847"/>
      <c r="U166" s="847"/>
      <c r="V166" s="847"/>
      <c r="W166" s="847"/>
      <c r="X166" s="847"/>
      <c r="Y166" s="847"/>
      <c r="Z166" s="847"/>
      <c r="AA166" s="847"/>
      <c r="AB166" s="847"/>
      <c r="AC166" s="847"/>
      <c r="AD166" s="847"/>
      <c r="AE166" s="847"/>
      <c r="AF166" s="886"/>
      <c r="AG166" s="543"/>
      <c r="AH166" s="543"/>
      <c r="AI166" s="543"/>
      <c r="AJ166" s="543"/>
      <c r="AK166" s="543"/>
      <c r="AL166" s="543"/>
      <c r="AM166" s="543"/>
      <c r="AN166" s="543"/>
      <c r="AO166" s="543"/>
      <c r="AP166" s="543"/>
      <c r="AQ166" s="543"/>
      <c r="AR166" s="543"/>
      <c r="AS166" s="543"/>
      <c r="AT166" s="543"/>
      <c r="AU166" s="543"/>
      <c r="AV166" s="543"/>
      <c r="AW166" s="543"/>
      <c r="AX166" s="543"/>
      <c r="AY166" s="543"/>
      <c r="AZ166" s="216"/>
      <c r="BA166" s="390"/>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307"/>
      <c r="BW166" s="307"/>
      <c r="BX166" s="307"/>
      <c r="BY166" s="308"/>
      <c r="BZ166" s="308"/>
      <c r="CA166" s="308"/>
      <c r="CB166" s="308"/>
      <c r="CC166" s="308"/>
      <c r="CD166" s="308"/>
      <c r="CE166" s="308"/>
      <c r="CF166" s="308"/>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239" customFormat="true" ht="15" customHeight="true" x14ac:dyDescent="0.2">
      <c r="A167" s="1315"/>
      <c r="B167" s="1470"/>
      <c r="C167" s="884"/>
      <c r="D167" s="847"/>
      <c r="E167" s="847"/>
      <c r="F167" s="847"/>
      <c r="G167" s="848"/>
      <c r="H167" s="885"/>
      <c r="I167" s="847"/>
      <c r="J167" s="847"/>
      <c r="K167" s="847"/>
      <c r="L167" s="886"/>
      <c r="M167" s="884"/>
      <c r="N167" s="847"/>
      <c r="O167" s="847"/>
      <c r="P167" s="847"/>
      <c r="Q167" s="848"/>
      <c r="R167" s="885"/>
      <c r="S167" s="847"/>
      <c r="T167" s="847"/>
      <c r="U167" s="847"/>
      <c r="V167" s="847"/>
      <c r="W167" s="847"/>
      <c r="X167" s="847"/>
      <c r="Y167" s="847"/>
      <c r="Z167" s="847"/>
      <c r="AA167" s="847"/>
      <c r="AB167" s="847"/>
      <c r="AC167" s="847"/>
      <c r="AD167" s="847"/>
      <c r="AE167" s="847"/>
      <c r="AF167" s="886"/>
      <c r="AG167" s="543"/>
      <c r="AH167" s="543"/>
      <c r="AI167" s="543"/>
      <c r="AJ167" s="543"/>
      <c r="AK167" s="543"/>
      <c r="AL167" s="543"/>
      <c r="AM167" s="543"/>
      <c r="AN167" s="543"/>
      <c r="AO167" s="543"/>
      <c r="AP167" s="543"/>
      <c r="AQ167" s="543"/>
      <c r="AR167" s="543"/>
      <c r="AS167" s="543"/>
      <c r="AT167" s="543"/>
      <c r="AU167" s="543"/>
      <c r="AV167" s="543"/>
      <c r="AW167" s="543"/>
      <c r="AX167" s="543"/>
      <c r="AY167" s="543"/>
      <c r="AZ167" s="216"/>
      <c r="BA167" s="390"/>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307"/>
      <c r="BW167" s="307"/>
      <c r="BX167" s="307"/>
      <c r="BY167" s="308"/>
      <c r="BZ167" s="308"/>
      <c r="CA167" s="308"/>
      <c r="CB167" s="308"/>
      <c r="CC167" s="308"/>
      <c r="CD167" s="308"/>
      <c r="CE167" s="308"/>
      <c r="CF167" s="308"/>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239" customFormat="true" ht="15" customHeight="true" x14ac:dyDescent="0.2">
      <c r="A168" s="1315"/>
      <c r="B168" s="1470"/>
      <c r="C168" s="884"/>
      <c r="D168" s="847"/>
      <c r="E168" s="847"/>
      <c r="F168" s="847"/>
      <c r="G168" s="848"/>
      <c r="H168" s="885"/>
      <c r="I168" s="847"/>
      <c r="J168" s="847"/>
      <c r="K168" s="847"/>
      <c r="L168" s="886"/>
      <c r="M168" s="884"/>
      <c r="N168" s="847"/>
      <c r="O168" s="847"/>
      <c r="P168" s="847"/>
      <c r="Q168" s="848"/>
      <c r="R168" s="885"/>
      <c r="S168" s="847"/>
      <c r="T168" s="847"/>
      <c r="U168" s="847"/>
      <c r="V168" s="847"/>
      <c r="W168" s="847"/>
      <c r="X168" s="847"/>
      <c r="Y168" s="847"/>
      <c r="Z168" s="847"/>
      <c r="AA168" s="847"/>
      <c r="AB168" s="847"/>
      <c r="AC168" s="847"/>
      <c r="AD168" s="847"/>
      <c r="AE168" s="847"/>
      <c r="AF168" s="886"/>
      <c r="AG168" s="543"/>
      <c r="AH168" s="543"/>
      <c r="AI168" s="543"/>
      <c r="AJ168" s="543"/>
      <c r="AK168" s="543"/>
      <c r="AL168" s="543"/>
      <c r="AM168" s="543"/>
      <c r="AN168" s="543"/>
      <c r="AO168" s="543"/>
      <c r="AP168" s="543"/>
      <c r="AQ168" s="543"/>
      <c r="AR168" s="543"/>
      <c r="AS168" s="543"/>
      <c r="AT168" s="543"/>
      <c r="AU168" s="543"/>
      <c r="AV168" s="543"/>
      <c r="AW168" s="543"/>
      <c r="AX168" s="543"/>
      <c r="AY168" s="543"/>
      <c r="AZ168" s="216"/>
      <c r="BA168" s="390"/>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307"/>
      <c r="BW168" s="307"/>
      <c r="BX168" s="307"/>
      <c r="BY168" s="308"/>
      <c r="BZ168" s="308"/>
      <c r="CA168" s="308"/>
      <c r="CB168" s="308"/>
      <c r="CC168" s="308"/>
      <c r="CD168" s="308"/>
      <c r="CE168" s="308"/>
      <c r="CF168" s="308"/>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578" customFormat="true" ht="15" customHeight="true" x14ac:dyDescent="0.2">
      <c r="A169" s="1451"/>
      <c r="B169" s="1356"/>
      <c r="C169" s="916"/>
      <c r="D169" s="917"/>
      <c r="E169" s="917"/>
      <c r="F169" s="917"/>
      <c r="G169" s="918"/>
      <c r="H169" s="933"/>
      <c r="I169" s="934"/>
      <c r="J169" s="934"/>
      <c r="K169" s="934"/>
      <c r="L169" s="935"/>
      <c r="M169" s="936"/>
      <c r="N169" s="934"/>
      <c r="O169" s="934"/>
      <c r="P169" s="934"/>
      <c r="Q169" s="937"/>
      <c r="R169" s="919"/>
      <c r="S169" s="917"/>
      <c r="T169" s="917"/>
      <c r="U169" s="917"/>
      <c r="V169" s="917"/>
      <c r="W169" s="917"/>
      <c r="X169" s="917"/>
      <c r="Y169" s="917"/>
      <c r="Z169" s="917"/>
      <c r="AA169" s="917"/>
      <c r="AB169" s="917"/>
      <c r="AC169" s="917"/>
      <c r="AD169" s="917"/>
      <c r="AE169" s="917"/>
      <c r="AF169" s="1657"/>
      <c r="AG169" s="543"/>
      <c r="AH169" s="543"/>
      <c r="AI169" s="543"/>
      <c r="AJ169" s="543"/>
      <c r="AK169" s="543"/>
      <c r="AL169" s="543"/>
      <c r="AM169" s="543"/>
      <c r="AN169" s="543"/>
      <c r="AO169" s="543"/>
      <c r="AP169" s="543"/>
      <c r="AQ169" s="543"/>
      <c r="AR169" s="543"/>
      <c r="AS169" s="543"/>
      <c r="AT169" s="543"/>
      <c r="AU169" s="543"/>
      <c r="AV169" s="543"/>
      <c r="AW169" s="543"/>
      <c r="AX169" s="543"/>
      <c r="AY169" s="543"/>
      <c r="AZ169" s="216"/>
      <c r="BA169" s="390"/>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307"/>
      <c r="BW169" s="307"/>
      <c r="BX169" s="307"/>
      <c r="BY169" s="308"/>
      <c r="BZ169" s="308"/>
      <c r="CA169" s="308"/>
      <c r="CB169" s="308"/>
      <c r="CC169" s="308"/>
      <c r="CD169" s="308"/>
      <c r="CE169" s="308"/>
      <c r="CF169" s="308"/>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578" customFormat="true" ht="15" customHeight="true" x14ac:dyDescent="0.2">
      <c r="A170" s="1342"/>
      <c r="B170" s="1471"/>
      <c r="C170" s="1316"/>
      <c r="D170" s="1317"/>
      <c r="E170" s="1317"/>
      <c r="F170" s="1317"/>
      <c r="G170" s="1336"/>
      <c r="H170" s="751"/>
      <c r="I170" s="694"/>
      <c r="J170" s="694"/>
      <c r="K170" s="694"/>
      <c r="L170" s="719"/>
      <c r="M170" s="731"/>
      <c r="N170" s="694"/>
      <c r="O170" s="694"/>
      <c r="P170" s="694"/>
      <c r="Q170" s="773"/>
      <c r="R170" s="1331"/>
      <c r="S170" s="1317"/>
      <c r="T170" s="1317"/>
      <c r="U170" s="1317"/>
      <c r="V170" s="1317"/>
      <c r="W170" s="1317"/>
      <c r="X170" s="1317"/>
      <c r="Y170" s="1317"/>
      <c r="Z170" s="1317"/>
      <c r="AA170" s="1317"/>
      <c r="AB170" s="1317"/>
      <c r="AC170" s="1317"/>
      <c r="AD170" s="1317"/>
      <c r="AE170" s="1317"/>
      <c r="AF170" s="1910"/>
      <c r="AG170" s="543"/>
      <c r="AH170" s="543"/>
      <c r="AI170" s="543"/>
      <c r="AJ170" s="543"/>
      <c r="AK170" s="543"/>
      <c r="AL170" s="543"/>
      <c r="AM170" s="543"/>
      <c r="AN170" s="543"/>
      <c r="AO170" s="543"/>
      <c r="AP170" s="543"/>
      <c r="AQ170" s="543"/>
      <c r="AR170" s="543"/>
      <c r="AS170" s="543"/>
      <c r="AT170" s="543"/>
      <c r="AU170" s="543"/>
      <c r="AV170" s="543"/>
      <c r="AW170" s="543"/>
      <c r="AX170" s="543"/>
      <c r="AY170" s="543"/>
      <c r="AZ170" s="216"/>
      <c r="BA170" s="390"/>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307"/>
      <c r="BW170" s="307"/>
      <c r="BX170" s="307"/>
      <c r="BY170" s="308"/>
      <c r="BZ170" s="308"/>
      <c r="CA170" s="308"/>
      <c r="CB170" s="308"/>
      <c r="CC170" s="308"/>
      <c r="CD170" s="308"/>
      <c r="CE170" s="308"/>
      <c r="CF170" s="308"/>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578" customFormat="true" ht="15" customHeight="true" x14ac:dyDescent="0.2">
      <c r="A171" s="1343"/>
      <c r="B171" s="1472"/>
      <c r="C171" s="1318"/>
      <c r="D171" s="1319"/>
      <c r="E171" s="1319"/>
      <c r="F171" s="1319"/>
      <c r="G171" s="1337"/>
      <c r="H171" s="752"/>
      <c r="I171" s="696"/>
      <c r="J171" s="696"/>
      <c r="K171" s="696"/>
      <c r="L171" s="720"/>
      <c r="M171" s="732"/>
      <c r="N171" s="696"/>
      <c r="O171" s="696"/>
      <c r="P171" s="696"/>
      <c r="Q171" s="770"/>
      <c r="R171" s="1332"/>
      <c r="S171" s="1320"/>
      <c r="T171" s="1320"/>
      <c r="U171" s="1320"/>
      <c r="V171" s="1320"/>
      <c r="W171" s="1320"/>
      <c r="X171" s="1320"/>
      <c r="Y171" s="1320"/>
      <c r="Z171" s="1320"/>
      <c r="AA171" s="1320"/>
      <c r="AB171" s="1320"/>
      <c r="AC171" s="1320"/>
      <c r="AD171" s="1320"/>
      <c r="AE171" s="1320"/>
      <c r="AF171" s="1911"/>
      <c r="AG171" s="543"/>
      <c r="AH171" s="543"/>
      <c r="AI171" s="543"/>
      <c r="AJ171" s="543"/>
      <c r="AK171" s="543"/>
      <c r="AL171" s="543"/>
      <c r="AM171" s="543"/>
      <c r="AN171" s="543"/>
      <c r="AO171" s="543"/>
      <c r="AP171" s="543"/>
      <c r="AQ171" s="543"/>
      <c r="AR171" s="543"/>
      <c r="AS171" s="543"/>
      <c r="AT171" s="543"/>
      <c r="AU171" s="543"/>
      <c r="AV171" s="543"/>
      <c r="AW171" s="543"/>
      <c r="AX171" s="543"/>
      <c r="AY171" s="543"/>
      <c r="AZ171" s="216"/>
      <c r="BA171" s="390"/>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307"/>
      <c r="BW171" s="307"/>
      <c r="BX171" s="307"/>
      <c r="BY171" s="308"/>
      <c r="BZ171" s="308"/>
      <c r="CA171" s="308"/>
      <c r="CB171" s="308"/>
      <c r="CC171" s="308"/>
      <c r="CD171" s="308"/>
      <c r="CE171" s="308"/>
      <c r="CF171" s="308"/>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578" customFormat="true" ht="15" customHeight="true" x14ac:dyDescent="0.2">
      <c r="A172" s="1344"/>
      <c r="B172" s="1473"/>
      <c r="C172" s="1415"/>
      <c r="D172" s="1416"/>
      <c r="E172" s="1416"/>
      <c r="F172" s="1416"/>
      <c r="G172" s="1417"/>
      <c r="H172" s="945"/>
      <c r="I172" s="943"/>
      <c r="J172" s="943"/>
      <c r="K172" s="943"/>
      <c r="L172" s="946"/>
      <c r="M172" s="947"/>
      <c r="N172" s="943"/>
      <c r="O172" s="943"/>
      <c r="P172" s="943"/>
      <c r="Q172" s="944"/>
      <c r="R172" s="1418"/>
      <c r="S172" s="1416"/>
      <c r="T172" s="1416"/>
      <c r="U172" s="1416"/>
      <c r="V172" s="1416"/>
      <c r="W172" s="1416"/>
      <c r="X172" s="1416"/>
      <c r="Y172" s="1416"/>
      <c r="Z172" s="1416"/>
      <c r="AA172" s="1416"/>
      <c r="AB172" s="1416"/>
      <c r="AC172" s="1416"/>
      <c r="AD172" s="1416"/>
      <c r="AE172" s="1416"/>
      <c r="AF172" s="1912"/>
      <c r="AG172" s="543"/>
      <c r="AH172" s="543"/>
      <c r="AI172" s="543"/>
      <c r="AJ172" s="543"/>
      <c r="AK172" s="543"/>
      <c r="AL172" s="543"/>
      <c r="AM172" s="543"/>
      <c r="AN172" s="543"/>
      <c r="AO172" s="543"/>
      <c r="AP172" s="543"/>
      <c r="AQ172" s="543"/>
      <c r="AR172" s="543"/>
      <c r="AS172" s="543"/>
      <c r="AT172" s="543"/>
      <c r="AU172" s="543"/>
      <c r="AV172" s="543"/>
      <c r="AW172" s="543"/>
      <c r="AX172" s="543"/>
      <c r="AY172" s="543"/>
      <c r="AZ172" s="216"/>
      <c r="BA172" s="390"/>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307"/>
      <c r="BW172" s="307"/>
      <c r="BX172" s="307"/>
      <c r="BY172" s="308"/>
      <c r="BZ172" s="308"/>
      <c r="CA172" s="308"/>
      <c r="CB172" s="308"/>
      <c r="CC172" s="308"/>
      <c r="CD172" s="308"/>
      <c r="CE172" s="308"/>
      <c r="CF172" s="308"/>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578" customFormat="true" ht="15" customHeight="true" x14ac:dyDescent="0.2">
      <c r="A173" s="1345"/>
      <c r="B173" s="1474"/>
      <c r="C173" s="1419"/>
      <c r="D173" s="1420"/>
      <c r="E173" s="1420"/>
      <c r="F173" s="1420"/>
      <c r="G173" s="1421"/>
      <c r="H173" s="952"/>
      <c r="I173" s="950"/>
      <c r="J173" s="950"/>
      <c r="K173" s="950"/>
      <c r="L173" s="953"/>
      <c r="M173" s="954"/>
      <c r="N173" s="950"/>
      <c r="O173" s="950"/>
      <c r="P173" s="950"/>
      <c r="Q173" s="951"/>
      <c r="R173" s="1422"/>
      <c r="S173" s="1420"/>
      <c r="T173" s="1420"/>
      <c r="U173" s="1420"/>
      <c r="V173" s="1420"/>
      <c r="W173" s="1420"/>
      <c r="X173" s="1420"/>
      <c r="Y173" s="1420"/>
      <c r="Z173" s="1420"/>
      <c r="AA173" s="1420"/>
      <c r="AB173" s="1420"/>
      <c r="AC173" s="1420"/>
      <c r="AD173" s="1420"/>
      <c r="AE173" s="1420"/>
      <c r="AF173" s="1913"/>
      <c r="AG173" s="543"/>
      <c r="AH173" s="543"/>
      <c r="AI173" s="543"/>
      <c r="AJ173" s="543"/>
      <c r="AK173" s="543"/>
      <c r="AL173" s="543"/>
      <c r="AM173" s="543"/>
      <c r="AN173" s="543"/>
      <c r="AO173" s="543"/>
      <c r="AP173" s="543"/>
      <c r="AQ173" s="543"/>
      <c r="AR173" s="543"/>
      <c r="AS173" s="543"/>
      <c r="AT173" s="543"/>
      <c r="AU173" s="543"/>
      <c r="AV173" s="543"/>
      <c r="AW173" s="543"/>
      <c r="AX173" s="543"/>
      <c r="AY173" s="543"/>
      <c r="AZ173" s="216"/>
      <c r="BA173" s="390"/>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307"/>
      <c r="BW173" s="307"/>
      <c r="BX173" s="307"/>
      <c r="BY173" s="308"/>
      <c r="BZ173" s="308"/>
      <c r="CA173" s="308"/>
      <c r="CB173" s="308"/>
      <c r="CC173" s="308"/>
      <c r="CD173" s="308"/>
      <c r="CE173" s="308"/>
      <c r="CF173" s="308"/>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578" customFormat="true" ht="15" customHeight="true" x14ac:dyDescent="0.2">
      <c r="A174" s="1345"/>
      <c r="B174" s="1474"/>
      <c r="C174" s="1419"/>
      <c r="D174" s="1420"/>
      <c r="E174" s="1420"/>
      <c r="F174" s="1420"/>
      <c r="G174" s="1421"/>
      <c r="H174" s="952"/>
      <c r="I174" s="950"/>
      <c r="J174" s="950"/>
      <c r="K174" s="950"/>
      <c r="L174" s="953"/>
      <c r="M174" s="954"/>
      <c r="N174" s="950"/>
      <c r="O174" s="950"/>
      <c r="P174" s="950"/>
      <c r="Q174" s="951"/>
      <c r="R174" s="1422"/>
      <c r="S174" s="1420"/>
      <c r="T174" s="1420"/>
      <c r="U174" s="1420"/>
      <c r="V174" s="1420"/>
      <c r="W174" s="1420"/>
      <c r="X174" s="1420"/>
      <c r="Y174" s="1420"/>
      <c r="Z174" s="1420"/>
      <c r="AA174" s="1420"/>
      <c r="AB174" s="1420"/>
      <c r="AC174" s="1420"/>
      <c r="AD174" s="1420"/>
      <c r="AE174" s="1420"/>
      <c r="AF174" s="1913"/>
      <c r="AG174" s="543"/>
      <c r="AH174" s="543"/>
      <c r="AI174" s="543"/>
      <c r="AJ174" s="543"/>
      <c r="AK174" s="543"/>
      <c r="AL174" s="543"/>
      <c r="AM174" s="543"/>
      <c r="AN174" s="543"/>
      <c r="AO174" s="543"/>
      <c r="AP174" s="543"/>
      <c r="AQ174" s="543"/>
      <c r="AR174" s="543"/>
      <c r="AS174" s="543"/>
      <c r="AT174" s="543"/>
      <c r="AU174" s="543"/>
      <c r="AV174" s="543"/>
      <c r="AW174" s="543"/>
      <c r="AX174" s="543"/>
      <c r="AY174" s="543"/>
      <c r="AZ174" s="216"/>
      <c r="BA174" s="390"/>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307"/>
      <c r="BW174" s="307"/>
      <c r="BX174" s="307"/>
      <c r="BY174" s="308"/>
      <c r="BZ174" s="308"/>
      <c r="CA174" s="308"/>
      <c r="CB174" s="308"/>
      <c r="CC174" s="308"/>
      <c r="CD174" s="308"/>
      <c r="CE174" s="308"/>
      <c r="CF174" s="308"/>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578" customFormat="true" ht="15" customHeight="true" x14ac:dyDescent="0.2">
      <c r="A175" s="1345"/>
      <c r="B175" s="1474"/>
      <c r="C175" s="1419"/>
      <c r="D175" s="1420"/>
      <c r="E175" s="1420"/>
      <c r="F175" s="1420"/>
      <c r="G175" s="1421"/>
      <c r="H175" s="952"/>
      <c r="I175" s="950"/>
      <c r="J175" s="950"/>
      <c r="K175" s="950"/>
      <c r="L175" s="953"/>
      <c r="M175" s="954"/>
      <c r="N175" s="950"/>
      <c r="O175" s="950"/>
      <c r="P175" s="950"/>
      <c r="Q175" s="951"/>
      <c r="R175" s="1422"/>
      <c r="S175" s="1420"/>
      <c r="T175" s="1420"/>
      <c r="U175" s="1420"/>
      <c r="V175" s="1420"/>
      <c r="W175" s="1420"/>
      <c r="X175" s="1420"/>
      <c r="Y175" s="1420"/>
      <c r="Z175" s="1420"/>
      <c r="AA175" s="1420"/>
      <c r="AB175" s="1420"/>
      <c r="AC175" s="1420"/>
      <c r="AD175" s="1420"/>
      <c r="AE175" s="1420"/>
      <c r="AF175" s="1913"/>
      <c r="AG175" s="543"/>
      <c r="AH175" s="543"/>
      <c r="AI175" s="543"/>
      <c r="AJ175" s="543"/>
      <c r="AK175" s="543"/>
      <c r="AL175" s="543"/>
      <c r="AM175" s="543"/>
      <c r="AN175" s="543"/>
      <c r="AO175" s="543"/>
      <c r="AP175" s="543"/>
      <c r="AQ175" s="543"/>
      <c r="AR175" s="543"/>
      <c r="AS175" s="543"/>
      <c r="AT175" s="543"/>
      <c r="AU175" s="543"/>
      <c r="AV175" s="543"/>
      <c r="AW175" s="543"/>
      <c r="AX175" s="543"/>
      <c r="AY175" s="543"/>
      <c r="AZ175" s="216"/>
      <c r="BA175" s="390"/>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307"/>
      <c r="BW175" s="307"/>
      <c r="BX175" s="307"/>
      <c r="BY175" s="308"/>
      <c r="BZ175" s="308"/>
      <c r="CA175" s="308"/>
      <c r="CB175" s="308"/>
      <c r="CC175" s="308"/>
      <c r="CD175" s="308"/>
      <c r="CE175" s="308"/>
      <c r="CF175" s="308"/>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578" customFormat="true" ht="15" customHeight="true" x14ac:dyDescent="0.2">
      <c r="A176" s="1345"/>
      <c r="B176" s="1474"/>
      <c r="C176" s="1419"/>
      <c r="D176" s="1420"/>
      <c r="E176" s="1420"/>
      <c r="F176" s="1420"/>
      <c r="G176" s="1421"/>
      <c r="H176" s="952"/>
      <c r="I176" s="950"/>
      <c r="J176" s="950"/>
      <c r="K176" s="950"/>
      <c r="L176" s="953"/>
      <c r="M176" s="954"/>
      <c r="N176" s="950"/>
      <c r="O176" s="950"/>
      <c r="P176" s="950"/>
      <c r="Q176" s="951"/>
      <c r="R176" s="1422"/>
      <c r="S176" s="1420"/>
      <c r="T176" s="1420"/>
      <c r="U176" s="1420"/>
      <c r="V176" s="1420"/>
      <c r="W176" s="1420"/>
      <c r="X176" s="1420"/>
      <c r="Y176" s="1420"/>
      <c r="Z176" s="1420"/>
      <c r="AA176" s="1420"/>
      <c r="AB176" s="1420"/>
      <c r="AC176" s="1420"/>
      <c r="AD176" s="1420"/>
      <c r="AE176" s="1420"/>
      <c r="AF176" s="1913"/>
      <c r="AG176" s="543"/>
      <c r="AH176" s="543"/>
      <c r="AI176" s="543"/>
      <c r="AJ176" s="543"/>
      <c r="AK176" s="543"/>
      <c r="AL176" s="543"/>
      <c r="AM176" s="543"/>
      <c r="AN176" s="543"/>
      <c r="AO176" s="543"/>
      <c r="AP176" s="543"/>
      <c r="AQ176" s="543"/>
      <c r="AR176" s="543"/>
      <c r="AS176" s="543"/>
      <c r="AT176" s="543"/>
      <c r="AU176" s="543"/>
      <c r="AV176" s="543"/>
      <c r="AW176" s="543"/>
      <c r="AX176" s="543"/>
      <c r="AY176" s="543"/>
      <c r="AZ176" s="216"/>
      <c r="BA176" s="390"/>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307"/>
      <c r="BW176" s="307"/>
      <c r="BX176" s="307"/>
      <c r="BY176" s="308"/>
      <c r="BZ176" s="308"/>
      <c r="CA176" s="308"/>
      <c r="CB176" s="308"/>
      <c r="CC176" s="308"/>
      <c r="CD176" s="308"/>
      <c r="CE176" s="308"/>
      <c r="CF176" s="308"/>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578" customFormat="true" ht="15" customHeight="true" x14ac:dyDescent="0.2">
      <c r="A177" s="1345"/>
      <c r="B177" s="1474"/>
      <c r="C177" s="1419"/>
      <c r="D177" s="1420"/>
      <c r="E177" s="1420"/>
      <c r="F177" s="1420"/>
      <c r="G177" s="1421"/>
      <c r="H177" s="952"/>
      <c r="I177" s="950"/>
      <c r="J177" s="950"/>
      <c r="K177" s="950"/>
      <c r="L177" s="953"/>
      <c r="M177" s="954"/>
      <c r="N177" s="950"/>
      <c r="O177" s="950"/>
      <c r="P177" s="950"/>
      <c r="Q177" s="951"/>
      <c r="R177" s="1422"/>
      <c r="S177" s="1420"/>
      <c r="T177" s="1420"/>
      <c r="U177" s="1420"/>
      <c r="V177" s="1420"/>
      <c r="W177" s="1420"/>
      <c r="X177" s="1420"/>
      <c r="Y177" s="1420"/>
      <c r="Z177" s="1420"/>
      <c r="AA177" s="1420"/>
      <c r="AB177" s="1420"/>
      <c r="AC177" s="1420"/>
      <c r="AD177" s="1420"/>
      <c r="AE177" s="1420"/>
      <c r="AF177" s="1913"/>
      <c r="AG177" s="543"/>
      <c r="AH177" s="543"/>
      <c r="AI177" s="543"/>
      <c r="AJ177" s="543"/>
      <c r="AK177" s="543"/>
      <c r="AL177" s="543"/>
      <c r="AM177" s="543"/>
      <c r="AN177" s="543"/>
      <c r="AO177" s="543"/>
      <c r="AP177" s="543"/>
      <c r="AQ177" s="543"/>
      <c r="AR177" s="543"/>
      <c r="AS177" s="543"/>
      <c r="AT177" s="543"/>
      <c r="AU177" s="543"/>
      <c r="AV177" s="543"/>
      <c r="AW177" s="543"/>
      <c r="AX177" s="543"/>
      <c r="AY177" s="543"/>
      <c r="AZ177" s="216"/>
      <c r="BA177" s="390"/>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307"/>
      <c r="BW177" s="307"/>
      <c r="BX177" s="307"/>
      <c r="BY177" s="308"/>
      <c r="BZ177" s="308"/>
      <c r="CA177" s="308"/>
      <c r="CB177" s="308"/>
      <c r="CC177" s="308"/>
      <c r="CD177" s="308"/>
      <c r="CE177" s="308"/>
      <c r="CF177" s="308"/>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578" customFormat="true" ht="15" customHeight="true" x14ac:dyDescent="0.2">
      <c r="A178" s="1345"/>
      <c r="B178" s="1474"/>
      <c r="C178" s="1419"/>
      <c r="D178" s="1420"/>
      <c r="E178" s="1420"/>
      <c r="F178" s="1420"/>
      <c r="G178" s="1421"/>
      <c r="H178" s="952"/>
      <c r="I178" s="950"/>
      <c r="J178" s="950"/>
      <c r="K178" s="950"/>
      <c r="L178" s="953"/>
      <c r="M178" s="954"/>
      <c r="N178" s="950"/>
      <c r="O178" s="950"/>
      <c r="P178" s="950"/>
      <c r="Q178" s="951"/>
      <c r="R178" s="1422"/>
      <c r="S178" s="1420"/>
      <c r="T178" s="1420"/>
      <c r="U178" s="1420"/>
      <c r="V178" s="1420"/>
      <c r="W178" s="1420"/>
      <c r="X178" s="1420"/>
      <c r="Y178" s="1420"/>
      <c r="Z178" s="1420"/>
      <c r="AA178" s="1420"/>
      <c r="AB178" s="1420"/>
      <c r="AC178" s="1420"/>
      <c r="AD178" s="1420"/>
      <c r="AE178" s="1420"/>
      <c r="AF178" s="1913"/>
      <c r="AG178" s="543"/>
      <c r="AH178" s="543"/>
      <c r="AI178" s="543"/>
      <c r="AJ178" s="543"/>
      <c r="AK178" s="543"/>
      <c r="AL178" s="543"/>
      <c r="AM178" s="543"/>
      <c r="AN178" s="543"/>
      <c r="AO178" s="543"/>
      <c r="AP178" s="543"/>
      <c r="AQ178" s="543"/>
      <c r="AR178" s="543"/>
      <c r="AS178" s="543"/>
      <c r="AT178" s="543"/>
      <c r="AU178" s="543"/>
      <c r="AV178" s="543"/>
      <c r="AW178" s="543"/>
      <c r="AX178" s="543"/>
      <c r="AY178" s="543"/>
      <c r="AZ178" s="216"/>
      <c r="BA178" s="390"/>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307"/>
      <c r="BW178" s="307"/>
      <c r="BX178" s="307"/>
      <c r="BY178" s="308"/>
      <c r="BZ178" s="308"/>
      <c r="CA178" s="308"/>
      <c r="CB178" s="308"/>
      <c r="CC178" s="308"/>
      <c r="CD178" s="308"/>
      <c r="CE178" s="308"/>
      <c r="CF178" s="308"/>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578" customFormat="true" ht="15" customHeight="true" x14ac:dyDescent="0.2">
      <c r="A179" s="1345"/>
      <c r="B179" s="1474"/>
      <c r="C179" s="1419"/>
      <c r="D179" s="1420"/>
      <c r="E179" s="1420"/>
      <c r="F179" s="1420"/>
      <c r="G179" s="1421"/>
      <c r="H179" s="952"/>
      <c r="I179" s="950"/>
      <c r="J179" s="950"/>
      <c r="K179" s="950"/>
      <c r="L179" s="953"/>
      <c r="M179" s="954"/>
      <c r="N179" s="950"/>
      <c r="O179" s="950"/>
      <c r="P179" s="950"/>
      <c r="Q179" s="951"/>
      <c r="R179" s="1422"/>
      <c r="S179" s="1420"/>
      <c r="T179" s="1420"/>
      <c r="U179" s="1420"/>
      <c r="V179" s="1420"/>
      <c r="W179" s="1420"/>
      <c r="X179" s="1420"/>
      <c r="Y179" s="1420"/>
      <c r="Z179" s="1420"/>
      <c r="AA179" s="1420"/>
      <c r="AB179" s="1420"/>
      <c r="AC179" s="1420"/>
      <c r="AD179" s="1420"/>
      <c r="AE179" s="1420"/>
      <c r="AF179" s="1913"/>
      <c r="AG179" s="543"/>
      <c r="AH179" s="543"/>
      <c r="AI179" s="543"/>
      <c r="AJ179" s="543"/>
      <c r="AK179" s="543"/>
      <c r="AL179" s="543"/>
      <c r="AM179" s="543"/>
      <c r="AN179" s="543"/>
      <c r="AO179" s="543"/>
      <c r="AP179" s="543"/>
      <c r="AQ179" s="543"/>
      <c r="AR179" s="543"/>
      <c r="AS179" s="543"/>
      <c r="AT179" s="543"/>
      <c r="AU179" s="543"/>
      <c r="AV179" s="543"/>
      <c r="AW179" s="543"/>
      <c r="AX179" s="543"/>
      <c r="AY179" s="543"/>
      <c r="AZ179" s="216"/>
      <c r="BA179" s="390"/>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307"/>
      <c r="BW179" s="307"/>
      <c r="BX179" s="307"/>
      <c r="BY179" s="308"/>
      <c r="BZ179" s="308"/>
      <c r="CA179" s="308"/>
      <c r="CB179" s="308"/>
      <c r="CC179" s="308"/>
      <c r="CD179" s="308"/>
      <c r="CE179" s="308"/>
      <c r="CF179" s="308"/>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578" customFormat="true" ht="15" customHeight="true" x14ac:dyDescent="0.2">
      <c r="A180" s="1345"/>
      <c r="B180" s="1474"/>
      <c r="C180" s="1419"/>
      <c r="D180" s="1420"/>
      <c r="E180" s="1420"/>
      <c r="F180" s="1420"/>
      <c r="G180" s="1421"/>
      <c r="H180" s="952"/>
      <c r="I180" s="950"/>
      <c r="J180" s="950"/>
      <c r="K180" s="950"/>
      <c r="L180" s="953"/>
      <c r="M180" s="954"/>
      <c r="N180" s="950"/>
      <c r="O180" s="950"/>
      <c r="P180" s="950"/>
      <c r="Q180" s="951"/>
      <c r="R180" s="1422"/>
      <c r="S180" s="1420"/>
      <c r="T180" s="1420"/>
      <c r="U180" s="1420"/>
      <c r="V180" s="1420"/>
      <c r="W180" s="1420"/>
      <c r="X180" s="1420"/>
      <c r="Y180" s="1420"/>
      <c r="Z180" s="1420"/>
      <c r="AA180" s="1420"/>
      <c r="AB180" s="1420"/>
      <c r="AC180" s="1420"/>
      <c r="AD180" s="1420"/>
      <c r="AE180" s="1420"/>
      <c r="AF180" s="1913"/>
      <c r="AG180" s="543"/>
      <c r="AH180" s="543"/>
      <c r="AI180" s="543"/>
      <c r="AJ180" s="543"/>
      <c r="AK180" s="543"/>
      <c r="AL180" s="543"/>
      <c r="AM180" s="543"/>
      <c r="AN180" s="543"/>
      <c r="AO180" s="543"/>
      <c r="AP180" s="543"/>
      <c r="AQ180" s="543"/>
      <c r="AR180" s="543"/>
      <c r="AS180" s="543"/>
      <c r="AT180" s="543"/>
      <c r="AU180" s="543"/>
      <c r="AV180" s="543"/>
      <c r="AW180" s="543"/>
      <c r="AX180" s="543"/>
      <c r="AY180" s="543"/>
      <c r="AZ180" s="216"/>
      <c r="BA180" s="390"/>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307"/>
      <c r="BW180" s="307"/>
      <c r="BX180" s="307"/>
      <c r="BY180" s="308"/>
      <c r="BZ180" s="308"/>
      <c r="CA180" s="308"/>
      <c r="CB180" s="308"/>
      <c r="CC180" s="308"/>
      <c r="CD180" s="308"/>
      <c r="CE180" s="308"/>
      <c r="CF180" s="308"/>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578" customFormat="true" ht="15" customHeight="true" x14ac:dyDescent="0.2">
      <c r="A181" s="1345"/>
      <c r="B181" s="1474"/>
      <c r="C181" s="1419"/>
      <c r="D181" s="1420"/>
      <c r="E181" s="1420"/>
      <c r="F181" s="1420"/>
      <c r="G181" s="1421"/>
      <c r="H181" s="952"/>
      <c r="I181" s="950"/>
      <c r="J181" s="950"/>
      <c r="K181" s="950"/>
      <c r="L181" s="953"/>
      <c r="M181" s="954"/>
      <c r="N181" s="950"/>
      <c r="O181" s="950"/>
      <c r="P181" s="950"/>
      <c r="Q181" s="951"/>
      <c r="R181" s="1422"/>
      <c r="S181" s="1420"/>
      <c r="T181" s="1420"/>
      <c r="U181" s="1420"/>
      <c r="V181" s="1420"/>
      <c r="W181" s="1420"/>
      <c r="X181" s="1420"/>
      <c r="Y181" s="1420"/>
      <c r="Z181" s="1420"/>
      <c r="AA181" s="1420"/>
      <c r="AB181" s="1420"/>
      <c r="AC181" s="1420"/>
      <c r="AD181" s="1420"/>
      <c r="AE181" s="1420"/>
      <c r="AF181" s="1913"/>
      <c r="AG181" s="543"/>
      <c r="AH181" s="543"/>
      <c r="AI181" s="543"/>
      <c r="AJ181" s="543"/>
      <c r="AK181" s="543"/>
      <c r="AL181" s="543"/>
      <c r="AM181" s="543"/>
      <c r="AN181" s="543"/>
      <c r="AO181" s="543"/>
      <c r="AP181" s="543"/>
      <c r="AQ181" s="543"/>
      <c r="AR181" s="543"/>
      <c r="AS181" s="543"/>
      <c r="AT181" s="543"/>
      <c r="AU181" s="543"/>
      <c r="AV181" s="543"/>
      <c r="AW181" s="543"/>
      <c r="AX181" s="543"/>
      <c r="AY181" s="543"/>
      <c r="AZ181" s="216"/>
      <c r="BA181" s="390"/>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307"/>
      <c r="BW181" s="307"/>
      <c r="BX181" s="307"/>
      <c r="BY181" s="308"/>
      <c r="BZ181" s="308"/>
      <c r="CA181" s="308"/>
      <c r="CB181" s="308"/>
      <c r="CC181" s="308"/>
      <c r="CD181" s="308"/>
      <c r="CE181" s="308"/>
      <c r="CF181" s="308"/>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578" customFormat="true" ht="15" customHeight="true" x14ac:dyDescent="0.2">
      <c r="A182" s="1345"/>
      <c r="B182" s="1474"/>
      <c r="C182" s="1419"/>
      <c r="D182" s="1420"/>
      <c r="E182" s="1420"/>
      <c r="F182" s="1420"/>
      <c r="G182" s="1421"/>
      <c r="H182" s="952"/>
      <c r="I182" s="950"/>
      <c r="J182" s="950"/>
      <c r="K182" s="950"/>
      <c r="L182" s="953"/>
      <c r="M182" s="954"/>
      <c r="N182" s="950"/>
      <c r="O182" s="950"/>
      <c r="P182" s="950"/>
      <c r="Q182" s="951"/>
      <c r="R182" s="1422"/>
      <c r="S182" s="1420"/>
      <c r="T182" s="1420"/>
      <c r="U182" s="1420"/>
      <c r="V182" s="1420"/>
      <c r="W182" s="1420"/>
      <c r="X182" s="1420"/>
      <c r="Y182" s="1420"/>
      <c r="Z182" s="1420"/>
      <c r="AA182" s="1420"/>
      <c r="AB182" s="1420"/>
      <c r="AC182" s="1420"/>
      <c r="AD182" s="1420"/>
      <c r="AE182" s="1420"/>
      <c r="AF182" s="1913"/>
      <c r="AG182" s="543"/>
      <c r="AH182" s="543"/>
      <c r="AI182" s="543"/>
      <c r="AJ182" s="543"/>
      <c r="AK182" s="543"/>
      <c r="AL182" s="543"/>
      <c r="AM182" s="543"/>
      <c r="AN182" s="543"/>
      <c r="AO182" s="543"/>
      <c r="AP182" s="543"/>
      <c r="AQ182" s="543"/>
      <c r="AR182" s="543"/>
      <c r="AS182" s="543"/>
      <c r="AT182" s="543"/>
      <c r="AU182" s="543"/>
      <c r="AV182" s="543"/>
      <c r="AW182" s="543"/>
      <c r="AX182" s="543"/>
      <c r="AY182" s="543"/>
      <c r="AZ182" s="216"/>
      <c r="BA182" s="390"/>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307"/>
      <c r="BW182" s="307"/>
      <c r="BX182" s="307"/>
      <c r="BY182" s="308"/>
      <c r="BZ182" s="308"/>
      <c r="CA182" s="308"/>
      <c r="CB182" s="308"/>
      <c r="CC182" s="308"/>
      <c r="CD182" s="308"/>
      <c r="CE182" s="308"/>
      <c r="CF182" s="308"/>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578" customFormat="true" ht="15" customHeight="true" x14ac:dyDescent="0.2">
      <c r="A183" s="1345"/>
      <c r="B183" s="1474"/>
      <c r="C183" s="1419"/>
      <c r="D183" s="1420"/>
      <c r="E183" s="1420"/>
      <c r="F183" s="1420"/>
      <c r="G183" s="1421"/>
      <c r="H183" s="952"/>
      <c r="I183" s="950"/>
      <c r="J183" s="950"/>
      <c r="K183" s="950"/>
      <c r="L183" s="953"/>
      <c r="M183" s="954"/>
      <c r="N183" s="950"/>
      <c r="O183" s="950"/>
      <c r="P183" s="950"/>
      <c r="Q183" s="951"/>
      <c r="R183" s="1422"/>
      <c r="S183" s="1420"/>
      <c r="T183" s="1420"/>
      <c r="U183" s="1420"/>
      <c r="V183" s="1420"/>
      <c r="W183" s="1420"/>
      <c r="X183" s="1420"/>
      <c r="Y183" s="1420"/>
      <c r="Z183" s="1420"/>
      <c r="AA183" s="1420"/>
      <c r="AB183" s="1420"/>
      <c r="AC183" s="1420"/>
      <c r="AD183" s="1420"/>
      <c r="AE183" s="1420"/>
      <c r="AF183" s="1913"/>
      <c r="AG183" s="543"/>
      <c r="AH183" s="543"/>
      <c r="AI183" s="543"/>
      <c r="AJ183" s="543"/>
      <c r="AK183" s="543"/>
      <c r="AL183" s="543"/>
      <c r="AM183" s="543"/>
      <c r="AN183" s="543"/>
      <c r="AO183" s="543"/>
      <c r="AP183" s="543"/>
      <c r="AQ183" s="543"/>
      <c r="AR183" s="543"/>
      <c r="AS183" s="543"/>
      <c r="AT183" s="543"/>
      <c r="AU183" s="543"/>
      <c r="AV183" s="543"/>
      <c r="AW183" s="543"/>
      <c r="AX183" s="543"/>
      <c r="AY183" s="543"/>
      <c r="AZ183" s="216"/>
      <c r="BA183" s="390"/>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307"/>
      <c r="BW183" s="307"/>
      <c r="BX183" s="307"/>
      <c r="BY183" s="308"/>
      <c r="BZ183" s="308"/>
      <c r="CA183" s="308"/>
      <c r="CB183" s="308"/>
      <c r="CC183" s="308"/>
      <c r="CD183" s="308"/>
      <c r="CE183" s="308"/>
      <c r="CF183" s="308"/>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578" customFormat="true" ht="15" customHeight="true" x14ac:dyDescent="0.2">
      <c r="A184" s="1345"/>
      <c r="B184" s="1474"/>
      <c r="C184" s="1419"/>
      <c r="D184" s="1420"/>
      <c r="E184" s="1420"/>
      <c r="F184" s="1420"/>
      <c r="G184" s="1421"/>
      <c r="H184" s="952"/>
      <c r="I184" s="950"/>
      <c r="J184" s="950"/>
      <c r="K184" s="950"/>
      <c r="L184" s="953"/>
      <c r="M184" s="954"/>
      <c r="N184" s="950"/>
      <c r="O184" s="950"/>
      <c r="P184" s="950"/>
      <c r="Q184" s="951"/>
      <c r="R184" s="1422"/>
      <c r="S184" s="1420"/>
      <c r="T184" s="1420"/>
      <c r="U184" s="1420"/>
      <c r="V184" s="1420"/>
      <c r="W184" s="1420"/>
      <c r="X184" s="1420"/>
      <c r="Y184" s="1420"/>
      <c r="Z184" s="1420"/>
      <c r="AA184" s="1420"/>
      <c r="AB184" s="1420"/>
      <c r="AC184" s="1420"/>
      <c r="AD184" s="1420"/>
      <c r="AE184" s="1420"/>
      <c r="AF184" s="1913"/>
      <c r="AG184" s="543"/>
      <c r="AH184" s="543"/>
      <c r="AI184" s="543"/>
      <c r="AJ184" s="543"/>
      <c r="AK184" s="543"/>
      <c r="AL184" s="543"/>
      <c r="AM184" s="543"/>
      <c r="AN184" s="543"/>
      <c r="AO184" s="543"/>
      <c r="AP184" s="543"/>
      <c r="AQ184" s="543"/>
      <c r="AR184" s="543"/>
      <c r="AS184" s="543"/>
      <c r="AT184" s="543"/>
      <c r="AU184" s="543"/>
      <c r="AV184" s="543"/>
      <c r="AW184" s="543"/>
      <c r="AX184" s="543"/>
      <c r="AY184" s="543"/>
      <c r="AZ184" s="216"/>
      <c r="BA184" s="390"/>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307"/>
      <c r="BW184" s="307"/>
      <c r="BX184" s="307"/>
      <c r="BY184" s="308"/>
      <c r="BZ184" s="308"/>
      <c r="CA184" s="308"/>
      <c r="CB184" s="308"/>
      <c r="CC184" s="308"/>
      <c r="CD184" s="308"/>
      <c r="CE184" s="308"/>
      <c r="CF184" s="308"/>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578" customFormat="true" ht="15" customHeight="true" x14ac:dyDescent="0.2">
      <c r="A185" s="1345"/>
      <c r="B185" s="1474"/>
      <c r="C185" s="1419"/>
      <c r="D185" s="1420"/>
      <c r="E185" s="1420"/>
      <c r="F185" s="1420"/>
      <c r="G185" s="1421"/>
      <c r="H185" s="952"/>
      <c r="I185" s="950"/>
      <c r="J185" s="950"/>
      <c r="K185" s="950"/>
      <c r="L185" s="953"/>
      <c r="M185" s="954"/>
      <c r="N185" s="950"/>
      <c r="O185" s="950"/>
      <c r="P185" s="950"/>
      <c r="Q185" s="951"/>
      <c r="R185" s="1422"/>
      <c r="S185" s="1420"/>
      <c r="T185" s="1420"/>
      <c r="U185" s="1420"/>
      <c r="V185" s="1420"/>
      <c r="W185" s="1420"/>
      <c r="X185" s="1420"/>
      <c r="Y185" s="1420"/>
      <c r="Z185" s="1420"/>
      <c r="AA185" s="1420"/>
      <c r="AB185" s="1420"/>
      <c r="AC185" s="1420"/>
      <c r="AD185" s="1420"/>
      <c r="AE185" s="1420"/>
      <c r="AF185" s="1913"/>
      <c r="AG185" s="543"/>
      <c r="AH185" s="543"/>
      <c r="AI185" s="543"/>
      <c r="AJ185" s="543"/>
      <c r="AK185" s="543"/>
      <c r="AL185" s="543"/>
      <c r="AM185" s="543"/>
      <c r="AN185" s="543"/>
      <c r="AO185" s="543"/>
      <c r="AP185" s="543"/>
      <c r="AQ185" s="543"/>
      <c r="AR185" s="543"/>
      <c r="AS185" s="543"/>
      <c r="AT185" s="543"/>
      <c r="AU185" s="543"/>
      <c r="AV185" s="543"/>
      <c r="AW185" s="543"/>
      <c r="AX185" s="543"/>
      <c r="AY185" s="543"/>
      <c r="AZ185" s="216"/>
      <c r="BA185" s="390"/>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307"/>
      <c r="BW185" s="307"/>
      <c r="BX185" s="307"/>
      <c r="BY185" s="308"/>
      <c r="BZ185" s="308"/>
      <c r="CA185" s="308"/>
      <c r="CB185" s="308"/>
      <c r="CC185" s="308"/>
      <c r="CD185" s="308"/>
      <c r="CE185" s="308"/>
      <c r="CF185" s="308"/>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578" customFormat="true" ht="15" customHeight="true" x14ac:dyDescent="0.2">
      <c r="A186" s="1345"/>
      <c r="B186" s="1474"/>
      <c r="C186" s="1419"/>
      <c r="D186" s="1420"/>
      <c r="E186" s="1420"/>
      <c r="F186" s="1420"/>
      <c r="G186" s="1421"/>
      <c r="H186" s="952"/>
      <c r="I186" s="950"/>
      <c r="J186" s="950"/>
      <c r="K186" s="950"/>
      <c r="L186" s="953"/>
      <c r="M186" s="954"/>
      <c r="N186" s="950"/>
      <c r="O186" s="950"/>
      <c r="P186" s="950"/>
      <c r="Q186" s="951"/>
      <c r="R186" s="1422"/>
      <c r="S186" s="1420"/>
      <c r="T186" s="1420"/>
      <c r="U186" s="1420"/>
      <c r="V186" s="1420"/>
      <c r="W186" s="1420"/>
      <c r="X186" s="1420"/>
      <c r="Y186" s="1420"/>
      <c r="Z186" s="1420"/>
      <c r="AA186" s="1420"/>
      <c r="AB186" s="1420"/>
      <c r="AC186" s="1420"/>
      <c r="AD186" s="1420"/>
      <c r="AE186" s="1420"/>
      <c r="AF186" s="1913"/>
      <c r="AG186" s="543"/>
      <c r="AH186" s="543"/>
      <c r="AI186" s="543"/>
      <c r="AJ186" s="543"/>
      <c r="AK186" s="543"/>
      <c r="AL186" s="543"/>
      <c r="AM186" s="543"/>
      <c r="AN186" s="543"/>
      <c r="AO186" s="543"/>
      <c r="AP186" s="543"/>
      <c r="AQ186" s="543"/>
      <c r="AR186" s="543"/>
      <c r="AS186" s="543"/>
      <c r="AT186" s="543"/>
      <c r="AU186" s="543"/>
      <c r="AV186" s="543"/>
      <c r="AW186" s="543"/>
      <c r="AX186" s="543"/>
      <c r="AY186" s="543"/>
      <c r="AZ186" s="216"/>
      <c r="BA186" s="390"/>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307"/>
      <c r="BW186" s="307"/>
      <c r="BX186" s="307"/>
      <c r="BY186" s="308"/>
      <c r="BZ186" s="308"/>
      <c r="CA186" s="308"/>
      <c r="CB186" s="308"/>
      <c r="CC186" s="308"/>
      <c r="CD186" s="308"/>
      <c r="CE186" s="308"/>
      <c r="CF186" s="308"/>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578" customFormat="true" ht="15" customHeight="true" x14ac:dyDescent="0.2">
      <c r="A187" s="1345"/>
      <c r="B187" s="1474"/>
      <c r="C187" s="1419"/>
      <c r="D187" s="1420"/>
      <c r="E187" s="1420"/>
      <c r="F187" s="1420"/>
      <c r="G187" s="1421"/>
      <c r="H187" s="952"/>
      <c r="I187" s="950"/>
      <c r="J187" s="950"/>
      <c r="K187" s="950"/>
      <c r="L187" s="953"/>
      <c r="M187" s="954"/>
      <c r="N187" s="950"/>
      <c r="O187" s="950"/>
      <c r="P187" s="950"/>
      <c r="Q187" s="951"/>
      <c r="R187" s="1422"/>
      <c r="S187" s="1420"/>
      <c r="T187" s="1420"/>
      <c r="U187" s="1420"/>
      <c r="V187" s="1420"/>
      <c r="W187" s="1420"/>
      <c r="X187" s="1420"/>
      <c r="Y187" s="1420"/>
      <c r="Z187" s="1420"/>
      <c r="AA187" s="1420"/>
      <c r="AB187" s="1420"/>
      <c r="AC187" s="1420"/>
      <c r="AD187" s="1420"/>
      <c r="AE187" s="1420"/>
      <c r="AF187" s="1913"/>
      <c r="AG187" s="543"/>
      <c r="AH187" s="543"/>
      <c r="AI187" s="543"/>
      <c r="AJ187" s="543"/>
      <c r="AK187" s="543"/>
      <c r="AL187" s="543"/>
      <c r="AM187" s="543"/>
      <c r="AN187" s="543"/>
      <c r="AO187" s="543"/>
      <c r="AP187" s="543"/>
      <c r="AQ187" s="543"/>
      <c r="AR187" s="543"/>
      <c r="AS187" s="543"/>
      <c r="AT187" s="543"/>
      <c r="AU187" s="543"/>
      <c r="AV187" s="543"/>
      <c r="AW187" s="543"/>
      <c r="AX187" s="543"/>
      <c r="AY187" s="543"/>
      <c r="AZ187" s="216"/>
      <c r="BA187" s="390"/>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307"/>
      <c r="BW187" s="307"/>
      <c r="BX187" s="307"/>
      <c r="BY187" s="308"/>
      <c r="BZ187" s="308"/>
      <c r="CA187" s="308"/>
      <c r="CB187" s="308"/>
      <c r="CC187" s="308"/>
      <c r="CD187" s="308"/>
      <c r="CE187" s="308"/>
      <c r="CF187" s="308"/>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578" customFormat="true" ht="15" customHeight="true" x14ac:dyDescent="0.2">
      <c r="A188" s="1345"/>
      <c r="B188" s="1474"/>
      <c r="C188" s="1419"/>
      <c r="D188" s="1420"/>
      <c r="E188" s="1420"/>
      <c r="F188" s="1420"/>
      <c r="G188" s="1421"/>
      <c r="H188" s="952"/>
      <c r="I188" s="950"/>
      <c r="J188" s="950"/>
      <c r="K188" s="950"/>
      <c r="L188" s="953"/>
      <c r="M188" s="954"/>
      <c r="N188" s="950"/>
      <c r="O188" s="950"/>
      <c r="P188" s="950"/>
      <c r="Q188" s="951"/>
      <c r="R188" s="1422"/>
      <c r="S188" s="1420"/>
      <c r="T188" s="1420"/>
      <c r="U188" s="1420"/>
      <c r="V188" s="1420"/>
      <c r="W188" s="1420"/>
      <c r="X188" s="1420"/>
      <c r="Y188" s="1420"/>
      <c r="Z188" s="1420"/>
      <c r="AA188" s="1420"/>
      <c r="AB188" s="1420"/>
      <c r="AC188" s="1420"/>
      <c r="AD188" s="1420"/>
      <c r="AE188" s="1420"/>
      <c r="AF188" s="1913"/>
      <c r="AG188" s="543"/>
      <c r="AH188" s="543"/>
      <c r="AI188" s="543"/>
      <c r="AJ188" s="543"/>
      <c r="AK188" s="543"/>
      <c r="AL188" s="543"/>
      <c r="AM188" s="543"/>
      <c r="AN188" s="543"/>
      <c r="AO188" s="543"/>
      <c r="AP188" s="543"/>
      <c r="AQ188" s="543"/>
      <c r="AR188" s="543"/>
      <c r="AS188" s="543"/>
      <c r="AT188" s="543"/>
      <c r="AU188" s="543"/>
      <c r="AV188" s="543"/>
      <c r="AW188" s="543"/>
      <c r="AX188" s="543"/>
      <c r="AY188" s="543"/>
      <c r="AZ188" s="216"/>
      <c r="BA188" s="390"/>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307"/>
      <c r="BW188" s="307"/>
      <c r="BX188" s="307"/>
      <c r="BY188" s="308"/>
      <c r="BZ188" s="308"/>
      <c r="CA188" s="308"/>
      <c r="CB188" s="308"/>
      <c r="CC188" s="308"/>
      <c r="CD188" s="308"/>
      <c r="CE188" s="308"/>
      <c r="CF188" s="308"/>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578" customFormat="true" ht="15" customHeight="true" x14ac:dyDescent="0.2">
      <c r="A189" s="1346"/>
      <c r="B189" s="1475"/>
      <c r="C189" s="1423"/>
      <c r="D189" s="1424"/>
      <c r="E189" s="1424"/>
      <c r="F189" s="1424"/>
      <c r="G189" s="1425"/>
      <c r="H189" s="952"/>
      <c r="I189" s="950"/>
      <c r="J189" s="950"/>
      <c r="K189" s="950"/>
      <c r="L189" s="953"/>
      <c r="M189" s="954"/>
      <c r="N189" s="950"/>
      <c r="O189" s="950"/>
      <c r="P189" s="950"/>
      <c r="Q189" s="951"/>
      <c r="R189" s="1426"/>
      <c r="S189" s="1424"/>
      <c r="T189" s="1424"/>
      <c r="U189" s="1424"/>
      <c r="V189" s="1424"/>
      <c r="W189" s="1424"/>
      <c r="X189" s="1424"/>
      <c r="Y189" s="1424"/>
      <c r="Z189" s="1424"/>
      <c r="AA189" s="1424"/>
      <c r="AB189" s="1424"/>
      <c r="AC189" s="1424"/>
      <c r="AD189" s="1424"/>
      <c r="AE189" s="1424"/>
      <c r="AF189" s="1914"/>
      <c r="AG189" s="543"/>
      <c r="AH189" s="543"/>
      <c r="AI189" s="543"/>
      <c r="AJ189" s="543"/>
      <c r="AK189" s="543"/>
      <c r="AL189" s="543"/>
      <c r="AM189" s="543"/>
      <c r="AN189" s="543"/>
      <c r="AO189" s="543"/>
      <c r="AP189" s="543"/>
      <c r="AQ189" s="543"/>
      <c r="AR189" s="543"/>
      <c r="AS189" s="543"/>
      <c r="AT189" s="543"/>
      <c r="AU189" s="543"/>
      <c r="AV189" s="543"/>
      <c r="AW189" s="543"/>
      <c r="AX189" s="543"/>
      <c r="AY189" s="543"/>
      <c r="AZ189" s="216"/>
      <c r="BA189" s="390"/>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307"/>
      <c r="BW189" s="307"/>
      <c r="BX189" s="307"/>
      <c r="BY189" s="308"/>
      <c r="BZ189" s="308"/>
      <c r="CA189" s="308"/>
      <c r="CB189" s="308"/>
      <c r="CC189" s="308"/>
      <c r="CD189" s="308"/>
      <c r="CE189" s="308"/>
      <c r="CF189" s="308"/>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578" customFormat="true" ht="15" customHeight="true" x14ac:dyDescent="0.2">
      <c r="A190" s="788"/>
      <c r="B190" s="812"/>
      <c r="C190" s="949"/>
      <c r="D190" s="950"/>
      <c r="E190" s="950"/>
      <c r="F190" s="950"/>
      <c r="G190" s="951"/>
      <c r="H190" s="952"/>
      <c r="I190" s="950"/>
      <c r="J190" s="950"/>
      <c r="K190" s="950"/>
      <c r="L190" s="953"/>
      <c r="M190" s="954"/>
      <c r="N190" s="950"/>
      <c r="O190" s="950"/>
      <c r="P190" s="950"/>
      <c r="Q190" s="951"/>
      <c r="R190" s="952"/>
      <c r="S190" s="950"/>
      <c r="T190" s="950"/>
      <c r="U190" s="950"/>
      <c r="V190" s="950"/>
      <c r="W190" s="950"/>
      <c r="X190" s="950"/>
      <c r="Y190" s="950"/>
      <c r="Z190" s="950"/>
      <c r="AA190" s="950"/>
      <c r="AB190" s="955"/>
      <c r="AC190" s="847"/>
      <c r="AD190" s="847"/>
      <c r="AE190" s="847"/>
      <c r="AF190" s="886"/>
      <c r="AG190" s="543"/>
      <c r="AH190" s="543"/>
      <c r="AI190" s="543"/>
      <c r="AJ190" s="543"/>
      <c r="AK190" s="543"/>
      <c r="AL190" s="543"/>
      <c r="AM190" s="543"/>
      <c r="AN190" s="543"/>
      <c r="AO190" s="543"/>
      <c r="AP190" s="543"/>
      <c r="AQ190" s="543"/>
      <c r="AR190" s="543"/>
      <c r="AS190" s="543"/>
      <c r="AT190" s="543"/>
      <c r="AU190" s="543"/>
      <c r="AV190" s="543"/>
      <c r="AW190" s="543"/>
      <c r="AX190" s="543"/>
      <c r="AY190" s="543"/>
      <c r="AZ190" s="216"/>
      <c r="BA190" s="390"/>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307"/>
      <c r="BW190" s="307"/>
      <c r="BX190" s="307"/>
      <c r="BY190" s="308"/>
      <c r="BZ190" s="308"/>
      <c r="CA190" s="308"/>
      <c r="CB190" s="308"/>
      <c r="CC190" s="308"/>
      <c r="CD190" s="308"/>
      <c r="CE190" s="308"/>
      <c r="CF190" s="308"/>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578" customFormat="true" ht="15" customHeight="true" x14ac:dyDescent="0.2">
      <c r="A191" s="788"/>
      <c r="B191" s="812"/>
      <c r="C191" s="949"/>
      <c r="D191" s="950"/>
      <c r="E191" s="950"/>
      <c r="F191" s="950"/>
      <c r="G191" s="951"/>
      <c r="H191" s="952"/>
      <c r="I191" s="950"/>
      <c r="J191" s="950"/>
      <c r="K191" s="950"/>
      <c r="L191" s="953"/>
      <c r="M191" s="954"/>
      <c r="N191" s="950"/>
      <c r="O191" s="950"/>
      <c r="P191" s="950"/>
      <c r="Q191" s="951"/>
      <c r="R191" s="952"/>
      <c r="S191" s="950"/>
      <c r="T191" s="950"/>
      <c r="U191" s="950"/>
      <c r="V191" s="950"/>
      <c r="W191" s="950"/>
      <c r="X191" s="950"/>
      <c r="Y191" s="950"/>
      <c r="Z191" s="950"/>
      <c r="AA191" s="950"/>
      <c r="AB191" s="955"/>
      <c r="AC191" s="847"/>
      <c r="AD191" s="847"/>
      <c r="AE191" s="847"/>
      <c r="AF191" s="886"/>
      <c r="AG191" s="543"/>
      <c r="AH191" s="543"/>
      <c r="AI191" s="543"/>
      <c r="AJ191" s="543"/>
      <c r="AK191" s="543"/>
      <c r="AL191" s="543"/>
      <c r="AM191" s="543"/>
      <c r="AN191" s="543"/>
      <c r="AO191" s="543"/>
      <c r="AP191" s="543"/>
      <c r="AQ191" s="543"/>
      <c r="AR191" s="543"/>
      <c r="AS191" s="543"/>
      <c r="AT191" s="543"/>
      <c r="AU191" s="543"/>
      <c r="AV191" s="543"/>
      <c r="AW191" s="543"/>
      <c r="AX191" s="543"/>
      <c r="AY191" s="543"/>
      <c r="AZ191" s="216"/>
      <c r="BA191" s="390"/>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307"/>
      <c r="BW191" s="307"/>
      <c r="BX191" s="307"/>
      <c r="BY191" s="308"/>
      <c r="BZ191" s="308"/>
      <c r="CA191" s="308"/>
      <c r="CB191" s="308"/>
      <c r="CC191" s="308"/>
      <c r="CD191" s="308"/>
      <c r="CE191" s="308"/>
      <c r="CF191" s="308"/>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578" customFormat="true" ht="15" customHeight="true" x14ac:dyDescent="0.2">
      <c r="A192" s="788"/>
      <c r="B192" s="812"/>
      <c r="C192" s="949"/>
      <c r="D192" s="950"/>
      <c r="E192" s="950"/>
      <c r="F192" s="950"/>
      <c r="G192" s="951"/>
      <c r="H192" s="952"/>
      <c r="I192" s="950"/>
      <c r="J192" s="950"/>
      <c r="K192" s="950"/>
      <c r="L192" s="953"/>
      <c r="M192" s="954"/>
      <c r="N192" s="950"/>
      <c r="O192" s="950"/>
      <c r="P192" s="950"/>
      <c r="Q192" s="951"/>
      <c r="R192" s="952"/>
      <c r="S192" s="950"/>
      <c r="T192" s="950"/>
      <c r="U192" s="950"/>
      <c r="V192" s="950"/>
      <c r="W192" s="950"/>
      <c r="X192" s="950"/>
      <c r="Y192" s="950"/>
      <c r="Z192" s="950"/>
      <c r="AA192" s="950"/>
      <c r="AB192" s="955"/>
      <c r="AC192" s="847"/>
      <c r="AD192" s="847"/>
      <c r="AE192" s="847"/>
      <c r="AF192" s="886"/>
      <c r="AG192" s="543"/>
      <c r="AH192" s="543"/>
      <c r="AI192" s="543"/>
      <c r="AJ192" s="543"/>
      <c r="AK192" s="543"/>
      <c r="AL192" s="543"/>
      <c r="AM192" s="543"/>
      <c r="AN192" s="543"/>
      <c r="AO192" s="543"/>
      <c r="AP192" s="543"/>
      <c r="AQ192" s="543"/>
      <c r="AR192" s="543"/>
      <c r="AS192" s="543"/>
      <c r="AT192" s="543"/>
      <c r="AU192" s="543"/>
      <c r="AV192" s="543"/>
      <c r="AW192" s="543"/>
      <c r="AX192" s="543"/>
      <c r="AY192" s="543"/>
      <c r="AZ192" s="216"/>
      <c r="BA192" s="390"/>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307"/>
      <c r="BW192" s="307"/>
      <c r="BX192" s="307"/>
      <c r="BY192" s="308"/>
      <c r="BZ192" s="308"/>
      <c r="CA192" s="308"/>
      <c r="CB192" s="308"/>
      <c r="CC192" s="308"/>
      <c r="CD192" s="308"/>
      <c r="CE192" s="308"/>
      <c r="CF192" s="308"/>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578" customFormat="true" ht="15" customHeight="true" x14ac:dyDescent="0.2">
      <c r="A193" s="1347"/>
      <c r="B193" s="1357"/>
      <c r="C193" s="956"/>
      <c r="D193" s="957"/>
      <c r="E193" s="957"/>
      <c r="F193" s="957"/>
      <c r="G193" s="958"/>
      <c r="H193" s="959"/>
      <c r="I193" s="957"/>
      <c r="J193" s="957"/>
      <c r="K193" s="957"/>
      <c r="L193" s="960"/>
      <c r="M193" s="961"/>
      <c r="N193" s="957"/>
      <c r="O193" s="957"/>
      <c r="P193" s="957"/>
      <c r="Q193" s="958"/>
      <c r="R193" s="959"/>
      <c r="S193" s="957"/>
      <c r="T193" s="957"/>
      <c r="U193" s="957"/>
      <c r="V193" s="957"/>
      <c r="W193" s="957"/>
      <c r="X193" s="957"/>
      <c r="Y193" s="957"/>
      <c r="Z193" s="957"/>
      <c r="AA193" s="957"/>
      <c r="AB193" s="962"/>
      <c r="AC193" s="847"/>
      <c r="AD193" s="847"/>
      <c r="AE193" s="847"/>
      <c r="AF193" s="886"/>
      <c r="AG193" s="543"/>
      <c r="AH193" s="543"/>
      <c r="AI193" s="543"/>
      <c r="AJ193" s="543"/>
      <c r="AK193" s="543"/>
      <c r="AL193" s="543"/>
      <c r="AM193" s="543"/>
      <c r="AN193" s="543"/>
      <c r="AO193" s="543"/>
      <c r="AP193" s="543"/>
      <c r="AQ193" s="543"/>
      <c r="AR193" s="543"/>
      <c r="AS193" s="543"/>
      <c r="AT193" s="543"/>
      <c r="AU193" s="543"/>
      <c r="AV193" s="543"/>
      <c r="AW193" s="543"/>
      <c r="AX193" s="543"/>
      <c r="AY193" s="543"/>
      <c r="AZ193" s="216"/>
      <c r="BA193" s="390"/>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307"/>
      <c r="BW193" s="307"/>
      <c r="BX193" s="307"/>
      <c r="BY193" s="308"/>
      <c r="BZ193" s="308"/>
      <c r="CA193" s="308"/>
      <c r="CB193" s="308"/>
      <c r="CC193" s="308"/>
      <c r="CD193" s="308"/>
      <c r="CE193" s="308"/>
      <c r="CF193" s="308"/>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578" customFormat="true" ht="15" customHeight="true" x14ac:dyDescent="0.2">
      <c r="A194" s="675"/>
      <c r="B194" s="806"/>
      <c r="C194" s="884"/>
      <c r="D194" s="847"/>
      <c r="E194" s="847"/>
      <c r="F194" s="847"/>
      <c r="G194" s="848"/>
      <c r="H194" s="885"/>
      <c r="I194" s="847"/>
      <c r="J194" s="847"/>
      <c r="K194" s="847"/>
      <c r="L194" s="886"/>
      <c r="M194" s="884"/>
      <c r="N194" s="847"/>
      <c r="O194" s="847"/>
      <c r="P194" s="847"/>
      <c r="Q194" s="848"/>
      <c r="R194" s="885"/>
      <c r="S194" s="847"/>
      <c r="T194" s="847"/>
      <c r="U194" s="847"/>
      <c r="V194" s="847"/>
      <c r="W194" s="847"/>
      <c r="X194" s="847"/>
      <c r="Y194" s="847"/>
      <c r="Z194" s="847"/>
      <c r="AA194" s="847"/>
      <c r="AB194" s="847"/>
      <c r="AC194" s="847"/>
      <c r="AD194" s="847"/>
      <c r="AE194" s="847"/>
      <c r="AF194" s="886"/>
      <c r="AG194" s="543"/>
      <c r="AH194" s="543"/>
      <c r="AI194" s="543"/>
      <c r="AJ194" s="543"/>
      <c r="AK194" s="543"/>
      <c r="AL194" s="543"/>
      <c r="AM194" s="543"/>
      <c r="AN194" s="543"/>
      <c r="AO194" s="543"/>
      <c r="AP194" s="543"/>
      <c r="AQ194" s="543"/>
      <c r="AR194" s="543"/>
      <c r="AS194" s="543"/>
      <c r="AT194" s="543"/>
      <c r="AU194" s="543"/>
      <c r="AV194" s="543"/>
      <c r="AW194" s="543"/>
      <c r="AX194" s="543"/>
      <c r="AY194" s="543"/>
      <c r="AZ194" s="216"/>
      <c r="BA194" s="390"/>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307"/>
      <c r="BW194" s="307"/>
      <c r="BX194" s="307"/>
      <c r="BY194" s="308"/>
      <c r="BZ194" s="308"/>
      <c r="CA194" s="308"/>
      <c r="CB194" s="308"/>
      <c r="CC194" s="308"/>
      <c r="CD194" s="308"/>
      <c r="CE194" s="308"/>
      <c r="CF194" s="308"/>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75"/>
      <c r="B195" s="806"/>
      <c r="C195" s="884"/>
      <c r="D195" s="847"/>
      <c r="E195" s="847"/>
      <c r="F195" s="847"/>
      <c r="G195" s="848"/>
      <c r="H195" s="885"/>
      <c r="I195" s="847"/>
      <c r="J195" s="847"/>
      <c r="K195" s="847"/>
      <c r="L195" s="886"/>
      <c r="M195" s="884"/>
      <c r="N195" s="847"/>
      <c r="O195" s="847"/>
      <c r="P195" s="847"/>
      <c r="Q195" s="848"/>
      <c r="R195" s="885"/>
      <c r="S195" s="847"/>
      <c r="T195" s="847"/>
      <c r="U195" s="847"/>
      <c r="V195" s="847"/>
      <c r="W195" s="847"/>
      <c r="X195" s="847"/>
      <c r="Y195" s="847"/>
      <c r="Z195" s="847"/>
      <c r="AA195" s="847"/>
      <c r="AB195" s="847"/>
      <c r="AC195" s="847"/>
      <c r="AD195" s="847"/>
      <c r="AE195" s="847"/>
      <c r="AF195" s="886"/>
      <c r="AG195" s="543"/>
      <c r="AH195" s="543"/>
      <c r="AI195" s="543"/>
      <c r="AJ195" s="543"/>
      <c r="AK195" s="543"/>
      <c r="AL195" s="543"/>
      <c r="AM195" s="543"/>
      <c r="AN195" s="543"/>
      <c r="AO195" s="543"/>
      <c r="AP195" s="543"/>
      <c r="AQ195" s="543"/>
      <c r="AR195" s="543"/>
      <c r="AS195" s="543"/>
      <c r="AT195" s="543"/>
      <c r="AU195" s="543"/>
      <c r="AV195" s="543"/>
      <c r="AW195" s="543"/>
      <c r="AX195" s="543"/>
      <c r="AY195" s="543"/>
      <c r="AZ195" s="216"/>
      <c r="BA195" s="390"/>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307"/>
      <c r="BW195" s="307"/>
      <c r="BX195" s="307"/>
      <c r="BY195" s="308"/>
      <c r="BZ195" s="308"/>
      <c r="CA195" s="308"/>
      <c r="CB195" s="308"/>
      <c r="CC195" s="308"/>
      <c r="CD195" s="308"/>
      <c r="CE195" s="308"/>
      <c r="CF195" s="308"/>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75"/>
      <c r="B196" s="806"/>
      <c r="C196" s="884"/>
      <c r="D196" s="847"/>
      <c r="E196" s="847"/>
      <c r="F196" s="847"/>
      <c r="G196" s="848"/>
      <c r="H196" s="885"/>
      <c r="I196" s="847"/>
      <c r="J196" s="847"/>
      <c r="K196" s="847"/>
      <c r="L196" s="886"/>
      <c r="M196" s="884"/>
      <c r="N196" s="847"/>
      <c r="O196" s="847"/>
      <c r="P196" s="847"/>
      <c r="Q196" s="848"/>
      <c r="R196" s="885"/>
      <c r="S196" s="847"/>
      <c r="T196" s="847"/>
      <c r="U196" s="847"/>
      <c r="V196" s="847"/>
      <c r="W196" s="847"/>
      <c r="X196" s="847"/>
      <c r="Y196" s="847"/>
      <c r="Z196" s="847"/>
      <c r="AA196" s="847"/>
      <c r="AB196" s="847"/>
      <c r="AC196" s="847"/>
      <c r="AD196" s="847"/>
      <c r="AE196" s="847"/>
      <c r="AF196" s="886"/>
      <c r="AG196" s="543"/>
      <c r="AH196" s="543"/>
      <c r="AI196" s="543"/>
      <c r="AJ196" s="543"/>
      <c r="AK196" s="543"/>
      <c r="AL196" s="543"/>
      <c r="AM196" s="543"/>
      <c r="AN196" s="543"/>
      <c r="AO196" s="543"/>
      <c r="AP196" s="543"/>
      <c r="AQ196" s="543"/>
      <c r="AR196" s="543"/>
      <c r="AS196" s="543"/>
      <c r="AT196" s="543"/>
      <c r="AU196" s="543"/>
      <c r="AV196" s="543"/>
      <c r="AW196" s="543"/>
      <c r="AX196" s="543"/>
      <c r="AY196" s="543"/>
      <c r="AZ196" s="216"/>
      <c r="BA196" s="390"/>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307"/>
      <c r="BW196" s="307"/>
      <c r="BX196" s="307"/>
      <c r="BY196" s="308"/>
      <c r="BZ196" s="308"/>
      <c r="CA196" s="308"/>
      <c r="CB196" s="308"/>
      <c r="CC196" s="308"/>
      <c r="CD196" s="308"/>
      <c r="CE196" s="308"/>
      <c r="CF196" s="308"/>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75"/>
      <c r="B197" s="806"/>
      <c r="C197" s="884"/>
      <c r="D197" s="847"/>
      <c r="E197" s="847"/>
      <c r="F197" s="847"/>
      <c r="G197" s="848"/>
      <c r="H197" s="885"/>
      <c r="I197" s="847"/>
      <c r="J197" s="847"/>
      <c r="K197" s="847"/>
      <c r="L197" s="886"/>
      <c r="M197" s="884"/>
      <c r="N197" s="847"/>
      <c r="O197" s="847"/>
      <c r="P197" s="847"/>
      <c r="Q197" s="848"/>
      <c r="R197" s="885"/>
      <c r="S197" s="847"/>
      <c r="T197" s="847"/>
      <c r="U197" s="847"/>
      <c r="V197" s="847"/>
      <c r="W197" s="847"/>
      <c r="X197" s="847"/>
      <c r="Y197" s="847"/>
      <c r="Z197" s="847"/>
      <c r="AA197" s="847"/>
      <c r="AB197" s="847"/>
      <c r="AC197" s="847"/>
      <c r="AD197" s="847"/>
      <c r="AE197" s="847"/>
      <c r="AF197" s="886"/>
      <c r="AG197" s="543"/>
      <c r="AH197" s="543"/>
      <c r="AI197" s="543"/>
      <c r="AJ197" s="543"/>
      <c r="AK197" s="543"/>
      <c r="AL197" s="543"/>
      <c r="AM197" s="543"/>
      <c r="AN197" s="543"/>
      <c r="AO197" s="543"/>
      <c r="AP197" s="543"/>
      <c r="AQ197" s="543"/>
      <c r="AR197" s="543"/>
      <c r="AS197" s="543"/>
      <c r="AT197" s="543"/>
      <c r="AU197" s="543"/>
      <c r="AV197" s="543"/>
      <c r="AW197" s="543"/>
      <c r="AX197" s="543"/>
      <c r="AY197" s="543"/>
      <c r="AZ197" s="216"/>
      <c r="BA197" s="390"/>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307"/>
      <c r="BW197" s="307"/>
      <c r="BX197" s="307"/>
      <c r="BY197" s="308"/>
      <c r="BZ197" s="308"/>
      <c r="CA197" s="308"/>
      <c r="CB197" s="308"/>
      <c r="CC197" s="308"/>
      <c r="CD197" s="308"/>
      <c r="CE197" s="308"/>
      <c r="CF197" s="308"/>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75"/>
      <c r="B198" s="806"/>
      <c r="C198" s="884"/>
      <c r="D198" s="847"/>
      <c r="E198" s="847"/>
      <c r="F198" s="847"/>
      <c r="G198" s="848"/>
      <c r="H198" s="885"/>
      <c r="I198" s="847"/>
      <c r="J198" s="847"/>
      <c r="K198" s="847"/>
      <c r="L198" s="886"/>
      <c r="M198" s="884"/>
      <c r="N198" s="847"/>
      <c r="O198" s="847"/>
      <c r="P198" s="847"/>
      <c r="Q198" s="848"/>
      <c r="R198" s="885"/>
      <c r="S198" s="847"/>
      <c r="T198" s="847"/>
      <c r="U198" s="847"/>
      <c r="V198" s="847"/>
      <c r="W198" s="847"/>
      <c r="X198" s="847"/>
      <c r="Y198" s="847"/>
      <c r="Z198" s="847"/>
      <c r="AA198" s="847"/>
      <c r="AB198" s="847"/>
      <c r="AC198" s="847"/>
      <c r="AD198" s="847"/>
      <c r="AE198" s="847"/>
      <c r="AF198" s="886"/>
      <c r="AG198" s="543"/>
      <c r="AH198" s="543"/>
      <c r="AI198" s="543"/>
      <c r="AJ198" s="543"/>
      <c r="AK198" s="543"/>
      <c r="AL198" s="543"/>
      <c r="AM198" s="543"/>
      <c r="AN198" s="543"/>
      <c r="AO198" s="543"/>
      <c r="AP198" s="543"/>
      <c r="AQ198" s="543"/>
      <c r="AR198" s="543"/>
      <c r="AS198" s="543"/>
      <c r="AT198" s="543"/>
      <c r="AU198" s="543"/>
      <c r="AV198" s="543"/>
      <c r="AW198" s="543"/>
      <c r="AX198" s="543"/>
      <c r="AY198" s="543"/>
      <c r="AZ198" s="216"/>
      <c r="BA198" s="390"/>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307"/>
      <c r="BW198" s="307"/>
      <c r="BX198" s="307"/>
      <c r="BY198" s="308"/>
      <c r="BZ198" s="308"/>
      <c r="CA198" s="308"/>
      <c r="CB198" s="308"/>
      <c r="CC198" s="308"/>
      <c r="CD198" s="308"/>
      <c r="CE198" s="308"/>
      <c r="CF198" s="308"/>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75"/>
      <c r="B199" s="806"/>
      <c r="C199" s="884"/>
      <c r="D199" s="847"/>
      <c r="E199" s="847"/>
      <c r="F199" s="847"/>
      <c r="G199" s="848"/>
      <c r="H199" s="885"/>
      <c r="I199" s="847"/>
      <c r="J199" s="847"/>
      <c r="K199" s="847"/>
      <c r="L199" s="886"/>
      <c r="M199" s="884"/>
      <c r="N199" s="847"/>
      <c r="O199" s="847"/>
      <c r="P199" s="847"/>
      <c r="Q199" s="848"/>
      <c r="R199" s="885"/>
      <c r="S199" s="847"/>
      <c r="T199" s="847"/>
      <c r="U199" s="847"/>
      <c r="V199" s="847"/>
      <c r="W199" s="847"/>
      <c r="X199" s="847"/>
      <c r="Y199" s="847"/>
      <c r="Z199" s="847"/>
      <c r="AA199" s="847"/>
      <c r="AB199" s="847"/>
      <c r="AC199" s="847"/>
      <c r="AD199" s="847"/>
      <c r="AE199" s="847"/>
      <c r="AF199" s="886"/>
      <c r="AG199" s="543"/>
      <c r="AH199" s="543"/>
      <c r="AI199" s="543"/>
      <c r="AJ199" s="543"/>
      <c r="AK199" s="543"/>
      <c r="AL199" s="543"/>
      <c r="AM199" s="543"/>
      <c r="AN199" s="543"/>
      <c r="AO199" s="543"/>
      <c r="AP199" s="543"/>
      <c r="AQ199" s="543"/>
      <c r="AR199" s="543"/>
      <c r="AS199" s="543"/>
      <c r="AT199" s="543"/>
      <c r="AU199" s="543"/>
      <c r="AV199" s="543"/>
      <c r="AW199" s="543"/>
      <c r="AX199" s="543"/>
      <c r="AY199" s="543"/>
      <c r="AZ199" s="216"/>
      <c r="BA199" s="390"/>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307"/>
      <c r="BW199" s="307"/>
      <c r="BX199" s="307"/>
      <c r="BY199" s="308"/>
      <c r="BZ199" s="308"/>
      <c r="CA199" s="308"/>
      <c r="CB199" s="308"/>
      <c r="CC199" s="308"/>
      <c r="CD199" s="308"/>
      <c r="CE199" s="308"/>
      <c r="CF199" s="308"/>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75"/>
      <c r="B200" s="806"/>
      <c r="C200" s="884"/>
      <c r="D200" s="847"/>
      <c r="E200" s="847"/>
      <c r="F200" s="847"/>
      <c r="G200" s="848"/>
      <c r="H200" s="885"/>
      <c r="I200" s="847"/>
      <c r="J200" s="847"/>
      <c r="K200" s="847"/>
      <c r="L200" s="886"/>
      <c r="M200" s="884"/>
      <c r="N200" s="847"/>
      <c r="O200" s="847"/>
      <c r="P200" s="847"/>
      <c r="Q200" s="848"/>
      <c r="R200" s="885"/>
      <c r="S200" s="847"/>
      <c r="T200" s="847"/>
      <c r="U200" s="847"/>
      <c r="V200" s="847"/>
      <c r="W200" s="847"/>
      <c r="X200" s="847"/>
      <c r="Y200" s="847"/>
      <c r="Z200" s="847"/>
      <c r="AA200" s="847"/>
      <c r="AB200" s="847"/>
      <c r="AC200" s="847"/>
      <c r="AD200" s="847"/>
      <c r="AE200" s="847"/>
      <c r="AF200" s="886"/>
      <c r="AG200" s="543"/>
      <c r="AH200" s="543"/>
      <c r="AI200" s="543"/>
      <c r="AJ200" s="543"/>
      <c r="AK200" s="543"/>
      <c r="AL200" s="543"/>
      <c r="AM200" s="543"/>
      <c r="AN200" s="543"/>
      <c r="AO200" s="543"/>
      <c r="AP200" s="543"/>
      <c r="AQ200" s="543"/>
      <c r="AR200" s="543"/>
      <c r="AS200" s="543"/>
      <c r="AT200" s="543"/>
      <c r="AU200" s="543"/>
      <c r="AV200" s="543"/>
      <c r="AW200" s="543"/>
      <c r="AX200" s="543"/>
      <c r="AY200" s="543"/>
      <c r="AZ200" s="216"/>
      <c r="BA200" s="390"/>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307"/>
      <c r="BW200" s="307"/>
      <c r="BX200" s="307"/>
      <c r="BY200" s="308"/>
      <c r="BZ200" s="308"/>
      <c r="CA200" s="308"/>
      <c r="CB200" s="308"/>
      <c r="CC200" s="308"/>
      <c r="CD200" s="308"/>
      <c r="CE200" s="308"/>
      <c r="CF200" s="308"/>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75"/>
      <c r="B201" s="806"/>
      <c r="C201" s="884"/>
      <c r="D201" s="847"/>
      <c r="E201" s="847"/>
      <c r="F201" s="847"/>
      <c r="G201" s="848"/>
      <c r="H201" s="885"/>
      <c r="I201" s="847"/>
      <c r="J201" s="847"/>
      <c r="K201" s="847"/>
      <c r="L201" s="886"/>
      <c r="M201" s="884"/>
      <c r="N201" s="847"/>
      <c r="O201" s="847"/>
      <c r="P201" s="847"/>
      <c r="Q201" s="848"/>
      <c r="R201" s="885"/>
      <c r="S201" s="847"/>
      <c r="T201" s="847"/>
      <c r="U201" s="847"/>
      <c r="V201" s="847"/>
      <c r="W201" s="847"/>
      <c r="X201" s="847"/>
      <c r="Y201" s="847"/>
      <c r="Z201" s="847"/>
      <c r="AA201" s="847"/>
      <c r="AB201" s="847"/>
      <c r="AC201" s="847"/>
      <c r="AD201" s="847"/>
      <c r="AE201" s="847"/>
      <c r="AF201" s="886"/>
      <c r="AG201" s="543"/>
      <c r="AH201" s="543"/>
      <c r="AI201" s="543"/>
      <c r="AJ201" s="543"/>
      <c r="AK201" s="543"/>
      <c r="AL201" s="543"/>
      <c r="AM201" s="543"/>
      <c r="AN201" s="543"/>
      <c r="AO201" s="543"/>
      <c r="AP201" s="543"/>
      <c r="AQ201" s="543"/>
      <c r="AR201" s="543"/>
      <c r="AS201" s="543"/>
      <c r="AT201" s="543"/>
      <c r="AU201" s="543"/>
      <c r="AV201" s="543"/>
      <c r="AW201" s="543"/>
      <c r="AX201" s="543"/>
      <c r="AY201" s="543"/>
      <c r="AZ201" s="216"/>
      <c r="BA201" s="390"/>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307"/>
      <c r="BW201" s="307"/>
      <c r="BX201" s="307"/>
      <c r="BY201" s="308"/>
      <c r="BZ201" s="308"/>
      <c r="CA201" s="308"/>
      <c r="CB201" s="308"/>
      <c r="CC201" s="308"/>
      <c r="CD201" s="308"/>
      <c r="CE201" s="308"/>
      <c r="CF201" s="308"/>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75"/>
      <c r="B202" s="806"/>
      <c r="C202" s="884"/>
      <c r="D202" s="847"/>
      <c r="E202" s="847"/>
      <c r="F202" s="847"/>
      <c r="G202" s="848"/>
      <c r="H202" s="885"/>
      <c r="I202" s="847"/>
      <c r="J202" s="847"/>
      <c r="K202" s="847"/>
      <c r="L202" s="886"/>
      <c r="M202" s="884"/>
      <c r="N202" s="847"/>
      <c r="O202" s="847"/>
      <c r="P202" s="847"/>
      <c r="Q202" s="848"/>
      <c r="R202" s="885"/>
      <c r="S202" s="847"/>
      <c r="T202" s="847"/>
      <c r="U202" s="847"/>
      <c r="V202" s="847"/>
      <c r="W202" s="847"/>
      <c r="X202" s="847"/>
      <c r="Y202" s="847"/>
      <c r="Z202" s="847"/>
      <c r="AA202" s="847"/>
      <c r="AB202" s="847"/>
      <c r="AC202" s="847"/>
      <c r="AD202" s="847"/>
      <c r="AE202" s="847"/>
      <c r="AF202" s="886"/>
      <c r="AG202" s="543"/>
      <c r="AH202" s="543"/>
      <c r="AI202" s="543"/>
      <c r="AJ202" s="543"/>
      <c r="AK202" s="543"/>
      <c r="AL202" s="543"/>
      <c r="AM202" s="543"/>
      <c r="AN202" s="543"/>
      <c r="AO202" s="543"/>
      <c r="AP202" s="543"/>
      <c r="AQ202" s="543"/>
      <c r="AR202" s="543"/>
      <c r="AS202" s="543"/>
      <c r="AT202" s="543"/>
      <c r="AU202" s="543"/>
      <c r="AV202" s="543"/>
      <c r="AW202" s="543"/>
      <c r="AX202" s="543"/>
      <c r="AY202" s="543"/>
      <c r="AZ202" s="216"/>
      <c r="BA202" s="390"/>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307"/>
      <c r="BW202" s="307"/>
      <c r="BX202" s="307"/>
      <c r="BY202" s="308"/>
      <c r="BZ202" s="308"/>
      <c r="CA202" s="308"/>
      <c r="CB202" s="308"/>
      <c r="CC202" s="308"/>
      <c r="CD202" s="308"/>
      <c r="CE202" s="308"/>
      <c r="CF202" s="308"/>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584" customFormat="true" ht="15" customHeight="true" x14ac:dyDescent="0.2">
      <c r="A203" s="1345"/>
      <c r="B203" s="1474"/>
      <c r="C203" s="1411"/>
      <c r="D203" s="1412"/>
      <c r="E203" s="1412"/>
      <c r="F203" s="1412"/>
      <c r="G203" s="1413"/>
      <c r="H203" s="910"/>
      <c r="I203" s="911"/>
      <c r="J203" s="911"/>
      <c r="K203" s="911"/>
      <c r="L203" s="912"/>
      <c r="M203" s="913"/>
      <c r="N203" s="911"/>
      <c r="O203" s="911"/>
      <c r="P203" s="911"/>
      <c r="Q203" s="914"/>
      <c r="R203" s="1414"/>
      <c r="S203" s="1412"/>
      <c r="T203" s="1412"/>
      <c r="U203" s="1412"/>
      <c r="V203" s="1412"/>
      <c r="W203" s="1412"/>
      <c r="X203" s="1412"/>
      <c r="Y203" s="1412"/>
      <c r="Z203" s="1412"/>
      <c r="AA203" s="1412"/>
      <c r="AB203" s="1412"/>
      <c r="AC203" s="1412"/>
      <c r="AD203" s="1412"/>
      <c r="AE203" s="1412"/>
      <c r="AF203" s="1907"/>
      <c r="AG203" s="543"/>
      <c r="AH203" s="543"/>
      <c r="AI203" s="543"/>
      <c r="AJ203" s="543"/>
      <c r="AK203" s="543"/>
      <c r="AL203" s="543"/>
      <c r="AM203" s="543"/>
      <c r="AN203" s="543"/>
      <c r="AO203" s="543"/>
      <c r="AP203" s="543"/>
      <c r="AQ203" s="543"/>
      <c r="AR203" s="543"/>
      <c r="AS203" s="543"/>
      <c r="AT203" s="543"/>
      <c r="AU203" s="543"/>
      <c r="AV203" s="543"/>
      <c r="AW203" s="543"/>
      <c r="AX203" s="543"/>
      <c r="AY203" s="543"/>
      <c r="AZ203" s="216"/>
      <c r="BA203" s="390"/>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307"/>
      <c r="BW203" s="307"/>
      <c r="BX203" s="307"/>
      <c r="BY203" s="308"/>
      <c r="BZ203" s="308"/>
      <c r="CA203" s="308"/>
      <c r="CB203" s="308"/>
      <c r="CC203" s="308"/>
      <c r="CD203" s="308"/>
      <c r="CE203" s="308"/>
      <c r="CF203" s="308"/>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584" customFormat="true" ht="15" customHeight="true" x14ac:dyDescent="0.2">
      <c r="A204" s="1345"/>
      <c r="B204" s="1474"/>
      <c r="C204" s="1411"/>
      <c r="D204" s="1412"/>
      <c r="E204" s="1412"/>
      <c r="F204" s="1412"/>
      <c r="G204" s="1413"/>
      <c r="H204" s="910"/>
      <c r="I204" s="911"/>
      <c r="J204" s="911"/>
      <c r="K204" s="911"/>
      <c r="L204" s="912"/>
      <c r="M204" s="913"/>
      <c r="N204" s="911"/>
      <c r="O204" s="911"/>
      <c r="P204" s="911"/>
      <c r="Q204" s="914"/>
      <c r="R204" s="1414"/>
      <c r="S204" s="1412"/>
      <c r="T204" s="1412"/>
      <c r="U204" s="1412"/>
      <c r="V204" s="1412"/>
      <c r="W204" s="1412"/>
      <c r="X204" s="1412"/>
      <c r="Y204" s="1412"/>
      <c r="Z204" s="1412"/>
      <c r="AA204" s="1412"/>
      <c r="AB204" s="1412"/>
      <c r="AC204" s="1412"/>
      <c r="AD204" s="1412"/>
      <c r="AE204" s="1412"/>
      <c r="AF204" s="1907"/>
      <c r="AG204" s="543"/>
      <c r="AH204" s="543"/>
      <c r="AI204" s="543"/>
      <c r="AJ204" s="543"/>
      <c r="AK204" s="543"/>
      <c r="AL204" s="543"/>
      <c r="AM204" s="543"/>
      <c r="AN204" s="543"/>
      <c r="AO204" s="543"/>
      <c r="AP204" s="543"/>
      <c r="AQ204" s="543"/>
      <c r="AR204" s="543"/>
      <c r="AS204" s="543"/>
      <c r="AT204" s="543"/>
      <c r="AU204" s="543"/>
      <c r="AV204" s="543"/>
      <c r="AW204" s="543"/>
      <c r="AX204" s="543"/>
      <c r="AY204" s="543"/>
      <c r="AZ204" s="216"/>
      <c r="BA204" s="390"/>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307"/>
      <c r="BW204" s="307"/>
      <c r="BX204" s="307"/>
      <c r="BY204" s="308"/>
      <c r="BZ204" s="308"/>
      <c r="CA204" s="308"/>
      <c r="CB204" s="308"/>
      <c r="CC204" s="308"/>
      <c r="CD204" s="308"/>
      <c r="CE204" s="308"/>
      <c r="CF204" s="308"/>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584" customFormat="true" ht="15" customHeight="true" x14ac:dyDescent="0.2">
      <c r="A205" s="1354"/>
      <c r="B205" s="1476"/>
      <c r="C205" s="1427"/>
      <c r="D205" s="1428"/>
      <c r="E205" s="1428"/>
      <c r="F205" s="1428"/>
      <c r="G205" s="1429"/>
      <c r="H205" s="1430"/>
      <c r="I205" s="1431"/>
      <c r="J205" s="1431"/>
      <c r="K205" s="1431"/>
      <c r="L205" s="1432"/>
      <c r="M205" s="1433"/>
      <c r="N205" s="1431"/>
      <c r="O205" s="1431"/>
      <c r="P205" s="1431"/>
      <c r="Q205" s="1434"/>
      <c r="R205" s="1435"/>
      <c r="S205" s="1428"/>
      <c r="T205" s="1428"/>
      <c r="U205" s="1428"/>
      <c r="V205" s="1428"/>
      <c r="W205" s="1428"/>
      <c r="X205" s="1428"/>
      <c r="Y205" s="1428"/>
      <c r="Z205" s="1428"/>
      <c r="AA205" s="1428"/>
      <c r="AB205" s="1428"/>
      <c r="AC205" s="1428"/>
      <c r="AD205" s="1428"/>
      <c r="AE205" s="1428"/>
      <c r="AF205" s="1915"/>
      <c r="AG205" s="543"/>
      <c r="AH205" s="543"/>
      <c r="AI205" s="543"/>
      <c r="AJ205" s="543"/>
      <c r="AK205" s="543"/>
      <c r="AL205" s="543"/>
      <c r="AM205" s="543"/>
      <c r="AN205" s="543"/>
      <c r="AO205" s="543"/>
      <c r="AP205" s="543"/>
      <c r="AQ205" s="543"/>
      <c r="AR205" s="543"/>
      <c r="AS205" s="543"/>
      <c r="AT205" s="543"/>
      <c r="AU205" s="543"/>
      <c r="AV205" s="543"/>
      <c r="AW205" s="543"/>
      <c r="AX205" s="543"/>
      <c r="AY205" s="543"/>
      <c r="AZ205" s="216"/>
      <c r="BA205" s="390"/>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357"/>
      <c r="BW205" s="357"/>
      <c r="BX205" s="357"/>
      <c r="BY205" s="358"/>
      <c r="BZ205" s="358"/>
      <c r="CA205" s="358"/>
      <c r="CB205" s="358"/>
      <c r="CC205" s="358"/>
      <c r="CD205" s="358"/>
      <c r="CE205" s="358"/>
      <c r="CF205" s="358"/>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584" customFormat="true" ht="250.15" customHeight="true" x14ac:dyDescent="0.2">
      <c r="B206" s="659"/>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12" t="str">
        <f>A1026</f>
        <v>Trinidad and Tobago</v>
      </c>
      <c r="B208" s="2213"/>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2" t="s">
        <v>112</v>
      </c>
      <c r="B210" s="14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3" t="s">
        <v>98</v>
      </c>
      <c r="B212" s="222"/>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MICS06</v>
      </c>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97"/>
      <c r="B216" s="595"/>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97"/>
      <c r="B217" s="596"/>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97"/>
      <c r="B218" s="595"/>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98"/>
      <c r="B219" s="599"/>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78" customFormat="true" ht="15" customHeight="true" x14ac:dyDescent="0.2">
      <c r="A220" s="114" t="s">
        <v>87</v>
      </c>
      <c r="B220" s="206"/>
      <c r="C220" s="2165" t="s">
        <v>115</v>
      </c>
      <c r="D220" s="2166"/>
      <c r="E220" s="2166"/>
      <c r="F220" s="2166"/>
      <c r="G220" s="2167"/>
      <c r="H220" s="590"/>
      <c r="I220" s="589"/>
      <c r="J220" s="589"/>
      <c r="K220" s="589"/>
      <c r="L220" s="590"/>
      <c r="M220" s="742"/>
      <c r="N220" s="743"/>
      <c r="O220" s="743"/>
      <c r="P220" s="743"/>
      <c r="Q220" s="744"/>
      <c r="R220" s="1881" t="s">
        <v>139</v>
      </c>
      <c r="S220" s="1892"/>
      <c r="T220" s="1892"/>
      <c r="U220" s="1892"/>
      <c r="V220" s="1892"/>
      <c r="W220" s="1892"/>
      <c r="X220" s="1892"/>
      <c r="Y220" s="1892"/>
      <c r="Z220" s="1892"/>
      <c r="AA220" s="1892"/>
      <c r="AB220" s="1892"/>
      <c r="AC220" s="1892"/>
      <c r="AD220" s="1892"/>
      <c r="AE220" s="1892"/>
      <c r="AF220" s="1893"/>
      <c r="AG220" s="543"/>
      <c r="AH220" s="543"/>
      <c r="AI220" s="543"/>
      <c r="AJ220" s="543"/>
      <c r="AK220" s="543"/>
      <c r="AL220" s="543"/>
      <c r="AM220" s="543"/>
      <c r="AN220" s="543"/>
      <c r="AO220" s="543"/>
      <c r="AP220" s="543"/>
      <c r="AQ220" s="543"/>
      <c r="AR220" s="543"/>
      <c r="AS220" s="543"/>
      <c r="AT220" s="543"/>
      <c r="AU220" s="543"/>
      <c r="AV220" s="543"/>
      <c r="AW220" s="543"/>
      <c r="AX220" s="543"/>
      <c r="AY220" s="543"/>
      <c r="AZ220" s="216"/>
      <c r="BA220" s="217" t="s">
        <v>129</v>
      </c>
      <c r="BB220" s="114" t="s">
        <v>87</v>
      </c>
      <c r="BC220" s="2247" t="s">
        <v>115</v>
      </c>
      <c r="BD220" s="2248"/>
      <c r="BE220" s="2248"/>
      <c r="BF220" s="2248"/>
      <c r="BG220" s="2249"/>
      <c r="BH220" s="2250" t="s">
        <v>39</v>
      </c>
      <c r="BI220" s="2248"/>
      <c r="BJ220" s="2248"/>
      <c r="BK220" s="2248"/>
      <c r="BL220" s="2249"/>
      <c r="BM220" s="2250" t="s">
        <v>38</v>
      </c>
      <c r="BN220" s="2248"/>
      <c r="BO220" s="2248"/>
      <c r="BP220" s="2248"/>
      <c r="BQ220" s="2251"/>
      <c r="BR220" s="1785" t="s">
        <v>139</v>
      </c>
      <c r="BS220" s="1786"/>
      <c r="BT220" s="1786"/>
      <c r="BU220" s="1786"/>
      <c r="BV220" s="1786"/>
      <c r="BW220" s="1786"/>
      <c r="BX220" s="1786"/>
      <c r="BY220" s="1787"/>
      <c r="BZ220" s="313"/>
      <c r="CA220" s="313"/>
      <c r="CB220" s="313"/>
      <c r="CC220" s="313"/>
      <c r="CD220" s="313"/>
      <c r="CE220" s="313"/>
      <c r="CF220" s="313"/>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578" customFormat="true" ht="36" x14ac:dyDescent="0.2">
      <c r="A221" s="190" t="s">
        <v>88</v>
      </c>
      <c r="B221" s="247"/>
      <c r="C221" s="285" t="s">
        <v>0</v>
      </c>
      <c r="D221" s="286" t="s">
        <v>1</v>
      </c>
      <c r="E221" s="286" t="s">
        <v>2</v>
      </c>
      <c r="F221" s="286" t="s">
        <v>3</v>
      </c>
      <c r="G221" s="287" t="s">
        <v>4</v>
      </c>
      <c r="H221" s="591"/>
      <c r="I221" s="591"/>
      <c r="J221" s="591"/>
      <c r="K221" s="591"/>
      <c r="L221" s="592"/>
      <c r="M221" s="733"/>
      <c r="N221" s="714"/>
      <c r="O221" s="714"/>
      <c r="P221" s="714"/>
      <c r="Q221" s="778"/>
      <c r="R221" s="1333" t="s">
        <v>234</v>
      </c>
      <c r="S221" s="1313" t="s">
        <v>235</v>
      </c>
      <c r="T221" s="1313" t="s">
        <v>236</v>
      </c>
      <c r="U221" s="1313" t="s">
        <v>237</v>
      </c>
      <c r="V221" s="1313" t="s">
        <v>238</v>
      </c>
      <c r="W221" s="1313" t="s">
        <v>239</v>
      </c>
      <c r="X221" s="1313" t="s">
        <v>240</v>
      </c>
      <c r="Y221" s="1313" t="s">
        <v>241</v>
      </c>
      <c r="Z221" s="1313" t="s">
        <v>242</v>
      </c>
      <c r="AA221" s="1313" t="s">
        <v>243</v>
      </c>
      <c r="AB221" s="1313" t="s">
        <v>244</v>
      </c>
      <c r="AC221" s="1313" t="s">
        <v>245</v>
      </c>
      <c r="AD221" s="1313" t="s">
        <v>246</v>
      </c>
      <c r="AE221" s="1313" t="s">
        <v>247</v>
      </c>
      <c r="AF221" s="1314" t="s">
        <v>248</v>
      </c>
      <c r="AG221" s="543"/>
      <c r="AH221" s="543"/>
      <c r="AI221" s="543"/>
      <c r="AJ221" s="543"/>
      <c r="AK221" s="543"/>
      <c r="AL221" s="543"/>
      <c r="AM221" s="543"/>
      <c r="AN221" s="543"/>
      <c r="AO221" s="543"/>
      <c r="AP221" s="543"/>
      <c r="AQ221" s="543"/>
      <c r="AR221" s="543"/>
      <c r="AS221" s="543"/>
      <c r="AT221" s="543"/>
      <c r="AU221" s="543"/>
      <c r="AV221" s="543"/>
      <c r="AW221" s="543"/>
      <c r="AX221" s="543"/>
      <c r="AY221" s="543"/>
      <c r="AZ221" s="216"/>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234</v>
      </c>
      <c r="BS221" s="176" t="s">
        <v>235</v>
      </c>
      <c r="BT221" s="176" t="s">
        <v>236</v>
      </c>
      <c r="BU221" s="176" t="s">
        <v>237</v>
      </c>
      <c r="BV221" s="176" t="s">
        <v>238</v>
      </c>
      <c r="BW221" s="176" t="s">
        <v>239</v>
      </c>
      <c r="BX221" s="176" t="s">
        <v>240</v>
      </c>
      <c r="BY221" s="177" t="s">
        <v>241</v>
      </c>
      <c r="BZ221" s="177" t="s">
        <v>242</v>
      </c>
      <c r="CA221" s="177" t="s">
        <v>243</v>
      </c>
      <c r="CB221" s="177" t="s">
        <v>244</v>
      </c>
      <c r="CC221" s="177" t="s">
        <v>245</v>
      </c>
      <c r="CD221" s="177" t="s">
        <v>246</v>
      </c>
      <c r="CE221" s="177" t="s">
        <v>247</v>
      </c>
      <c r="CF221" s="177" t="s">
        <v>248</v>
      </c>
      <c r="CG221" s="1861"/>
      <c r="CH221" s="1861"/>
      <c r="CI221" s="1861"/>
      <c r="CJ221" s="1861"/>
      <c r="CK221" s="1861"/>
      <c r="CL221" s="1861"/>
      <c r="CM221" s="1861"/>
      <c r="CN221" s="1861"/>
      <c r="CO221" s="1861"/>
      <c r="CP221" s="1861"/>
      <c r="CQ221" s="1861"/>
      <c r="CR221" s="1861"/>
      <c r="CS221" s="1861"/>
      <c r="CT221" s="1861"/>
      <c r="CU221" s="1861"/>
      <c r="CV221" s="1861"/>
      <c r="CW221" s="1861"/>
      <c r="CX221" s="1861"/>
      <c r="CY221" s="1861"/>
      <c r="CZ221" s="1861"/>
    </row>
    <row r="222" s="578" customFormat="true" ht="15" customHeight="true" x14ac:dyDescent="0.2">
      <c r="A222" s="2296" t="s">
        <v>37</v>
      </c>
      <c r="B222" s="1477" t="s">
        <v>15</v>
      </c>
      <c r="C222" s="1486" t="s">
        <v>36</v>
      </c>
      <c r="D222" s="1490" t="s">
        <v>36</v>
      </c>
      <c r="E222" s="1490" t="s">
        <v>36</v>
      </c>
      <c r="F222" s="1490" t="s">
        <v>36</v>
      </c>
      <c r="G222" s="1494" t="s">
        <v>36</v>
      </c>
      <c r="H222" s="1099" t="s">
        <v>36</v>
      </c>
      <c r="I222" s="1118" t="s">
        <v>36</v>
      </c>
      <c r="J222" s="1118" t="s">
        <v>36</v>
      </c>
      <c r="K222" s="1118" t="s">
        <v>36</v>
      </c>
      <c r="L222" s="1141" t="s">
        <v>36</v>
      </c>
      <c r="M222" s="1164" t="s">
        <v>36</v>
      </c>
      <c r="N222" s="1118" t="s">
        <v>36</v>
      </c>
      <c r="O222" s="1118" t="s">
        <v>36</v>
      </c>
      <c r="P222" s="1118" t="s">
        <v>36</v>
      </c>
      <c r="Q222" s="1183" t="s">
        <v>36</v>
      </c>
      <c r="R222" s="1497" t="s">
        <v>36</v>
      </c>
      <c r="S222" s="1490" t="s">
        <v>36</v>
      </c>
      <c r="T222" s="1490" t="s">
        <v>36</v>
      </c>
      <c r="U222" s="1490" t="s">
        <v>36</v>
      </c>
      <c r="V222" s="1490" t="s">
        <v>36</v>
      </c>
      <c r="W222" s="1490" t="s">
        <v>36</v>
      </c>
      <c r="X222" s="1490" t="s">
        <v>36</v>
      </c>
      <c r="Y222" s="1490" t="s">
        <v>36</v>
      </c>
      <c r="Z222" s="1490" t="s">
        <v>36</v>
      </c>
      <c r="AA222" s="1490" t="s">
        <v>36</v>
      </c>
      <c r="AB222" s="1490" t="s">
        <v>36</v>
      </c>
      <c r="AC222" s="1490" t="s">
        <v>36</v>
      </c>
      <c r="AD222" s="1490" t="s">
        <v>36</v>
      </c>
      <c r="AE222" s="1490" t="s">
        <v>36</v>
      </c>
      <c r="AF222" s="1916" t="s">
        <v>36</v>
      </c>
      <c r="AG222" s="543"/>
      <c r="AH222" s="543"/>
      <c r="AI222" s="543"/>
      <c r="AJ222" s="543"/>
      <c r="AK222" s="543"/>
      <c r="AL222" s="543"/>
      <c r="AM222" s="543"/>
      <c r="AN222" s="543"/>
      <c r="AO222" s="543"/>
      <c r="AP222" s="543"/>
      <c r="AQ222" s="543"/>
      <c r="AR222" s="543"/>
      <c r="AS222" s="543"/>
      <c r="AT222" s="543"/>
      <c r="AU222" s="543"/>
      <c r="AV222" s="543"/>
      <c r="AW222" s="543"/>
      <c r="AX222" s="543"/>
      <c r="AY222" s="543"/>
      <c r="AZ222" s="216"/>
      <c r="BA222" s="2280" t="s">
        <v>37</v>
      </c>
      <c r="BB222" s="160" t="s">
        <v>15</v>
      </c>
      <c r="BC222" s="1209" t="s">
        <v>36</v>
      </c>
      <c r="BD222" s="1229" t="s">
        <v>36</v>
      </c>
      <c r="BE222" s="1229" t="s">
        <v>36</v>
      </c>
      <c r="BF222" s="1229" t="s">
        <v>36</v>
      </c>
      <c r="BG222" s="1250" t="s">
        <v>36</v>
      </c>
      <c r="BH222" s="1272" t="s">
        <v>36</v>
      </c>
      <c r="BI222" s="1229" t="s">
        <v>36</v>
      </c>
      <c r="BJ222" s="1229" t="s">
        <v>36</v>
      </c>
      <c r="BK222" s="1229" t="s">
        <v>36</v>
      </c>
      <c r="BL222" s="1250" t="s">
        <v>36</v>
      </c>
      <c r="BM222" s="1272" t="s">
        <v>36</v>
      </c>
      <c r="BN222" s="1229" t="s">
        <v>36</v>
      </c>
      <c r="BO222" s="1229" t="s">
        <v>36</v>
      </c>
      <c r="BP222" s="1229" t="s">
        <v>36</v>
      </c>
      <c r="BQ222" s="1250" t="s">
        <v>36</v>
      </c>
      <c r="BR222" s="1272" t="s">
        <v>36</v>
      </c>
      <c r="BS222" s="1229" t="s">
        <v>36</v>
      </c>
      <c r="BT222" s="1229" t="s">
        <v>36</v>
      </c>
      <c r="BU222" s="1229" t="s">
        <v>36</v>
      </c>
      <c r="BV222" s="1229" t="s">
        <v>36</v>
      </c>
      <c r="BW222" s="1229" t="s">
        <v>36</v>
      </c>
      <c r="BX222" s="1229" t="s">
        <v>36</v>
      </c>
      <c r="BY222" s="1293" t="s">
        <v>36</v>
      </c>
      <c r="BZ222" s="1293" t="s">
        <v>36</v>
      </c>
      <c r="CA222" s="1293" t="s">
        <v>36</v>
      </c>
      <c r="CB222" s="1293" t="s">
        <v>36</v>
      </c>
      <c r="CC222" s="1293" t="s">
        <v>36</v>
      </c>
      <c r="CD222" s="1293" t="s">
        <v>36</v>
      </c>
      <c r="CE222" s="1293" t="s">
        <v>36</v>
      </c>
      <c r="CF222" s="1293" t="s">
        <v>36</v>
      </c>
      <c r="CG222" s="1862"/>
      <c r="CH222" s="1862"/>
      <c r="CI222" s="1862"/>
      <c r="CJ222" s="1862"/>
      <c r="CK222" s="1862"/>
      <c r="CL222" s="1862"/>
      <c r="CM222" s="1862"/>
      <c r="CN222" s="1862"/>
      <c r="CO222" s="1862"/>
      <c r="CP222" s="1862"/>
      <c r="CQ222" s="1862"/>
      <c r="CR222" s="1862"/>
      <c r="CS222" s="1862"/>
      <c r="CT222" s="1862"/>
      <c r="CU222" s="1862"/>
      <c r="CV222" s="1862"/>
      <c r="CW222" s="1862"/>
      <c r="CX222" s="1862"/>
      <c r="CY222" s="1862"/>
      <c r="CZ222" s="1863"/>
    </row>
    <row r="223" s="578" customFormat="true" ht="15" customHeight="true" x14ac:dyDescent="0.2">
      <c r="A223" s="2297"/>
      <c r="B223" s="1478" t="s">
        <v>16</v>
      </c>
      <c r="C223" s="1487" t="s">
        <v>36</v>
      </c>
      <c r="D223" s="1491" t="s">
        <v>36</v>
      </c>
      <c r="E223" s="1491" t="s">
        <v>36</v>
      </c>
      <c r="F223" s="1491" t="s">
        <v>36</v>
      </c>
      <c r="G223" s="1495" t="s">
        <v>36</v>
      </c>
      <c r="H223" s="1100" t="s">
        <v>36</v>
      </c>
      <c r="I223" s="1119" t="s">
        <v>36</v>
      </c>
      <c r="J223" s="1119" t="s">
        <v>36</v>
      </c>
      <c r="K223" s="1119" t="s">
        <v>36</v>
      </c>
      <c r="L223" s="1142" t="s">
        <v>36</v>
      </c>
      <c r="M223" s="1165" t="s">
        <v>36</v>
      </c>
      <c r="N223" s="1119" t="s">
        <v>36</v>
      </c>
      <c r="O223" s="1119" t="s">
        <v>36</v>
      </c>
      <c r="P223" s="1119" t="s">
        <v>36</v>
      </c>
      <c r="Q223" s="1184" t="s">
        <v>36</v>
      </c>
      <c r="R223" s="1498" t="s">
        <v>36</v>
      </c>
      <c r="S223" s="1491" t="s">
        <v>36</v>
      </c>
      <c r="T223" s="1491" t="s">
        <v>36</v>
      </c>
      <c r="U223" s="1491" t="s">
        <v>36</v>
      </c>
      <c r="V223" s="1491" t="s">
        <v>36</v>
      </c>
      <c r="W223" s="1491" t="s">
        <v>36</v>
      </c>
      <c r="X223" s="1491" t="s">
        <v>36</v>
      </c>
      <c r="Y223" s="1491" t="s">
        <v>36</v>
      </c>
      <c r="Z223" s="1491" t="s">
        <v>36</v>
      </c>
      <c r="AA223" s="1491" t="s">
        <v>36</v>
      </c>
      <c r="AB223" s="1491" t="s">
        <v>36</v>
      </c>
      <c r="AC223" s="1491" t="s">
        <v>36</v>
      </c>
      <c r="AD223" s="1491" t="s">
        <v>36</v>
      </c>
      <c r="AE223" s="1491" t="s">
        <v>36</v>
      </c>
      <c r="AF223" s="1917" t="s">
        <v>36</v>
      </c>
      <c r="AG223" s="543"/>
      <c r="AH223" s="543"/>
      <c r="AI223" s="543"/>
      <c r="AJ223" s="543"/>
      <c r="AK223" s="543"/>
      <c r="AL223" s="543"/>
      <c r="AM223" s="543"/>
      <c r="AN223" s="543"/>
      <c r="AO223" s="543"/>
      <c r="AP223" s="543"/>
      <c r="AQ223" s="543"/>
      <c r="AR223" s="543"/>
      <c r="AS223" s="543"/>
      <c r="AT223" s="543"/>
      <c r="AU223" s="543"/>
      <c r="AV223" s="543"/>
      <c r="AW223" s="543"/>
      <c r="AX223" s="543"/>
      <c r="AY223" s="543"/>
      <c r="AZ223" s="216"/>
      <c r="BA223" s="2281"/>
      <c r="BB223" s="161" t="s">
        <v>16</v>
      </c>
      <c r="BC223" s="1210" t="s">
        <v>36</v>
      </c>
      <c r="BD223" s="1230" t="s">
        <v>36</v>
      </c>
      <c r="BE223" s="1230" t="s">
        <v>36</v>
      </c>
      <c r="BF223" s="1230" t="s">
        <v>36</v>
      </c>
      <c r="BG223" s="1251" t="s">
        <v>36</v>
      </c>
      <c r="BH223" s="1273" t="s">
        <v>36</v>
      </c>
      <c r="BI223" s="1230" t="s">
        <v>36</v>
      </c>
      <c r="BJ223" s="1230" t="s">
        <v>36</v>
      </c>
      <c r="BK223" s="1230" t="s">
        <v>36</v>
      </c>
      <c r="BL223" s="1251" t="s">
        <v>36</v>
      </c>
      <c r="BM223" s="1273" t="s">
        <v>36</v>
      </c>
      <c r="BN223" s="1230" t="s">
        <v>36</v>
      </c>
      <c r="BO223" s="1230" t="s">
        <v>36</v>
      </c>
      <c r="BP223" s="1230" t="s">
        <v>36</v>
      </c>
      <c r="BQ223" s="1251" t="s">
        <v>36</v>
      </c>
      <c r="BR223" s="1273" t="s">
        <v>36</v>
      </c>
      <c r="BS223" s="1230" t="s">
        <v>36</v>
      </c>
      <c r="BT223" s="1230" t="s">
        <v>36</v>
      </c>
      <c r="BU223" s="1230" t="s">
        <v>36</v>
      </c>
      <c r="BV223" s="1230" t="s">
        <v>36</v>
      </c>
      <c r="BW223" s="1230" t="s">
        <v>36</v>
      </c>
      <c r="BX223" s="1230" t="s">
        <v>36</v>
      </c>
      <c r="BY223" s="1294" t="s">
        <v>36</v>
      </c>
      <c r="BZ223" s="1294" t="s">
        <v>36</v>
      </c>
      <c r="CA223" s="1294" t="s">
        <v>36</v>
      </c>
      <c r="CB223" s="1294" t="s">
        <v>36</v>
      </c>
      <c r="CC223" s="1294" t="s">
        <v>36</v>
      </c>
      <c r="CD223" s="1294" t="s">
        <v>36</v>
      </c>
      <c r="CE223" s="1294" t="s">
        <v>36</v>
      </c>
      <c r="CF223" s="1294" t="s">
        <v>36</v>
      </c>
      <c r="CG223" s="1864"/>
      <c r="CH223" s="1864"/>
      <c r="CI223" s="1864"/>
      <c r="CJ223" s="1864"/>
      <c r="CK223" s="1864"/>
      <c r="CL223" s="1864"/>
      <c r="CM223" s="1864"/>
      <c r="CN223" s="1864"/>
      <c r="CO223" s="1864"/>
      <c r="CP223" s="1864"/>
      <c r="CQ223" s="1864"/>
      <c r="CR223" s="1864"/>
      <c r="CS223" s="1864"/>
      <c r="CT223" s="1864"/>
      <c r="CU223" s="1864"/>
      <c r="CV223" s="1864"/>
      <c r="CW223" s="1864"/>
      <c r="CX223" s="1864"/>
      <c r="CY223" s="1864"/>
      <c r="CZ223" s="1865"/>
    </row>
    <row r="224" s="578" customFormat="true" ht="15" customHeight="true" x14ac:dyDescent="0.2">
      <c r="A224" s="2298"/>
      <c r="B224" s="1479" t="s">
        <v>20</v>
      </c>
      <c r="C224" s="1488" t="s">
        <v>36</v>
      </c>
      <c r="D224" s="1492" t="s">
        <v>36</v>
      </c>
      <c r="E224" s="1492" t="s">
        <v>36</v>
      </c>
      <c r="F224" s="1492" t="s">
        <v>36</v>
      </c>
      <c r="G224" s="1496" t="s">
        <v>36</v>
      </c>
      <c r="H224" s="1100" t="s">
        <v>36</v>
      </c>
      <c r="I224" s="1119" t="s">
        <v>36</v>
      </c>
      <c r="J224" s="1119" t="s">
        <v>36</v>
      </c>
      <c r="K224" s="1119" t="s">
        <v>36</v>
      </c>
      <c r="L224" s="1142" t="s">
        <v>36</v>
      </c>
      <c r="M224" s="1165" t="s">
        <v>36</v>
      </c>
      <c r="N224" s="1119" t="s">
        <v>36</v>
      </c>
      <c r="O224" s="1119" t="s">
        <v>36</v>
      </c>
      <c r="P224" s="1119" t="s">
        <v>36</v>
      </c>
      <c r="Q224" s="1184" t="s">
        <v>36</v>
      </c>
      <c r="R224" s="1499" t="s">
        <v>36</v>
      </c>
      <c r="S224" s="1492" t="s">
        <v>36</v>
      </c>
      <c r="T224" s="1492" t="s">
        <v>36</v>
      </c>
      <c r="U224" s="1492" t="s">
        <v>36</v>
      </c>
      <c r="V224" s="1492" t="s">
        <v>36</v>
      </c>
      <c r="W224" s="1492" t="s">
        <v>36</v>
      </c>
      <c r="X224" s="1492" t="s">
        <v>36</v>
      </c>
      <c r="Y224" s="1492" t="s">
        <v>36</v>
      </c>
      <c r="Z224" s="1492" t="s">
        <v>36</v>
      </c>
      <c r="AA224" s="1492" t="s">
        <v>36</v>
      </c>
      <c r="AB224" s="1492" t="s">
        <v>36</v>
      </c>
      <c r="AC224" s="1492" t="s">
        <v>36</v>
      </c>
      <c r="AD224" s="1492" t="s">
        <v>36</v>
      </c>
      <c r="AE224" s="1492" t="s">
        <v>36</v>
      </c>
      <c r="AF224" s="1918" t="s">
        <v>36</v>
      </c>
      <c r="AG224" s="543"/>
      <c r="AH224" s="543"/>
      <c r="AI224" s="543"/>
      <c r="AJ224" s="543"/>
      <c r="AK224" s="543"/>
      <c r="AL224" s="543"/>
      <c r="AM224" s="543"/>
      <c r="AN224" s="543"/>
      <c r="AO224" s="543"/>
      <c r="AP224" s="543"/>
      <c r="AQ224" s="543"/>
      <c r="AR224" s="543"/>
      <c r="AS224" s="543"/>
      <c r="AT224" s="543"/>
      <c r="AU224" s="543"/>
      <c r="AV224" s="543"/>
      <c r="AW224" s="543"/>
      <c r="AX224" s="543"/>
      <c r="AY224" s="543"/>
      <c r="AZ224" s="216"/>
      <c r="BA224" s="2281"/>
      <c r="BB224" s="161" t="s">
        <v>20</v>
      </c>
      <c r="BC224" s="1210" t="s">
        <v>36</v>
      </c>
      <c r="BD224" s="1230" t="s">
        <v>36</v>
      </c>
      <c r="BE224" s="1230" t="s">
        <v>36</v>
      </c>
      <c r="BF224" s="1230" t="s">
        <v>36</v>
      </c>
      <c r="BG224" s="1251" t="s">
        <v>36</v>
      </c>
      <c r="BH224" s="1273" t="s">
        <v>36</v>
      </c>
      <c r="BI224" s="1230" t="s">
        <v>36</v>
      </c>
      <c r="BJ224" s="1230" t="s">
        <v>36</v>
      </c>
      <c r="BK224" s="1230" t="s">
        <v>36</v>
      </c>
      <c r="BL224" s="1251" t="s">
        <v>36</v>
      </c>
      <c r="BM224" s="1273" t="s">
        <v>36</v>
      </c>
      <c r="BN224" s="1230" t="s">
        <v>36</v>
      </c>
      <c r="BO224" s="1230" t="s">
        <v>36</v>
      </c>
      <c r="BP224" s="1230" t="s">
        <v>36</v>
      </c>
      <c r="BQ224" s="1251" t="s">
        <v>36</v>
      </c>
      <c r="BR224" s="1273" t="s">
        <v>36</v>
      </c>
      <c r="BS224" s="1230" t="s">
        <v>36</v>
      </c>
      <c r="BT224" s="1230" t="s">
        <v>36</v>
      </c>
      <c r="BU224" s="1230" t="s">
        <v>36</v>
      </c>
      <c r="BV224" s="1230" t="s">
        <v>36</v>
      </c>
      <c r="BW224" s="1230" t="s">
        <v>36</v>
      </c>
      <c r="BX224" s="1230" t="s">
        <v>36</v>
      </c>
      <c r="BY224" s="1294" t="s">
        <v>36</v>
      </c>
      <c r="BZ224" s="1294" t="s">
        <v>36</v>
      </c>
      <c r="CA224" s="1294" t="s">
        <v>36</v>
      </c>
      <c r="CB224" s="1294" t="s">
        <v>36</v>
      </c>
      <c r="CC224" s="1294" t="s">
        <v>36</v>
      </c>
      <c r="CD224" s="1294" t="s">
        <v>36</v>
      </c>
      <c r="CE224" s="1294" t="s">
        <v>36</v>
      </c>
      <c r="CF224" s="1294" t="s">
        <v>36</v>
      </c>
      <c r="CG224" s="1864"/>
      <c r="CH224" s="1864"/>
      <c r="CI224" s="1864"/>
      <c r="CJ224" s="1864"/>
      <c r="CK224" s="1864"/>
      <c r="CL224" s="1864"/>
      <c r="CM224" s="1864"/>
      <c r="CN224" s="1864"/>
      <c r="CO224" s="1864"/>
      <c r="CP224" s="1864"/>
      <c r="CQ224" s="1864"/>
      <c r="CR224" s="1864"/>
      <c r="CS224" s="1864"/>
      <c r="CT224" s="1864"/>
      <c r="CU224" s="1864"/>
      <c r="CV224" s="1864"/>
      <c r="CW224" s="1864"/>
      <c r="CX224" s="1864"/>
      <c r="CY224" s="1864"/>
      <c r="CZ224" s="1865"/>
    </row>
    <row r="225" s="578" customFormat="true" ht="15" customHeight="true" x14ac:dyDescent="0.2">
      <c r="A225" s="1009"/>
      <c r="B225" s="819"/>
      <c r="C225" s="916"/>
      <c r="D225" s="917"/>
      <c r="E225" s="917"/>
      <c r="F225" s="917"/>
      <c r="G225" s="918"/>
      <c r="H225" s="966"/>
      <c r="I225" s="967"/>
      <c r="J225" s="967"/>
      <c r="K225" s="967"/>
      <c r="L225" s="968"/>
      <c r="M225" s="969"/>
      <c r="N225" s="967"/>
      <c r="O225" s="967"/>
      <c r="P225" s="967"/>
      <c r="Q225" s="970"/>
      <c r="R225" s="919"/>
      <c r="S225" s="917"/>
      <c r="T225" s="917"/>
      <c r="U225" s="917"/>
      <c r="V225" s="917"/>
      <c r="W225" s="917"/>
      <c r="X225" s="917"/>
      <c r="Y225" s="917"/>
      <c r="Z225" s="917"/>
      <c r="AA225" s="917"/>
      <c r="AB225" s="917"/>
      <c r="AC225" s="917"/>
      <c r="AD225" s="917"/>
      <c r="AE225" s="917"/>
      <c r="AF225" s="1657"/>
      <c r="AG225" s="543"/>
      <c r="AH225" s="543"/>
      <c r="AI225" s="543"/>
      <c r="AJ225" s="543"/>
      <c r="AK225" s="543"/>
      <c r="AL225" s="543"/>
      <c r="AM225" s="543"/>
      <c r="AN225" s="543"/>
      <c r="AO225" s="543"/>
      <c r="AP225" s="543"/>
      <c r="AQ225" s="543"/>
      <c r="AR225" s="543"/>
      <c r="AS225" s="543"/>
      <c r="AT225" s="543"/>
      <c r="AU225" s="543"/>
      <c r="AV225" s="543"/>
      <c r="AW225" s="543"/>
      <c r="AX225" s="543"/>
      <c r="AY225" s="543"/>
      <c r="AZ225" s="216"/>
      <c r="BA225" s="2281" t="s">
        <v>71</v>
      </c>
      <c r="BB225" s="161" t="s">
        <v>72</v>
      </c>
      <c r="BC225" s="1210" t="s">
        <v>36</v>
      </c>
      <c r="BD225" s="1230" t="s">
        <v>36</v>
      </c>
      <c r="BE225" s="1230" t="s">
        <v>36</v>
      </c>
      <c r="BF225" s="1230" t="s">
        <v>36</v>
      </c>
      <c r="BG225" s="1251" t="s">
        <v>36</v>
      </c>
      <c r="BH225" s="1273" t="s">
        <v>36</v>
      </c>
      <c r="BI225" s="1230" t="s">
        <v>36</v>
      </c>
      <c r="BJ225" s="1230" t="s">
        <v>36</v>
      </c>
      <c r="BK225" s="1230" t="s">
        <v>36</v>
      </c>
      <c r="BL225" s="1251" t="s">
        <v>36</v>
      </c>
      <c r="BM225" s="1273" t="s">
        <v>36</v>
      </c>
      <c r="BN225" s="1230" t="s">
        <v>36</v>
      </c>
      <c r="BO225" s="1230" t="s">
        <v>36</v>
      </c>
      <c r="BP225" s="1230" t="s">
        <v>36</v>
      </c>
      <c r="BQ225" s="1251" t="s">
        <v>36</v>
      </c>
      <c r="BR225" s="1273" t="s">
        <v>36</v>
      </c>
      <c r="BS225" s="1230" t="s">
        <v>36</v>
      </c>
      <c r="BT225" s="1230" t="s">
        <v>36</v>
      </c>
      <c r="BU225" s="1230" t="s">
        <v>36</v>
      </c>
      <c r="BV225" s="1230" t="s">
        <v>36</v>
      </c>
      <c r="BW225" s="1230" t="s">
        <v>36</v>
      </c>
      <c r="BX225" s="1230" t="s">
        <v>36</v>
      </c>
      <c r="BY225" s="1294" t="s">
        <v>36</v>
      </c>
      <c r="BZ225" s="1294" t="s">
        <v>36</v>
      </c>
      <c r="CA225" s="1294" t="s">
        <v>36</v>
      </c>
      <c r="CB225" s="1294" t="s">
        <v>36</v>
      </c>
      <c r="CC225" s="1294" t="s">
        <v>36</v>
      </c>
      <c r="CD225" s="1294" t="s">
        <v>36</v>
      </c>
      <c r="CE225" s="1294" t="s">
        <v>36</v>
      </c>
      <c r="CF225" s="1294" t="s">
        <v>36</v>
      </c>
      <c r="CG225" s="1865"/>
      <c r="CH225" s="1865"/>
      <c r="CI225" s="1865"/>
      <c r="CJ225" s="1865"/>
      <c r="CK225" s="1865"/>
      <c r="CL225" s="1865"/>
      <c r="CM225" s="1865"/>
      <c r="CN225" s="1865"/>
      <c r="CO225" s="1865"/>
      <c r="CP225" s="1865"/>
      <c r="CQ225" s="1865"/>
      <c r="CR225" s="1865"/>
      <c r="CS225" s="1865"/>
      <c r="CT225" s="1865"/>
      <c r="CU225" s="1865"/>
      <c r="CV225" s="1865"/>
      <c r="CW225" s="1865"/>
      <c r="CX225" s="1865"/>
      <c r="CY225" s="1865"/>
      <c r="CZ225" s="1865"/>
    </row>
    <row r="226" s="578" customFormat="true" ht="15" customHeight="true" x14ac:dyDescent="0.2">
      <c r="A226" s="1348"/>
      <c r="B226" s="1480"/>
      <c r="C226" s="1321"/>
      <c r="D226" s="1322"/>
      <c r="E226" s="1322"/>
      <c r="F226" s="1322"/>
      <c r="G226" s="1338"/>
      <c r="H226" s="966"/>
      <c r="I226" s="967"/>
      <c r="J226" s="967"/>
      <c r="K226" s="967"/>
      <c r="L226" s="968"/>
      <c r="M226" s="969"/>
      <c r="N226" s="967"/>
      <c r="O226" s="967"/>
      <c r="P226" s="967"/>
      <c r="Q226" s="970"/>
      <c r="R226" s="1334"/>
      <c r="S226" s="1322"/>
      <c r="T226" s="1322"/>
      <c r="U226" s="1322"/>
      <c r="V226" s="1322"/>
      <c r="W226" s="1322"/>
      <c r="X226" s="1322"/>
      <c r="Y226" s="1322"/>
      <c r="Z226" s="1322"/>
      <c r="AA226" s="1322"/>
      <c r="AB226" s="1322"/>
      <c r="AC226" s="1322"/>
      <c r="AD226" s="1322"/>
      <c r="AE226" s="1322"/>
      <c r="AF226" s="1919"/>
      <c r="AG226" s="543"/>
      <c r="AH226" s="543"/>
      <c r="AI226" s="543"/>
      <c r="AJ226" s="543"/>
      <c r="AK226" s="543"/>
      <c r="AL226" s="543"/>
      <c r="AM226" s="543"/>
      <c r="AN226" s="543"/>
      <c r="AO226" s="543"/>
      <c r="AP226" s="543"/>
      <c r="AQ226" s="543"/>
      <c r="AR226" s="543"/>
      <c r="AS226" s="543"/>
      <c r="AT226" s="543"/>
      <c r="AU226" s="543"/>
      <c r="AV226" s="543"/>
      <c r="AW226" s="543"/>
      <c r="AX226" s="543"/>
      <c r="AY226" s="543"/>
      <c r="AZ226" s="216"/>
      <c r="BA226" s="2281"/>
      <c r="BB226" s="161" t="s">
        <v>73</v>
      </c>
      <c r="BC226" s="1210" t="s">
        <v>36</v>
      </c>
      <c r="BD226" s="1230" t="s">
        <v>36</v>
      </c>
      <c r="BE226" s="1230" t="s">
        <v>36</v>
      </c>
      <c r="BF226" s="1230" t="s">
        <v>36</v>
      </c>
      <c r="BG226" s="1251" t="s">
        <v>36</v>
      </c>
      <c r="BH226" s="1273" t="s">
        <v>36</v>
      </c>
      <c r="BI226" s="1230" t="s">
        <v>36</v>
      </c>
      <c r="BJ226" s="1230" t="s">
        <v>36</v>
      </c>
      <c r="BK226" s="1230" t="s">
        <v>36</v>
      </c>
      <c r="BL226" s="1251" t="s">
        <v>36</v>
      </c>
      <c r="BM226" s="1273" t="s">
        <v>36</v>
      </c>
      <c r="BN226" s="1230" t="s">
        <v>36</v>
      </c>
      <c r="BO226" s="1230" t="s">
        <v>36</v>
      </c>
      <c r="BP226" s="1230" t="s">
        <v>36</v>
      </c>
      <c r="BQ226" s="1251" t="s">
        <v>36</v>
      </c>
      <c r="BR226" s="1273" t="s">
        <v>36</v>
      </c>
      <c r="BS226" s="1230" t="s">
        <v>36</v>
      </c>
      <c r="BT226" s="1230" t="s">
        <v>36</v>
      </c>
      <c r="BU226" s="1230" t="s">
        <v>36</v>
      </c>
      <c r="BV226" s="1230" t="s">
        <v>36</v>
      </c>
      <c r="BW226" s="1230" t="s">
        <v>36</v>
      </c>
      <c r="BX226" s="1230" t="s">
        <v>36</v>
      </c>
      <c r="BY226" s="1294" t="s">
        <v>36</v>
      </c>
      <c r="BZ226" s="1294" t="s">
        <v>36</v>
      </c>
      <c r="CA226" s="1294" t="s">
        <v>36</v>
      </c>
      <c r="CB226" s="1294" t="s">
        <v>36</v>
      </c>
      <c r="CC226" s="1294" t="s">
        <v>36</v>
      </c>
      <c r="CD226" s="1294" t="s">
        <v>36</v>
      </c>
      <c r="CE226" s="1294" t="s">
        <v>36</v>
      </c>
      <c r="CF226" s="1294" t="s">
        <v>36</v>
      </c>
      <c r="CG226" s="1865"/>
      <c r="CH226" s="1865"/>
      <c r="CI226" s="1865"/>
      <c r="CJ226" s="1865"/>
      <c r="CK226" s="1865"/>
      <c r="CL226" s="1865"/>
      <c r="CM226" s="1865"/>
      <c r="CN226" s="1865"/>
      <c r="CO226" s="1865"/>
      <c r="CP226" s="1865"/>
      <c r="CQ226" s="1865"/>
      <c r="CR226" s="1865"/>
      <c r="CS226" s="1865"/>
      <c r="CT226" s="1865"/>
      <c r="CU226" s="1865"/>
      <c r="CV226" s="1865"/>
      <c r="CW226" s="1865"/>
      <c r="CX226" s="1865"/>
      <c r="CY226" s="1865"/>
      <c r="CZ226" s="1865"/>
    </row>
    <row r="227" s="578" customFormat="true" ht="15" customHeight="true" x14ac:dyDescent="0.2">
      <c r="A227" s="1349"/>
      <c r="B227" s="1481"/>
      <c r="C227" s="1323"/>
      <c r="D227" s="1324"/>
      <c r="E227" s="1324"/>
      <c r="F227" s="1324"/>
      <c r="G227" s="1339"/>
      <c r="H227" s="966"/>
      <c r="I227" s="967"/>
      <c r="J227" s="967"/>
      <c r="K227" s="967"/>
      <c r="L227" s="968"/>
      <c r="M227" s="969"/>
      <c r="N227" s="967"/>
      <c r="O227" s="967"/>
      <c r="P227" s="967"/>
      <c r="Q227" s="970"/>
      <c r="R227" s="1335"/>
      <c r="S227" s="1325"/>
      <c r="T227" s="1325"/>
      <c r="U227" s="1325"/>
      <c r="V227" s="1325"/>
      <c r="W227" s="1325"/>
      <c r="X227" s="1325"/>
      <c r="Y227" s="1325"/>
      <c r="Z227" s="1325"/>
      <c r="AA227" s="1325"/>
      <c r="AB227" s="1325"/>
      <c r="AC227" s="1325"/>
      <c r="AD227" s="1325"/>
      <c r="AE227" s="1325"/>
      <c r="AF227" s="1920"/>
      <c r="AG227" s="543"/>
      <c r="AH227" s="543"/>
      <c r="AI227" s="543"/>
      <c r="AJ227" s="543"/>
      <c r="AK227" s="543"/>
      <c r="AL227" s="543"/>
      <c r="AM227" s="543"/>
      <c r="AN227" s="543"/>
      <c r="AO227" s="543"/>
      <c r="AP227" s="543"/>
      <c r="AQ227" s="543"/>
      <c r="AR227" s="543"/>
      <c r="AS227" s="543"/>
      <c r="AT227" s="543"/>
      <c r="AU227" s="543"/>
      <c r="AV227" s="543"/>
      <c r="AW227" s="543"/>
      <c r="AX227" s="543"/>
      <c r="AY227" s="543"/>
      <c r="AZ227" s="216"/>
      <c r="BA227" s="2281" t="s">
        <v>95</v>
      </c>
      <c r="BB227" s="161" t="s">
        <v>62</v>
      </c>
      <c r="BC227" s="1210" t="s">
        <v>36</v>
      </c>
      <c r="BD227" s="1230" t="s">
        <v>36</v>
      </c>
      <c r="BE227" s="1230" t="s">
        <v>36</v>
      </c>
      <c r="BF227" s="1230" t="s">
        <v>36</v>
      </c>
      <c r="BG227" s="1251" t="s">
        <v>36</v>
      </c>
      <c r="BH227" s="1273" t="s">
        <v>36</v>
      </c>
      <c r="BI227" s="1230" t="s">
        <v>36</v>
      </c>
      <c r="BJ227" s="1230" t="s">
        <v>36</v>
      </c>
      <c r="BK227" s="1230" t="s">
        <v>36</v>
      </c>
      <c r="BL227" s="1251" t="s">
        <v>36</v>
      </c>
      <c r="BM227" s="1273" t="s">
        <v>36</v>
      </c>
      <c r="BN227" s="1230" t="s">
        <v>36</v>
      </c>
      <c r="BO227" s="1230" t="s">
        <v>36</v>
      </c>
      <c r="BP227" s="1230" t="s">
        <v>36</v>
      </c>
      <c r="BQ227" s="1251" t="s">
        <v>36</v>
      </c>
      <c r="BR227" s="1273" t="s">
        <v>36</v>
      </c>
      <c r="BS227" s="1230" t="s">
        <v>36</v>
      </c>
      <c r="BT227" s="1230" t="s">
        <v>36</v>
      </c>
      <c r="BU227" s="1230" t="s">
        <v>36</v>
      </c>
      <c r="BV227" s="1230" t="s">
        <v>36</v>
      </c>
      <c r="BW227" s="1230" t="s">
        <v>36</v>
      </c>
      <c r="BX227" s="1230" t="s">
        <v>36</v>
      </c>
      <c r="BY227" s="1294" t="s">
        <v>36</v>
      </c>
      <c r="BZ227" s="1294" t="s">
        <v>36</v>
      </c>
      <c r="CA227" s="1294" t="s">
        <v>36</v>
      </c>
      <c r="CB227" s="1294" t="s">
        <v>36</v>
      </c>
      <c r="CC227" s="1294" t="s">
        <v>36</v>
      </c>
      <c r="CD227" s="1294" t="s">
        <v>36</v>
      </c>
      <c r="CE227" s="1294" t="s">
        <v>36</v>
      </c>
      <c r="CF227" s="1294" t="s">
        <v>36</v>
      </c>
      <c r="CG227" s="1865"/>
      <c r="CH227" s="1865"/>
      <c r="CI227" s="1865"/>
      <c r="CJ227" s="1865"/>
      <c r="CK227" s="1865"/>
      <c r="CL227" s="1865"/>
      <c r="CM227" s="1865"/>
      <c r="CN227" s="1865"/>
      <c r="CO227" s="1865"/>
      <c r="CP227" s="1865"/>
      <c r="CQ227" s="1865"/>
      <c r="CR227" s="1865"/>
      <c r="CS227" s="1865"/>
      <c r="CT227" s="1865"/>
      <c r="CU227" s="1865"/>
      <c r="CV227" s="1865"/>
      <c r="CW227" s="1865"/>
      <c r="CX227" s="1865"/>
      <c r="CY227" s="1865"/>
      <c r="CZ227" s="1865"/>
    </row>
    <row r="228" s="578" customFormat="true" ht="15" customHeight="true" x14ac:dyDescent="0.2">
      <c r="A228" s="1350"/>
      <c r="B228" s="1482"/>
      <c r="C228" s="1436"/>
      <c r="D228" s="1437"/>
      <c r="E228" s="1437"/>
      <c r="F228" s="1437"/>
      <c r="G228" s="1438"/>
      <c r="H228" s="966"/>
      <c r="I228" s="967"/>
      <c r="J228" s="967"/>
      <c r="K228" s="967"/>
      <c r="L228" s="968"/>
      <c r="M228" s="969"/>
      <c r="N228" s="967"/>
      <c r="O228" s="967"/>
      <c r="P228" s="967"/>
      <c r="Q228" s="970"/>
      <c r="R228" s="1439"/>
      <c r="S228" s="1437"/>
      <c r="T228" s="1437"/>
      <c r="U228" s="1437"/>
      <c r="V228" s="1437"/>
      <c r="W228" s="1437"/>
      <c r="X228" s="1437"/>
      <c r="Y228" s="1437"/>
      <c r="Z228" s="1437"/>
      <c r="AA228" s="1437"/>
      <c r="AB228" s="1437"/>
      <c r="AC228" s="1437"/>
      <c r="AD228" s="1437"/>
      <c r="AE228" s="1437"/>
      <c r="AF228" s="1921"/>
      <c r="AG228" s="543"/>
      <c r="AH228" s="543"/>
      <c r="AI228" s="543"/>
      <c r="AJ228" s="543"/>
      <c r="AK228" s="543"/>
      <c r="AL228" s="543"/>
      <c r="AM228" s="543"/>
      <c r="AN228" s="543"/>
      <c r="AO228" s="543"/>
      <c r="AP228" s="543"/>
      <c r="AQ228" s="543"/>
      <c r="AR228" s="543"/>
      <c r="AS228" s="543"/>
      <c r="AT228" s="543"/>
      <c r="AU228" s="543"/>
      <c r="AV228" s="543"/>
      <c r="AW228" s="543"/>
      <c r="AX228" s="543"/>
      <c r="AY228" s="543"/>
      <c r="AZ228" s="216"/>
      <c r="BA228" s="2281"/>
      <c r="BB228" s="161" t="s">
        <v>92</v>
      </c>
      <c r="BC228" s="1210" t="s">
        <v>36</v>
      </c>
      <c r="BD228" s="1230" t="s">
        <v>36</v>
      </c>
      <c r="BE228" s="1230" t="s">
        <v>36</v>
      </c>
      <c r="BF228" s="1230" t="s">
        <v>36</v>
      </c>
      <c r="BG228" s="1251" t="s">
        <v>36</v>
      </c>
      <c r="BH228" s="1273" t="s">
        <v>36</v>
      </c>
      <c r="BI228" s="1230" t="s">
        <v>36</v>
      </c>
      <c r="BJ228" s="1230" t="s">
        <v>36</v>
      </c>
      <c r="BK228" s="1230" t="s">
        <v>36</v>
      </c>
      <c r="BL228" s="1251" t="s">
        <v>36</v>
      </c>
      <c r="BM228" s="1273" t="s">
        <v>36</v>
      </c>
      <c r="BN228" s="1230" t="s">
        <v>36</v>
      </c>
      <c r="BO228" s="1230" t="s">
        <v>36</v>
      </c>
      <c r="BP228" s="1230" t="s">
        <v>36</v>
      </c>
      <c r="BQ228" s="1251" t="s">
        <v>36</v>
      </c>
      <c r="BR228" s="1273" t="s">
        <v>36</v>
      </c>
      <c r="BS228" s="1230" t="s">
        <v>36</v>
      </c>
      <c r="BT228" s="1230" t="s">
        <v>36</v>
      </c>
      <c r="BU228" s="1230" t="s">
        <v>36</v>
      </c>
      <c r="BV228" s="1230" t="s">
        <v>36</v>
      </c>
      <c r="BW228" s="1230" t="s">
        <v>36</v>
      </c>
      <c r="BX228" s="1230" t="s">
        <v>36</v>
      </c>
      <c r="BY228" s="1294" t="s">
        <v>36</v>
      </c>
      <c r="BZ228" s="1294" t="s">
        <v>36</v>
      </c>
      <c r="CA228" s="1294" t="s">
        <v>36</v>
      </c>
      <c r="CB228" s="1294" t="s">
        <v>36</v>
      </c>
      <c r="CC228" s="1294" t="s">
        <v>36</v>
      </c>
      <c r="CD228" s="1294" t="s">
        <v>36</v>
      </c>
      <c r="CE228" s="1294" t="s">
        <v>36</v>
      </c>
      <c r="CF228" s="1294" t="s">
        <v>36</v>
      </c>
      <c r="CG228" s="1865"/>
      <c r="CH228" s="1865"/>
      <c r="CI228" s="1865"/>
      <c r="CJ228" s="1865"/>
      <c r="CK228" s="1865"/>
      <c r="CL228" s="1865"/>
      <c r="CM228" s="1865"/>
      <c r="CN228" s="1865"/>
      <c r="CO228" s="1865"/>
      <c r="CP228" s="1865"/>
      <c r="CQ228" s="1865"/>
      <c r="CR228" s="1865"/>
      <c r="CS228" s="1865"/>
      <c r="CT228" s="1865"/>
      <c r="CU228" s="1865"/>
      <c r="CV228" s="1865"/>
      <c r="CW228" s="1865"/>
      <c r="CX228" s="1865"/>
      <c r="CY228" s="1865"/>
      <c r="CZ228" s="1865"/>
    </row>
    <row r="229" s="578" customFormat="true" ht="15" customHeight="true" x14ac:dyDescent="0.2">
      <c r="A229" s="1351"/>
      <c r="B229" s="1483"/>
      <c r="C229" s="1440"/>
      <c r="D229" s="1441"/>
      <c r="E229" s="1441"/>
      <c r="F229" s="1441"/>
      <c r="G229" s="1442"/>
      <c r="H229" s="978"/>
      <c r="I229" s="979"/>
      <c r="J229" s="979"/>
      <c r="K229" s="979"/>
      <c r="L229" s="980"/>
      <c r="M229" s="981"/>
      <c r="N229" s="979"/>
      <c r="O229" s="979"/>
      <c r="P229" s="979"/>
      <c r="Q229" s="982"/>
      <c r="R229" s="1443"/>
      <c r="S229" s="1441"/>
      <c r="T229" s="1441"/>
      <c r="U229" s="1441"/>
      <c r="V229" s="1441"/>
      <c r="W229" s="1441"/>
      <c r="X229" s="1441"/>
      <c r="Y229" s="1441"/>
      <c r="Z229" s="1441"/>
      <c r="AA229" s="1441"/>
      <c r="AB229" s="1441"/>
      <c r="AC229" s="1441"/>
      <c r="AD229" s="1441"/>
      <c r="AE229" s="1441"/>
      <c r="AF229" s="1922"/>
      <c r="AG229" s="543"/>
      <c r="AH229" s="543"/>
      <c r="AI229" s="543"/>
      <c r="AJ229" s="543"/>
      <c r="AK229" s="543"/>
      <c r="AL229" s="543"/>
      <c r="AM229" s="543"/>
      <c r="AN229" s="543"/>
      <c r="AO229" s="543"/>
      <c r="AP229" s="543"/>
      <c r="AQ229" s="543"/>
      <c r="AR229" s="543"/>
      <c r="AS229" s="543"/>
      <c r="AT229" s="543"/>
      <c r="AU229" s="543"/>
      <c r="AV229" s="543"/>
      <c r="AW229" s="543"/>
      <c r="AX229" s="543"/>
      <c r="AY229" s="543"/>
      <c r="AZ229" s="216"/>
      <c r="BA229" s="2281"/>
      <c r="BB229" s="161" t="s">
        <v>93</v>
      </c>
      <c r="BC229" s="1210" t="s">
        <v>36</v>
      </c>
      <c r="BD229" s="1230" t="s">
        <v>36</v>
      </c>
      <c r="BE229" s="1230" t="s">
        <v>36</v>
      </c>
      <c r="BF229" s="1230" t="s">
        <v>36</v>
      </c>
      <c r="BG229" s="1251" t="s">
        <v>36</v>
      </c>
      <c r="BH229" s="1273" t="s">
        <v>36</v>
      </c>
      <c r="BI229" s="1230" t="s">
        <v>36</v>
      </c>
      <c r="BJ229" s="1230" t="s">
        <v>36</v>
      </c>
      <c r="BK229" s="1230" t="s">
        <v>36</v>
      </c>
      <c r="BL229" s="1251" t="s">
        <v>36</v>
      </c>
      <c r="BM229" s="1273" t="s">
        <v>36</v>
      </c>
      <c r="BN229" s="1230" t="s">
        <v>36</v>
      </c>
      <c r="BO229" s="1230" t="s">
        <v>36</v>
      </c>
      <c r="BP229" s="1230" t="s">
        <v>36</v>
      </c>
      <c r="BQ229" s="1251" t="s">
        <v>36</v>
      </c>
      <c r="BR229" s="1273" t="s">
        <v>36</v>
      </c>
      <c r="BS229" s="1230" t="s">
        <v>36</v>
      </c>
      <c r="BT229" s="1230" t="s">
        <v>36</v>
      </c>
      <c r="BU229" s="1230" t="s">
        <v>36</v>
      </c>
      <c r="BV229" s="1230" t="s">
        <v>36</v>
      </c>
      <c r="BW229" s="1230" t="s">
        <v>36</v>
      </c>
      <c r="BX229" s="1230" t="s">
        <v>36</v>
      </c>
      <c r="BY229" s="1294" t="s">
        <v>36</v>
      </c>
      <c r="BZ229" s="1294" t="s">
        <v>36</v>
      </c>
      <c r="CA229" s="1294" t="s">
        <v>36</v>
      </c>
      <c r="CB229" s="1294" t="s">
        <v>36</v>
      </c>
      <c r="CC229" s="1294" t="s">
        <v>36</v>
      </c>
      <c r="CD229" s="1294" t="s">
        <v>36</v>
      </c>
      <c r="CE229" s="1294" t="s">
        <v>36</v>
      </c>
      <c r="CF229" s="1294" t="s">
        <v>36</v>
      </c>
      <c r="CG229" s="1865"/>
      <c r="CH229" s="1865"/>
      <c r="CI229" s="1865"/>
      <c r="CJ229" s="1865"/>
      <c r="CK229" s="1865"/>
      <c r="CL229" s="1865"/>
      <c r="CM229" s="1865"/>
      <c r="CN229" s="1865"/>
      <c r="CO229" s="1865"/>
      <c r="CP229" s="1865"/>
      <c r="CQ229" s="1865"/>
      <c r="CR229" s="1865"/>
      <c r="CS229" s="1865"/>
      <c r="CT229" s="1865"/>
      <c r="CU229" s="1865"/>
      <c r="CV229" s="1865"/>
      <c r="CW229" s="1865"/>
      <c r="CX229" s="1865"/>
      <c r="CY229" s="1865"/>
      <c r="CZ229" s="1865"/>
    </row>
    <row r="230" s="578" customFormat="true" ht="15" customHeight="true" x14ac:dyDescent="0.2">
      <c r="A230" s="1352"/>
      <c r="B230" s="1484"/>
      <c r="C230" s="1444"/>
      <c r="D230" s="1445"/>
      <c r="E230" s="1445"/>
      <c r="F230" s="1445"/>
      <c r="G230" s="1446"/>
      <c r="H230" s="885"/>
      <c r="I230" s="847"/>
      <c r="J230" s="847"/>
      <c r="K230" s="847"/>
      <c r="L230" s="886"/>
      <c r="M230" s="884"/>
      <c r="N230" s="847"/>
      <c r="O230" s="847"/>
      <c r="P230" s="847"/>
      <c r="Q230" s="848"/>
      <c r="R230" s="1447"/>
      <c r="S230" s="1445"/>
      <c r="T230" s="1445"/>
      <c r="U230" s="1445"/>
      <c r="V230" s="1445"/>
      <c r="W230" s="1445"/>
      <c r="X230" s="1445"/>
      <c r="Y230" s="1445"/>
      <c r="Z230" s="1445"/>
      <c r="AA230" s="1445"/>
      <c r="AB230" s="1445"/>
      <c r="AC230" s="1445"/>
      <c r="AD230" s="1445"/>
      <c r="AE230" s="1445"/>
      <c r="AF230" s="1923"/>
      <c r="AG230" s="543"/>
      <c r="AH230" s="543"/>
      <c r="AI230" s="543"/>
      <c r="AJ230" s="543"/>
      <c r="AK230" s="543"/>
      <c r="AL230" s="543"/>
      <c r="AM230" s="543"/>
      <c r="AN230" s="543"/>
      <c r="AO230" s="543"/>
      <c r="AP230" s="543"/>
      <c r="AQ230" s="543"/>
      <c r="AR230" s="543"/>
      <c r="AS230" s="543"/>
      <c r="AT230" s="543"/>
      <c r="AU230" s="543"/>
      <c r="AV230" s="543"/>
      <c r="AW230" s="543"/>
      <c r="AX230" s="543"/>
      <c r="AY230" s="543"/>
      <c r="AZ230" s="216"/>
      <c r="BA230" s="2281"/>
      <c r="BB230" s="161" t="s">
        <v>94</v>
      </c>
      <c r="BC230" s="1210" t="s">
        <v>36</v>
      </c>
      <c r="BD230" s="1230" t="s">
        <v>36</v>
      </c>
      <c r="BE230" s="1230" t="s">
        <v>36</v>
      </c>
      <c r="BF230" s="1230" t="s">
        <v>36</v>
      </c>
      <c r="BG230" s="1251" t="s">
        <v>36</v>
      </c>
      <c r="BH230" s="1273" t="s">
        <v>36</v>
      </c>
      <c r="BI230" s="1230" t="s">
        <v>36</v>
      </c>
      <c r="BJ230" s="1230" t="s">
        <v>36</v>
      </c>
      <c r="BK230" s="1230" t="s">
        <v>36</v>
      </c>
      <c r="BL230" s="1251" t="s">
        <v>36</v>
      </c>
      <c r="BM230" s="1273" t="s">
        <v>36</v>
      </c>
      <c r="BN230" s="1230" t="s">
        <v>36</v>
      </c>
      <c r="BO230" s="1230" t="s">
        <v>36</v>
      </c>
      <c r="BP230" s="1230" t="s">
        <v>36</v>
      </c>
      <c r="BQ230" s="1251" t="s">
        <v>36</v>
      </c>
      <c r="BR230" s="1273" t="s">
        <v>36</v>
      </c>
      <c r="BS230" s="1230" t="s">
        <v>36</v>
      </c>
      <c r="BT230" s="1230" t="s">
        <v>36</v>
      </c>
      <c r="BU230" s="1230" t="s">
        <v>36</v>
      </c>
      <c r="BV230" s="1230" t="s">
        <v>36</v>
      </c>
      <c r="BW230" s="1230" t="s">
        <v>36</v>
      </c>
      <c r="BX230" s="1230" t="s">
        <v>36</v>
      </c>
      <c r="BY230" s="1294" t="s">
        <v>36</v>
      </c>
      <c r="BZ230" s="1294" t="s">
        <v>36</v>
      </c>
      <c r="CA230" s="1294" t="s">
        <v>36</v>
      </c>
      <c r="CB230" s="1294" t="s">
        <v>36</v>
      </c>
      <c r="CC230" s="1294" t="s">
        <v>36</v>
      </c>
      <c r="CD230" s="1294" t="s">
        <v>36</v>
      </c>
      <c r="CE230" s="1294" t="s">
        <v>36</v>
      </c>
      <c r="CF230" s="1294" t="s">
        <v>36</v>
      </c>
      <c r="CG230" s="1865"/>
      <c r="CH230" s="1865"/>
      <c r="CI230" s="1865"/>
      <c r="CJ230" s="1865"/>
      <c r="CK230" s="1865"/>
      <c r="CL230" s="1865"/>
      <c r="CM230" s="1865"/>
      <c r="CN230" s="1865"/>
      <c r="CO230" s="1865"/>
      <c r="CP230" s="1865"/>
      <c r="CQ230" s="1865"/>
      <c r="CR230" s="1865"/>
      <c r="CS230" s="1865"/>
      <c r="CT230" s="1865"/>
      <c r="CU230" s="1865"/>
      <c r="CV230" s="1865"/>
      <c r="CW230" s="1865"/>
      <c r="CX230" s="1865"/>
      <c r="CY230" s="1865"/>
      <c r="CZ230" s="1865"/>
    </row>
    <row r="231" s="578" customFormat="true" ht="15" customHeight="true" x14ac:dyDescent="0.2">
      <c r="A231" s="1451"/>
      <c r="B231" s="1356"/>
      <c r="C231" s="916"/>
      <c r="D231" s="917"/>
      <c r="E231" s="917"/>
      <c r="F231" s="917"/>
      <c r="G231" s="918"/>
      <c r="H231" s="757"/>
      <c r="I231" s="704"/>
      <c r="J231" s="704"/>
      <c r="K231" s="704"/>
      <c r="L231" s="721"/>
      <c r="M231" s="734"/>
      <c r="N231" s="704"/>
      <c r="O231" s="704"/>
      <c r="P231" s="704"/>
      <c r="Q231" s="776"/>
      <c r="R231" s="757"/>
      <c r="S231" s="704"/>
      <c r="T231" s="704"/>
      <c r="U231" s="704"/>
      <c r="V231" s="704"/>
      <c r="W231" s="704"/>
      <c r="X231" s="704"/>
      <c r="Y231" s="704"/>
      <c r="Z231" s="704"/>
      <c r="AA231" s="704"/>
      <c r="AB231" s="705"/>
      <c r="AC231" s="847"/>
      <c r="AD231" s="847"/>
      <c r="AE231" s="847"/>
      <c r="AF231" s="886"/>
      <c r="AG231" s="543"/>
      <c r="AH231" s="543"/>
      <c r="AI231" s="543"/>
      <c r="AJ231" s="543"/>
      <c r="AK231" s="543"/>
      <c r="AL231" s="543"/>
      <c r="AM231" s="543"/>
      <c r="AN231" s="543"/>
      <c r="AO231" s="543"/>
      <c r="AP231" s="543"/>
      <c r="AQ231" s="543"/>
      <c r="AR231" s="543"/>
      <c r="AS231" s="543"/>
      <c r="AT231" s="543"/>
      <c r="AU231" s="543"/>
      <c r="AV231" s="543"/>
      <c r="AW231" s="543"/>
      <c r="AX231" s="543"/>
      <c r="AY231" s="543"/>
      <c r="AZ231" s="216"/>
      <c r="BA231" s="593"/>
      <c r="BB231" s="161"/>
      <c r="BC231" s="345"/>
      <c r="BD231" s="309"/>
      <c r="BE231" s="309"/>
      <c r="BF231" s="309"/>
      <c r="BG231" s="346"/>
      <c r="BH231" s="354"/>
      <c r="BI231" s="309"/>
      <c r="BJ231" s="309"/>
      <c r="BK231" s="309"/>
      <c r="BL231" s="346"/>
      <c r="BM231" s="354"/>
      <c r="BN231" s="309"/>
      <c r="BO231" s="309"/>
      <c r="BP231" s="309"/>
      <c r="BQ231" s="346"/>
      <c r="BR231" s="354"/>
      <c r="BS231" s="309"/>
      <c r="BT231" s="309"/>
      <c r="BU231" s="309"/>
      <c r="BV231" s="309"/>
      <c r="BW231" s="309"/>
      <c r="BX231" s="309"/>
      <c r="BY231" s="310"/>
      <c r="BZ231" s="310"/>
      <c r="CA231" s="310"/>
      <c r="CB231" s="310"/>
      <c r="CC231" s="310"/>
      <c r="CD231" s="310"/>
      <c r="CE231" s="310"/>
      <c r="CF231" s="310"/>
      <c r="CG231" s="1866"/>
      <c r="CH231" s="1866"/>
      <c r="CI231" s="1866"/>
      <c r="CJ231" s="1866"/>
      <c r="CK231" s="1866"/>
      <c r="CL231" s="1866"/>
      <c r="CM231" s="1866"/>
      <c r="CN231" s="1866"/>
      <c r="CO231" s="1866"/>
      <c r="CP231" s="1866"/>
      <c r="CQ231" s="1866"/>
      <c r="CR231" s="1866"/>
      <c r="CS231" s="1866"/>
      <c r="CT231" s="1866"/>
      <c r="CU231" s="1866"/>
      <c r="CV231" s="1866"/>
      <c r="CW231" s="1866"/>
      <c r="CX231" s="1866"/>
      <c r="CY231" s="1866"/>
      <c r="CZ231" s="1866"/>
    </row>
    <row r="232" s="578" customFormat="true" ht="15" customHeight="true" x14ac:dyDescent="0.2">
      <c r="A232" s="1451"/>
      <c r="B232" s="1356"/>
      <c r="C232" s="916"/>
      <c r="D232" s="917"/>
      <c r="E232" s="917"/>
      <c r="F232" s="917"/>
      <c r="G232" s="918"/>
      <c r="H232" s="758"/>
      <c r="I232" s="707"/>
      <c r="J232" s="707"/>
      <c r="K232" s="707"/>
      <c r="L232" s="722"/>
      <c r="M232" s="735"/>
      <c r="N232" s="707"/>
      <c r="O232" s="707"/>
      <c r="P232" s="707"/>
      <c r="Q232" s="777"/>
      <c r="R232" s="758"/>
      <c r="S232" s="707"/>
      <c r="T232" s="707"/>
      <c r="U232" s="707"/>
      <c r="V232" s="707"/>
      <c r="W232" s="707"/>
      <c r="X232" s="707"/>
      <c r="Y232" s="707"/>
      <c r="Z232" s="707"/>
      <c r="AA232" s="707"/>
      <c r="AB232" s="708"/>
      <c r="AC232" s="847"/>
      <c r="AD232" s="847"/>
      <c r="AE232" s="847"/>
      <c r="AF232" s="886"/>
      <c r="AG232" s="543"/>
      <c r="AH232" s="543"/>
      <c r="AI232" s="543"/>
      <c r="AJ232" s="543"/>
      <c r="AK232" s="543"/>
      <c r="AL232" s="543"/>
      <c r="AM232" s="543"/>
      <c r="AN232" s="543"/>
      <c r="AO232" s="543"/>
      <c r="AP232" s="543"/>
      <c r="AQ232" s="543"/>
      <c r="AR232" s="543"/>
      <c r="AS232" s="543"/>
      <c r="AT232" s="543"/>
      <c r="AU232" s="543"/>
      <c r="AV232" s="543"/>
      <c r="AW232" s="543"/>
      <c r="AX232" s="543"/>
      <c r="AY232" s="543"/>
      <c r="AZ232" s="216"/>
      <c r="BA232" s="391"/>
      <c r="BB232" s="161"/>
      <c r="BC232" s="345"/>
      <c r="BD232" s="309"/>
      <c r="BE232" s="309"/>
      <c r="BF232" s="309"/>
      <c r="BG232" s="346"/>
      <c r="BH232" s="354"/>
      <c r="BI232" s="309"/>
      <c r="BJ232" s="309"/>
      <c r="BK232" s="309"/>
      <c r="BL232" s="346"/>
      <c r="BM232" s="354"/>
      <c r="BN232" s="309"/>
      <c r="BO232" s="309"/>
      <c r="BP232" s="309"/>
      <c r="BQ232" s="346"/>
      <c r="BR232" s="354"/>
      <c r="BS232" s="309"/>
      <c r="BT232" s="309"/>
      <c r="BU232" s="309"/>
      <c r="BV232" s="309"/>
      <c r="BW232" s="309"/>
      <c r="BX232" s="309"/>
      <c r="BY232" s="310"/>
      <c r="BZ232" s="310"/>
      <c r="CA232" s="310"/>
      <c r="CB232" s="310"/>
      <c r="CC232" s="310"/>
      <c r="CD232" s="310"/>
      <c r="CE232" s="310"/>
      <c r="CF232" s="310"/>
      <c r="CG232" s="1866"/>
      <c r="CH232" s="1866"/>
      <c r="CI232" s="1866"/>
      <c r="CJ232" s="1866"/>
      <c r="CK232" s="1866"/>
      <c r="CL232" s="1866"/>
      <c r="CM232" s="1866"/>
      <c r="CN232" s="1866"/>
      <c r="CO232" s="1866"/>
      <c r="CP232" s="1866"/>
      <c r="CQ232" s="1866"/>
      <c r="CR232" s="1866"/>
      <c r="CS232" s="1866"/>
      <c r="CT232" s="1866"/>
      <c r="CU232" s="1866"/>
      <c r="CV232" s="1866"/>
      <c r="CW232" s="1866"/>
      <c r="CX232" s="1866"/>
      <c r="CY232" s="1866"/>
      <c r="CZ232" s="1866"/>
    </row>
    <row r="233" s="578" customFormat="true" ht="15" customHeight="true" x14ac:dyDescent="0.2">
      <c r="A233" s="1451"/>
      <c r="B233" s="1356"/>
      <c r="C233" s="916"/>
      <c r="D233" s="917"/>
      <c r="E233" s="917"/>
      <c r="F233" s="917"/>
      <c r="G233" s="918"/>
      <c r="H233" s="991"/>
      <c r="I233" s="989"/>
      <c r="J233" s="989"/>
      <c r="K233" s="989"/>
      <c r="L233" s="992"/>
      <c r="M233" s="993"/>
      <c r="N233" s="989"/>
      <c r="O233" s="989"/>
      <c r="P233" s="989"/>
      <c r="Q233" s="990"/>
      <c r="R233" s="991"/>
      <c r="S233" s="989"/>
      <c r="T233" s="989"/>
      <c r="U233" s="989"/>
      <c r="V233" s="989"/>
      <c r="W233" s="989"/>
      <c r="X233" s="989"/>
      <c r="Y233" s="989"/>
      <c r="Z233" s="989"/>
      <c r="AA233" s="989"/>
      <c r="AB233" s="994"/>
      <c r="AC233" s="847"/>
      <c r="AD233" s="847"/>
      <c r="AE233" s="847"/>
      <c r="AF233" s="886"/>
      <c r="AG233" s="543"/>
      <c r="AH233" s="543"/>
      <c r="AI233" s="543"/>
      <c r="AJ233" s="543"/>
      <c r="AK233" s="543"/>
      <c r="AL233" s="543"/>
      <c r="AM233" s="543"/>
      <c r="AN233" s="543"/>
      <c r="AO233" s="543"/>
      <c r="AP233" s="543"/>
      <c r="AQ233" s="543"/>
      <c r="AR233" s="543"/>
      <c r="AS233" s="543"/>
      <c r="AT233" s="543"/>
      <c r="AU233" s="543"/>
      <c r="AV233" s="543"/>
      <c r="AW233" s="543"/>
      <c r="AX233" s="543"/>
      <c r="AY233" s="543"/>
      <c r="AZ233" s="216"/>
      <c r="BA233" s="391"/>
      <c r="BB233" s="161"/>
      <c r="BC233" s="345"/>
      <c r="BD233" s="309"/>
      <c r="BE233" s="309"/>
      <c r="BF233" s="309"/>
      <c r="BG233" s="346"/>
      <c r="BH233" s="354"/>
      <c r="BI233" s="309"/>
      <c r="BJ233" s="309"/>
      <c r="BK233" s="309"/>
      <c r="BL233" s="346"/>
      <c r="BM233" s="354"/>
      <c r="BN233" s="309"/>
      <c r="BO233" s="309"/>
      <c r="BP233" s="309"/>
      <c r="BQ233" s="346"/>
      <c r="BR233" s="354"/>
      <c r="BS233" s="309"/>
      <c r="BT233" s="309"/>
      <c r="BU233" s="309"/>
      <c r="BV233" s="309"/>
      <c r="BW233" s="309"/>
      <c r="BX233" s="309"/>
      <c r="BY233" s="310"/>
      <c r="BZ233" s="310"/>
      <c r="CA233" s="310"/>
      <c r="CB233" s="310"/>
      <c r="CC233" s="310"/>
      <c r="CD233" s="310"/>
      <c r="CE233" s="310"/>
      <c r="CF233" s="310"/>
      <c r="CG233" s="1866"/>
      <c r="CH233" s="1866"/>
      <c r="CI233" s="1866"/>
      <c r="CJ233" s="1866"/>
      <c r="CK233" s="1866"/>
      <c r="CL233" s="1866"/>
      <c r="CM233" s="1866"/>
      <c r="CN233" s="1866"/>
      <c r="CO233" s="1866"/>
      <c r="CP233" s="1866"/>
      <c r="CQ233" s="1866"/>
      <c r="CR233" s="1866"/>
      <c r="CS233" s="1866"/>
      <c r="CT233" s="1866"/>
      <c r="CU233" s="1866"/>
      <c r="CV233" s="1866"/>
      <c r="CW233" s="1866"/>
      <c r="CX233" s="1866"/>
      <c r="CY233" s="1866"/>
      <c r="CZ233" s="1866"/>
    </row>
    <row r="234" s="578" customFormat="true" ht="15" customHeight="true" x14ac:dyDescent="0.2">
      <c r="A234" s="1451"/>
      <c r="B234" s="1356"/>
      <c r="C234" s="916"/>
      <c r="D234" s="917"/>
      <c r="E234" s="917"/>
      <c r="F234" s="917"/>
      <c r="G234" s="918"/>
      <c r="H234" s="998"/>
      <c r="I234" s="996"/>
      <c r="J234" s="996"/>
      <c r="K234" s="996"/>
      <c r="L234" s="999"/>
      <c r="M234" s="1000"/>
      <c r="N234" s="996"/>
      <c r="O234" s="996"/>
      <c r="P234" s="996"/>
      <c r="Q234" s="997"/>
      <c r="R234" s="998"/>
      <c r="S234" s="996"/>
      <c r="T234" s="996"/>
      <c r="U234" s="996"/>
      <c r="V234" s="996"/>
      <c r="W234" s="996"/>
      <c r="X234" s="996"/>
      <c r="Y234" s="996"/>
      <c r="Z234" s="996"/>
      <c r="AA234" s="996"/>
      <c r="AB234" s="1001"/>
      <c r="AC234" s="847"/>
      <c r="AD234" s="847"/>
      <c r="AE234" s="847"/>
      <c r="AF234" s="886"/>
      <c r="AG234" s="543"/>
      <c r="AH234" s="543"/>
      <c r="AI234" s="543"/>
      <c r="AJ234" s="543"/>
      <c r="AK234" s="543"/>
      <c r="AL234" s="543"/>
      <c r="AM234" s="543"/>
      <c r="AN234" s="543"/>
      <c r="AO234" s="543"/>
      <c r="AP234" s="543"/>
      <c r="AQ234" s="543"/>
      <c r="AR234" s="543"/>
      <c r="AS234" s="543"/>
      <c r="AT234" s="543"/>
      <c r="AU234" s="543"/>
      <c r="AV234" s="543"/>
      <c r="AW234" s="543"/>
      <c r="AX234" s="543"/>
      <c r="AY234" s="543"/>
      <c r="AZ234" s="216"/>
      <c r="BA234" s="391"/>
      <c r="BB234" s="161"/>
      <c r="BC234" s="345"/>
      <c r="BD234" s="309"/>
      <c r="BE234" s="309"/>
      <c r="BF234" s="309"/>
      <c r="BG234" s="346"/>
      <c r="BH234" s="354"/>
      <c r="BI234" s="309"/>
      <c r="BJ234" s="309"/>
      <c r="BK234" s="309"/>
      <c r="BL234" s="346"/>
      <c r="BM234" s="354"/>
      <c r="BN234" s="309"/>
      <c r="BO234" s="309"/>
      <c r="BP234" s="309"/>
      <c r="BQ234" s="346"/>
      <c r="BR234" s="354"/>
      <c r="BS234" s="309"/>
      <c r="BT234" s="309"/>
      <c r="BU234" s="309"/>
      <c r="BV234" s="309"/>
      <c r="BW234" s="309"/>
      <c r="BX234" s="309"/>
      <c r="BY234" s="310"/>
      <c r="BZ234" s="310"/>
      <c r="CA234" s="310"/>
      <c r="CB234" s="310"/>
      <c r="CC234" s="310"/>
      <c r="CD234" s="310"/>
      <c r="CE234" s="310"/>
      <c r="CF234" s="310"/>
      <c r="CG234" s="1866"/>
      <c r="CH234" s="1866"/>
      <c r="CI234" s="1866"/>
      <c r="CJ234" s="1866"/>
      <c r="CK234" s="1866"/>
      <c r="CL234" s="1866"/>
      <c r="CM234" s="1866"/>
      <c r="CN234" s="1866"/>
      <c r="CO234" s="1866"/>
      <c r="CP234" s="1866"/>
      <c r="CQ234" s="1866"/>
      <c r="CR234" s="1866"/>
      <c r="CS234" s="1866"/>
      <c r="CT234" s="1866"/>
      <c r="CU234" s="1866"/>
      <c r="CV234" s="1866"/>
      <c r="CW234" s="1866"/>
      <c r="CX234" s="1866"/>
      <c r="CY234" s="1866"/>
      <c r="CZ234" s="1866"/>
    </row>
    <row r="235" s="578" customFormat="true" ht="15" customHeight="true" x14ac:dyDescent="0.2">
      <c r="A235" s="1451"/>
      <c r="B235" s="1356"/>
      <c r="C235" s="916"/>
      <c r="D235" s="917"/>
      <c r="E235" s="917"/>
      <c r="F235" s="917"/>
      <c r="G235" s="918"/>
      <c r="H235" s="998"/>
      <c r="I235" s="996"/>
      <c r="J235" s="996"/>
      <c r="K235" s="996"/>
      <c r="L235" s="999"/>
      <c r="M235" s="1000"/>
      <c r="N235" s="996"/>
      <c r="O235" s="996"/>
      <c r="P235" s="996"/>
      <c r="Q235" s="997"/>
      <c r="R235" s="998"/>
      <c r="S235" s="996"/>
      <c r="T235" s="996"/>
      <c r="U235" s="996"/>
      <c r="V235" s="996"/>
      <c r="W235" s="996"/>
      <c r="X235" s="996"/>
      <c r="Y235" s="996"/>
      <c r="Z235" s="996"/>
      <c r="AA235" s="996"/>
      <c r="AB235" s="1001"/>
      <c r="AC235" s="847"/>
      <c r="AD235" s="847"/>
      <c r="AE235" s="847"/>
      <c r="AF235" s="886"/>
      <c r="AG235" s="543"/>
      <c r="AH235" s="543"/>
      <c r="AI235" s="543"/>
      <c r="AJ235" s="543"/>
      <c r="AK235" s="543"/>
      <c r="AL235" s="543"/>
      <c r="AM235" s="543"/>
      <c r="AN235" s="543"/>
      <c r="AO235" s="543"/>
      <c r="AP235" s="543"/>
      <c r="AQ235" s="543"/>
      <c r="AR235" s="543"/>
      <c r="AS235" s="543"/>
      <c r="AT235" s="543"/>
      <c r="AU235" s="543"/>
      <c r="AV235" s="543"/>
      <c r="AW235" s="543"/>
      <c r="AX235" s="543"/>
      <c r="AY235" s="543"/>
      <c r="AZ235" s="216"/>
      <c r="BA235" s="391"/>
      <c r="BB235" s="161"/>
      <c r="BC235" s="345"/>
      <c r="BD235" s="309"/>
      <c r="BE235" s="309"/>
      <c r="BF235" s="309"/>
      <c r="BG235" s="346"/>
      <c r="BH235" s="354"/>
      <c r="BI235" s="309"/>
      <c r="BJ235" s="309"/>
      <c r="BK235" s="309"/>
      <c r="BL235" s="346"/>
      <c r="BM235" s="354"/>
      <c r="BN235" s="309"/>
      <c r="BO235" s="309"/>
      <c r="BP235" s="309"/>
      <c r="BQ235" s="346"/>
      <c r="BR235" s="354"/>
      <c r="BS235" s="309"/>
      <c r="BT235" s="309"/>
      <c r="BU235" s="309"/>
      <c r="BV235" s="309"/>
      <c r="BW235" s="309"/>
      <c r="BX235" s="309"/>
      <c r="BY235" s="310"/>
      <c r="BZ235" s="310"/>
      <c r="CA235" s="310"/>
      <c r="CB235" s="310"/>
      <c r="CC235" s="310"/>
      <c r="CD235" s="310"/>
      <c r="CE235" s="310"/>
      <c r="CF235" s="310"/>
      <c r="CG235" s="1866"/>
      <c r="CH235" s="1866"/>
      <c r="CI235" s="1866"/>
      <c r="CJ235" s="1866"/>
      <c r="CK235" s="1866"/>
      <c r="CL235" s="1866"/>
      <c r="CM235" s="1866"/>
      <c r="CN235" s="1866"/>
      <c r="CO235" s="1866"/>
      <c r="CP235" s="1866"/>
      <c r="CQ235" s="1866"/>
      <c r="CR235" s="1866"/>
      <c r="CS235" s="1866"/>
      <c r="CT235" s="1866"/>
      <c r="CU235" s="1866"/>
      <c r="CV235" s="1866"/>
      <c r="CW235" s="1866"/>
      <c r="CX235" s="1866"/>
      <c r="CY235" s="1866"/>
      <c r="CZ235" s="1866"/>
    </row>
    <row r="236" s="578" customFormat="true" ht="15" customHeight="true" x14ac:dyDescent="0.2">
      <c r="A236" s="1451"/>
      <c r="B236" s="1356"/>
      <c r="C236" s="916"/>
      <c r="D236" s="917"/>
      <c r="E236" s="917"/>
      <c r="F236" s="917"/>
      <c r="G236" s="918"/>
      <c r="H236" s="998"/>
      <c r="I236" s="996"/>
      <c r="J236" s="996"/>
      <c r="K236" s="996"/>
      <c r="L236" s="999"/>
      <c r="M236" s="1000"/>
      <c r="N236" s="996"/>
      <c r="O236" s="996"/>
      <c r="P236" s="996"/>
      <c r="Q236" s="997"/>
      <c r="R236" s="998"/>
      <c r="S236" s="996"/>
      <c r="T236" s="996"/>
      <c r="U236" s="996"/>
      <c r="V236" s="996"/>
      <c r="W236" s="996"/>
      <c r="X236" s="996"/>
      <c r="Y236" s="996"/>
      <c r="Z236" s="996"/>
      <c r="AA236" s="996"/>
      <c r="AB236" s="1001"/>
      <c r="AC236" s="847"/>
      <c r="AD236" s="847"/>
      <c r="AE236" s="847"/>
      <c r="AF236" s="886"/>
      <c r="AG236" s="543"/>
      <c r="AH236" s="543"/>
      <c r="AI236" s="543"/>
      <c r="AJ236" s="543"/>
      <c r="AK236" s="543"/>
      <c r="AL236" s="543"/>
      <c r="AM236" s="543"/>
      <c r="AN236" s="543"/>
      <c r="AO236" s="543"/>
      <c r="AP236" s="543"/>
      <c r="AQ236" s="543"/>
      <c r="AR236" s="543"/>
      <c r="AS236" s="543"/>
      <c r="AT236" s="543"/>
      <c r="AU236" s="543"/>
      <c r="AV236" s="543"/>
      <c r="AW236" s="543"/>
      <c r="AX236" s="543"/>
      <c r="AY236" s="543"/>
      <c r="AZ236" s="216"/>
      <c r="BA236" s="391"/>
      <c r="BB236" s="161"/>
      <c r="BC236" s="345"/>
      <c r="BD236" s="309"/>
      <c r="BE236" s="309"/>
      <c r="BF236" s="309"/>
      <c r="BG236" s="346"/>
      <c r="BH236" s="354"/>
      <c r="BI236" s="309"/>
      <c r="BJ236" s="309"/>
      <c r="BK236" s="309"/>
      <c r="BL236" s="346"/>
      <c r="BM236" s="354"/>
      <c r="BN236" s="309"/>
      <c r="BO236" s="309"/>
      <c r="BP236" s="309"/>
      <c r="BQ236" s="346"/>
      <c r="BR236" s="354"/>
      <c r="BS236" s="309"/>
      <c r="BT236" s="309"/>
      <c r="BU236" s="309"/>
      <c r="BV236" s="309"/>
      <c r="BW236" s="309"/>
      <c r="BX236" s="309"/>
      <c r="BY236" s="310"/>
      <c r="BZ236" s="310"/>
      <c r="CA236" s="310"/>
      <c r="CB236" s="310"/>
      <c r="CC236" s="310"/>
      <c r="CD236" s="310"/>
      <c r="CE236" s="310"/>
      <c r="CF236" s="310"/>
      <c r="CG236" s="1866"/>
      <c r="CH236" s="1866"/>
      <c r="CI236" s="1866"/>
      <c r="CJ236" s="1866"/>
      <c r="CK236" s="1866"/>
      <c r="CL236" s="1866"/>
      <c r="CM236" s="1866"/>
      <c r="CN236" s="1866"/>
      <c r="CO236" s="1866"/>
      <c r="CP236" s="1866"/>
      <c r="CQ236" s="1866"/>
      <c r="CR236" s="1866"/>
      <c r="CS236" s="1866"/>
      <c r="CT236" s="1866"/>
      <c r="CU236" s="1866"/>
      <c r="CV236" s="1866"/>
      <c r="CW236" s="1866"/>
      <c r="CX236" s="1866"/>
      <c r="CY236" s="1866"/>
      <c r="CZ236" s="1866"/>
    </row>
    <row r="237" s="578" customFormat="true" ht="15" customHeight="true" x14ac:dyDescent="0.2">
      <c r="A237" s="1451"/>
      <c r="B237" s="1356"/>
      <c r="C237" s="916"/>
      <c r="D237" s="917"/>
      <c r="E237" s="917"/>
      <c r="F237" s="917"/>
      <c r="G237" s="918"/>
      <c r="H237" s="998"/>
      <c r="I237" s="996"/>
      <c r="J237" s="996"/>
      <c r="K237" s="996"/>
      <c r="L237" s="999"/>
      <c r="M237" s="1000"/>
      <c r="N237" s="996"/>
      <c r="O237" s="996"/>
      <c r="P237" s="996"/>
      <c r="Q237" s="997"/>
      <c r="R237" s="998"/>
      <c r="S237" s="996"/>
      <c r="T237" s="996"/>
      <c r="U237" s="996"/>
      <c r="V237" s="996"/>
      <c r="W237" s="996"/>
      <c r="X237" s="996"/>
      <c r="Y237" s="996"/>
      <c r="Z237" s="996"/>
      <c r="AA237" s="996"/>
      <c r="AB237" s="1001"/>
      <c r="AC237" s="847"/>
      <c r="AD237" s="847"/>
      <c r="AE237" s="847"/>
      <c r="AF237" s="886"/>
      <c r="AG237" s="543"/>
      <c r="AH237" s="543"/>
      <c r="AI237" s="543"/>
      <c r="AJ237" s="543"/>
      <c r="AK237" s="543"/>
      <c r="AL237" s="543"/>
      <c r="AM237" s="543"/>
      <c r="AN237" s="543"/>
      <c r="AO237" s="543"/>
      <c r="AP237" s="543"/>
      <c r="AQ237" s="543"/>
      <c r="AR237" s="543"/>
      <c r="AS237" s="543"/>
      <c r="AT237" s="543"/>
      <c r="AU237" s="543"/>
      <c r="AV237" s="543"/>
      <c r="AW237" s="543"/>
      <c r="AX237" s="543"/>
      <c r="AY237" s="543"/>
      <c r="AZ237" s="216"/>
      <c r="BA237" s="391"/>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309"/>
      <c r="BW237" s="309"/>
      <c r="BX237" s="309"/>
      <c r="BY237" s="310"/>
      <c r="BZ237" s="310"/>
      <c r="CA237" s="310"/>
      <c r="CB237" s="310"/>
      <c r="CC237" s="310"/>
      <c r="CD237" s="310"/>
      <c r="CE237" s="310"/>
      <c r="CF237" s="310"/>
      <c r="CG237" s="1866"/>
      <c r="CH237" s="1866"/>
      <c r="CI237" s="1866"/>
      <c r="CJ237" s="1866"/>
      <c r="CK237" s="1866"/>
      <c r="CL237" s="1866"/>
      <c r="CM237" s="1866"/>
      <c r="CN237" s="1866"/>
      <c r="CO237" s="1866"/>
      <c r="CP237" s="1866"/>
      <c r="CQ237" s="1866"/>
      <c r="CR237" s="1866"/>
      <c r="CS237" s="1866"/>
      <c r="CT237" s="1866"/>
      <c r="CU237" s="1866"/>
      <c r="CV237" s="1866"/>
      <c r="CW237" s="1866"/>
      <c r="CX237" s="1866"/>
      <c r="CY237" s="1866"/>
      <c r="CZ237" s="1866"/>
    </row>
    <row r="238" s="578" customFormat="true" ht="15" customHeight="true" x14ac:dyDescent="0.2">
      <c r="A238" s="1451"/>
      <c r="B238" s="1356"/>
      <c r="C238" s="916"/>
      <c r="D238" s="917"/>
      <c r="E238" s="917"/>
      <c r="F238" s="917"/>
      <c r="G238" s="918"/>
      <c r="H238" s="998"/>
      <c r="I238" s="996"/>
      <c r="J238" s="996"/>
      <c r="K238" s="996"/>
      <c r="L238" s="999"/>
      <c r="M238" s="1000"/>
      <c r="N238" s="996"/>
      <c r="O238" s="996"/>
      <c r="P238" s="996"/>
      <c r="Q238" s="997"/>
      <c r="R238" s="998"/>
      <c r="S238" s="996"/>
      <c r="T238" s="996"/>
      <c r="U238" s="996"/>
      <c r="V238" s="996"/>
      <c r="W238" s="996"/>
      <c r="X238" s="996"/>
      <c r="Y238" s="996"/>
      <c r="Z238" s="996"/>
      <c r="AA238" s="996"/>
      <c r="AB238" s="1001"/>
      <c r="AC238" s="847"/>
      <c r="AD238" s="847"/>
      <c r="AE238" s="847"/>
      <c r="AF238" s="886"/>
      <c r="AG238" s="543"/>
      <c r="AH238" s="543"/>
      <c r="AI238" s="543"/>
      <c r="AJ238" s="543"/>
      <c r="AK238" s="543"/>
      <c r="AL238" s="543"/>
      <c r="AM238" s="543"/>
      <c r="AN238" s="543"/>
      <c r="AO238" s="543"/>
      <c r="AP238" s="543"/>
      <c r="AQ238" s="543"/>
      <c r="AR238" s="543"/>
      <c r="AS238" s="543"/>
      <c r="AT238" s="543"/>
      <c r="AU238" s="543"/>
      <c r="AV238" s="543"/>
      <c r="AW238" s="543"/>
      <c r="AX238" s="543"/>
      <c r="AY238" s="543"/>
      <c r="AZ238" s="216"/>
      <c r="BA238" s="391"/>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309"/>
      <c r="BW238" s="309"/>
      <c r="BX238" s="309"/>
      <c r="BY238" s="310"/>
      <c r="BZ238" s="310"/>
      <c r="CA238" s="310"/>
      <c r="CB238" s="310"/>
      <c r="CC238" s="310"/>
      <c r="CD238" s="310"/>
      <c r="CE238" s="310"/>
      <c r="CF238" s="310"/>
      <c r="CG238" s="1866"/>
      <c r="CH238" s="1866"/>
      <c r="CI238" s="1866"/>
      <c r="CJ238" s="1866"/>
      <c r="CK238" s="1866"/>
      <c r="CL238" s="1866"/>
      <c r="CM238" s="1866"/>
      <c r="CN238" s="1866"/>
      <c r="CO238" s="1866"/>
      <c r="CP238" s="1866"/>
      <c r="CQ238" s="1866"/>
      <c r="CR238" s="1866"/>
      <c r="CS238" s="1866"/>
      <c r="CT238" s="1866"/>
      <c r="CU238" s="1866"/>
      <c r="CV238" s="1866"/>
      <c r="CW238" s="1866"/>
      <c r="CX238" s="1866"/>
      <c r="CY238" s="1866"/>
      <c r="CZ238" s="1866"/>
    </row>
    <row r="239" s="578" customFormat="true" ht="15" customHeight="true" x14ac:dyDescent="0.2">
      <c r="A239" s="1451"/>
      <c r="B239" s="1356"/>
      <c r="C239" s="916"/>
      <c r="D239" s="917"/>
      <c r="E239" s="917"/>
      <c r="F239" s="917"/>
      <c r="G239" s="918"/>
      <c r="H239" s="998"/>
      <c r="I239" s="996"/>
      <c r="J239" s="996"/>
      <c r="K239" s="996"/>
      <c r="L239" s="999"/>
      <c r="M239" s="1000"/>
      <c r="N239" s="996"/>
      <c r="O239" s="996"/>
      <c r="P239" s="996"/>
      <c r="Q239" s="997"/>
      <c r="R239" s="998"/>
      <c r="S239" s="996"/>
      <c r="T239" s="996"/>
      <c r="U239" s="996"/>
      <c r="V239" s="996"/>
      <c r="W239" s="996"/>
      <c r="X239" s="996"/>
      <c r="Y239" s="996"/>
      <c r="Z239" s="996"/>
      <c r="AA239" s="996"/>
      <c r="AB239" s="1001"/>
      <c r="AC239" s="847"/>
      <c r="AD239" s="847"/>
      <c r="AE239" s="847"/>
      <c r="AF239" s="886"/>
      <c r="AG239" s="543"/>
      <c r="AH239" s="543"/>
      <c r="AI239" s="543"/>
      <c r="AJ239" s="543"/>
      <c r="AK239" s="543"/>
      <c r="AL239" s="543"/>
      <c r="AM239" s="543"/>
      <c r="AN239" s="543"/>
      <c r="AO239" s="543"/>
      <c r="AP239" s="543"/>
      <c r="AQ239" s="543"/>
      <c r="AR239" s="543"/>
      <c r="AS239" s="543"/>
      <c r="AT239" s="543"/>
      <c r="AU239" s="543"/>
      <c r="AV239" s="543"/>
      <c r="AW239" s="543"/>
      <c r="AX239" s="543"/>
      <c r="AY239" s="543"/>
      <c r="AZ239" s="216"/>
      <c r="BA239" s="391"/>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309"/>
      <c r="BW239" s="309"/>
      <c r="BX239" s="309"/>
      <c r="BY239" s="310"/>
      <c r="BZ239" s="310"/>
      <c r="CA239" s="310"/>
      <c r="CB239" s="310"/>
      <c r="CC239" s="310"/>
      <c r="CD239" s="310"/>
      <c r="CE239" s="310"/>
      <c r="CF239" s="310"/>
      <c r="CG239" s="1866"/>
      <c r="CH239" s="1866"/>
      <c r="CI239" s="1866"/>
      <c r="CJ239" s="1866"/>
      <c r="CK239" s="1866"/>
      <c r="CL239" s="1866"/>
      <c r="CM239" s="1866"/>
      <c r="CN239" s="1866"/>
      <c r="CO239" s="1866"/>
      <c r="CP239" s="1866"/>
      <c r="CQ239" s="1866"/>
      <c r="CR239" s="1866"/>
      <c r="CS239" s="1866"/>
      <c r="CT239" s="1866"/>
      <c r="CU239" s="1866"/>
      <c r="CV239" s="1866"/>
      <c r="CW239" s="1866"/>
      <c r="CX239" s="1866"/>
      <c r="CY239" s="1866"/>
      <c r="CZ239" s="1866"/>
    </row>
    <row r="240" s="578" customFormat="true" ht="15" customHeight="true" x14ac:dyDescent="0.2">
      <c r="A240" s="1451"/>
      <c r="B240" s="1356"/>
      <c r="C240" s="916"/>
      <c r="D240" s="917"/>
      <c r="E240" s="917"/>
      <c r="F240" s="917"/>
      <c r="G240" s="918"/>
      <c r="H240" s="998"/>
      <c r="I240" s="996"/>
      <c r="J240" s="996"/>
      <c r="K240" s="996"/>
      <c r="L240" s="999"/>
      <c r="M240" s="1000"/>
      <c r="N240" s="996"/>
      <c r="O240" s="996"/>
      <c r="P240" s="996"/>
      <c r="Q240" s="997"/>
      <c r="R240" s="998"/>
      <c r="S240" s="996"/>
      <c r="T240" s="996"/>
      <c r="U240" s="996"/>
      <c r="V240" s="996"/>
      <c r="W240" s="996"/>
      <c r="X240" s="996"/>
      <c r="Y240" s="996"/>
      <c r="Z240" s="996"/>
      <c r="AA240" s="996"/>
      <c r="AB240" s="1001"/>
      <c r="AC240" s="847"/>
      <c r="AD240" s="847"/>
      <c r="AE240" s="847"/>
      <c r="AF240" s="886"/>
      <c r="AG240" s="543"/>
      <c r="AH240" s="543"/>
      <c r="AI240" s="543"/>
      <c r="AJ240" s="543"/>
      <c r="AK240" s="543"/>
      <c r="AL240" s="543"/>
      <c r="AM240" s="543"/>
      <c r="AN240" s="543"/>
      <c r="AO240" s="543"/>
      <c r="AP240" s="543"/>
      <c r="AQ240" s="543"/>
      <c r="AR240" s="543"/>
      <c r="AS240" s="543"/>
      <c r="AT240" s="543"/>
      <c r="AU240" s="543"/>
      <c r="AV240" s="543"/>
      <c r="AW240" s="543"/>
      <c r="AX240" s="543"/>
      <c r="AY240" s="543"/>
      <c r="AZ240" s="216"/>
      <c r="BA240" s="391"/>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309"/>
      <c r="BW240" s="309"/>
      <c r="BX240" s="309"/>
      <c r="BY240" s="310"/>
      <c r="BZ240" s="310"/>
      <c r="CA240" s="310"/>
      <c r="CB240" s="310"/>
      <c r="CC240" s="310"/>
      <c r="CD240" s="310"/>
      <c r="CE240" s="310"/>
      <c r="CF240" s="310"/>
      <c r="CG240" s="1866"/>
      <c r="CH240" s="1866"/>
      <c r="CI240" s="1866"/>
      <c r="CJ240" s="1866"/>
      <c r="CK240" s="1866"/>
      <c r="CL240" s="1866"/>
      <c r="CM240" s="1866"/>
      <c r="CN240" s="1866"/>
      <c r="CO240" s="1866"/>
      <c r="CP240" s="1866"/>
      <c r="CQ240" s="1866"/>
      <c r="CR240" s="1866"/>
      <c r="CS240" s="1866"/>
      <c r="CT240" s="1866"/>
      <c r="CU240" s="1866"/>
      <c r="CV240" s="1866"/>
      <c r="CW240" s="1866"/>
      <c r="CX240" s="1866"/>
      <c r="CY240" s="1866"/>
      <c r="CZ240" s="1866"/>
    </row>
    <row r="241" s="578" customFormat="true" ht="15" customHeight="true" x14ac:dyDescent="0.2">
      <c r="A241" s="1451"/>
      <c r="B241" s="1356"/>
      <c r="C241" s="916"/>
      <c r="D241" s="917"/>
      <c r="E241" s="917"/>
      <c r="F241" s="917"/>
      <c r="G241" s="918"/>
      <c r="H241" s="1005"/>
      <c r="I241" s="1003"/>
      <c r="J241" s="1003"/>
      <c r="K241" s="1003"/>
      <c r="L241" s="1006"/>
      <c r="M241" s="1007"/>
      <c r="N241" s="1003"/>
      <c r="O241" s="1003"/>
      <c r="P241" s="1003"/>
      <c r="Q241" s="1004"/>
      <c r="R241" s="1005"/>
      <c r="S241" s="1003"/>
      <c r="T241" s="1003"/>
      <c r="U241" s="1003"/>
      <c r="V241" s="1003"/>
      <c r="W241" s="1003"/>
      <c r="X241" s="1003"/>
      <c r="Y241" s="1003"/>
      <c r="Z241" s="1003"/>
      <c r="AA241" s="1003"/>
      <c r="AB241" s="1008"/>
      <c r="AC241" s="847"/>
      <c r="AD241" s="847"/>
      <c r="AE241" s="847"/>
      <c r="AF241" s="886"/>
      <c r="AG241" s="543"/>
      <c r="AH241" s="543"/>
      <c r="AI241" s="543"/>
      <c r="AJ241" s="543"/>
      <c r="AK241" s="543"/>
      <c r="AL241" s="543"/>
      <c r="AM241" s="543"/>
      <c r="AN241" s="543"/>
      <c r="AO241" s="543"/>
      <c r="AP241" s="543"/>
      <c r="AQ241" s="543"/>
      <c r="AR241" s="543"/>
      <c r="AS241" s="543"/>
      <c r="AT241" s="543"/>
      <c r="AU241" s="543"/>
      <c r="AV241" s="543"/>
      <c r="AW241" s="543"/>
      <c r="AX241" s="543"/>
      <c r="AY241" s="543"/>
      <c r="AZ241" s="216"/>
      <c r="BA241" s="391"/>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309"/>
      <c r="BW241" s="309"/>
      <c r="BX241" s="309"/>
      <c r="BY241" s="310"/>
      <c r="BZ241" s="310"/>
      <c r="CA241" s="310"/>
      <c r="CB241" s="310"/>
      <c r="CC241" s="310"/>
      <c r="CD241" s="310"/>
      <c r="CE241" s="310"/>
      <c r="CF241" s="310"/>
      <c r="CG241" s="1866"/>
      <c r="CH241" s="1866"/>
      <c r="CI241" s="1866"/>
      <c r="CJ241" s="1866"/>
      <c r="CK241" s="1866"/>
      <c r="CL241" s="1866"/>
      <c r="CM241" s="1866"/>
      <c r="CN241" s="1866"/>
      <c r="CO241" s="1866"/>
      <c r="CP241" s="1866"/>
      <c r="CQ241" s="1866"/>
      <c r="CR241" s="1866"/>
      <c r="CS241" s="1866"/>
      <c r="CT241" s="1866"/>
      <c r="CU241" s="1866"/>
      <c r="CV241" s="1866"/>
      <c r="CW241" s="1866"/>
      <c r="CX241" s="1866"/>
      <c r="CY241" s="1866"/>
      <c r="CZ241" s="1866"/>
    </row>
    <row r="242" s="578" customFormat="true" ht="15" customHeight="true" x14ac:dyDescent="0.2">
      <c r="A242" s="1451"/>
      <c r="B242" s="1356"/>
      <c r="C242" s="916"/>
      <c r="D242" s="917"/>
      <c r="E242" s="917"/>
      <c r="F242" s="917"/>
      <c r="G242" s="918"/>
      <c r="H242" s="885"/>
      <c r="I242" s="847"/>
      <c r="J242" s="847"/>
      <c r="K242" s="847"/>
      <c r="L242" s="886"/>
      <c r="M242" s="884"/>
      <c r="N242" s="847"/>
      <c r="O242" s="847"/>
      <c r="P242" s="847"/>
      <c r="Q242" s="848"/>
      <c r="R242" s="885"/>
      <c r="S242" s="847"/>
      <c r="T242" s="847"/>
      <c r="U242" s="847"/>
      <c r="V242" s="847"/>
      <c r="W242" s="847"/>
      <c r="X242" s="847"/>
      <c r="Y242" s="847"/>
      <c r="Z242" s="847"/>
      <c r="AA242" s="847"/>
      <c r="AB242" s="847"/>
      <c r="AC242" s="847"/>
      <c r="AD242" s="847"/>
      <c r="AE242" s="847"/>
      <c r="AF242" s="886"/>
      <c r="AG242" s="543"/>
      <c r="AH242" s="543"/>
      <c r="AI242" s="543"/>
      <c r="AJ242" s="543"/>
      <c r="AK242" s="543"/>
      <c r="AL242" s="543"/>
      <c r="AM242" s="543"/>
      <c r="AN242" s="543"/>
      <c r="AO242" s="543"/>
      <c r="AP242" s="543"/>
      <c r="AQ242" s="543"/>
      <c r="AR242" s="543"/>
      <c r="AS242" s="543"/>
      <c r="AT242" s="543"/>
      <c r="AU242" s="543"/>
      <c r="AV242" s="543"/>
      <c r="AW242" s="543"/>
      <c r="AX242" s="543"/>
      <c r="AY242" s="543"/>
      <c r="AZ242" s="216"/>
      <c r="BA242" s="391"/>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309"/>
      <c r="BW242" s="309"/>
      <c r="BX242" s="309"/>
      <c r="BY242" s="310"/>
      <c r="BZ242" s="310"/>
      <c r="CA242" s="310"/>
      <c r="CB242" s="310"/>
      <c r="CC242" s="310"/>
      <c r="CD242" s="310"/>
      <c r="CE242" s="310"/>
      <c r="CF242" s="310"/>
      <c r="CG242" s="1866"/>
      <c r="CH242" s="1866"/>
      <c r="CI242" s="1866"/>
      <c r="CJ242" s="1866"/>
      <c r="CK242" s="1866"/>
      <c r="CL242" s="1866"/>
      <c r="CM242" s="1866"/>
      <c r="CN242" s="1866"/>
      <c r="CO242" s="1866"/>
      <c r="CP242" s="1866"/>
      <c r="CQ242" s="1866"/>
      <c r="CR242" s="1866"/>
      <c r="CS242" s="1866"/>
      <c r="CT242" s="1866"/>
      <c r="CU242" s="1866"/>
      <c r="CV242" s="1866"/>
      <c r="CW242" s="1866"/>
      <c r="CX242" s="1866"/>
      <c r="CY242" s="1866"/>
      <c r="CZ242" s="1866"/>
    </row>
    <row r="243" s="578" customFormat="true" ht="15" customHeight="true" x14ac:dyDescent="0.2">
      <c r="A243" s="1451"/>
      <c r="B243" s="1356"/>
      <c r="C243" s="916"/>
      <c r="D243" s="917"/>
      <c r="E243" s="917"/>
      <c r="F243" s="917"/>
      <c r="G243" s="918"/>
      <c r="H243" s="885"/>
      <c r="I243" s="847"/>
      <c r="J243" s="847"/>
      <c r="K243" s="847"/>
      <c r="L243" s="886"/>
      <c r="M243" s="884"/>
      <c r="N243" s="847"/>
      <c r="O243" s="847"/>
      <c r="P243" s="847"/>
      <c r="Q243" s="848"/>
      <c r="R243" s="885"/>
      <c r="S243" s="847"/>
      <c r="T243" s="847"/>
      <c r="U243" s="847"/>
      <c r="V243" s="847"/>
      <c r="W243" s="847"/>
      <c r="X243" s="847"/>
      <c r="Y243" s="847"/>
      <c r="Z243" s="847"/>
      <c r="AA243" s="847"/>
      <c r="AB243" s="847"/>
      <c r="AC243" s="847"/>
      <c r="AD243" s="847"/>
      <c r="AE243" s="847"/>
      <c r="AF243" s="886"/>
      <c r="AG243" s="543"/>
      <c r="AH243" s="543"/>
      <c r="AI243" s="543"/>
      <c r="AJ243" s="543"/>
      <c r="AK243" s="543"/>
      <c r="AL243" s="543"/>
      <c r="AM243" s="543"/>
      <c r="AN243" s="543"/>
      <c r="AO243" s="543"/>
      <c r="AP243" s="543"/>
      <c r="AQ243" s="543"/>
      <c r="AR243" s="543"/>
      <c r="AS243" s="543"/>
      <c r="AT243" s="543"/>
      <c r="AU243" s="543"/>
      <c r="AV243" s="543"/>
      <c r="AW243" s="543"/>
      <c r="AX243" s="543"/>
      <c r="AY243" s="543"/>
      <c r="AZ243" s="216"/>
      <c r="BA243" s="391"/>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309"/>
      <c r="BW243" s="309"/>
      <c r="BX243" s="309"/>
      <c r="BY243" s="310"/>
      <c r="BZ243" s="310"/>
      <c r="CA243" s="310"/>
      <c r="CB243" s="310"/>
      <c r="CC243" s="310"/>
      <c r="CD243" s="310"/>
      <c r="CE243" s="310"/>
      <c r="CF243" s="310"/>
      <c r="CG243" s="1866"/>
      <c r="CH243" s="1866"/>
      <c r="CI243" s="1866"/>
      <c r="CJ243" s="1866"/>
      <c r="CK243" s="1866"/>
      <c r="CL243" s="1866"/>
      <c r="CM243" s="1866"/>
      <c r="CN243" s="1866"/>
      <c r="CO243" s="1866"/>
      <c r="CP243" s="1866"/>
      <c r="CQ243" s="1866"/>
      <c r="CR243" s="1866"/>
      <c r="CS243" s="1866"/>
      <c r="CT243" s="1866"/>
      <c r="CU243" s="1866"/>
      <c r="CV243" s="1866"/>
      <c r="CW243" s="1866"/>
      <c r="CX243" s="1866"/>
      <c r="CY243" s="1866"/>
      <c r="CZ243" s="1866"/>
    </row>
    <row r="244" s="578" customFormat="true" ht="15" customHeight="true" x14ac:dyDescent="0.2">
      <c r="A244" s="1451"/>
      <c r="B244" s="1356"/>
      <c r="C244" s="916"/>
      <c r="D244" s="917"/>
      <c r="E244" s="917"/>
      <c r="F244" s="917"/>
      <c r="G244" s="918"/>
      <c r="H244" s="885"/>
      <c r="I244" s="847"/>
      <c r="J244" s="847"/>
      <c r="K244" s="847"/>
      <c r="L244" s="886"/>
      <c r="M244" s="884"/>
      <c r="N244" s="847"/>
      <c r="O244" s="847"/>
      <c r="P244" s="847"/>
      <c r="Q244" s="848"/>
      <c r="R244" s="885"/>
      <c r="S244" s="847"/>
      <c r="T244" s="847"/>
      <c r="U244" s="847"/>
      <c r="V244" s="847"/>
      <c r="W244" s="847"/>
      <c r="X244" s="847"/>
      <c r="Y244" s="847"/>
      <c r="Z244" s="847"/>
      <c r="AA244" s="847"/>
      <c r="AB244" s="847"/>
      <c r="AC244" s="847"/>
      <c r="AD244" s="847"/>
      <c r="AE244" s="847"/>
      <c r="AF244" s="886"/>
      <c r="AG244" s="543"/>
      <c r="AH244" s="543"/>
      <c r="AI244" s="543"/>
      <c r="AJ244" s="543"/>
      <c r="AK244" s="543"/>
      <c r="AL244" s="543"/>
      <c r="AM244" s="543"/>
      <c r="AN244" s="543"/>
      <c r="AO244" s="543"/>
      <c r="AP244" s="543"/>
      <c r="AQ244" s="543"/>
      <c r="AR244" s="543"/>
      <c r="AS244" s="543"/>
      <c r="AT244" s="543"/>
      <c r="AU244" s="543"/>
      <c r="AV244" s="543"/>
      <c r="AW244" s="543"/>
      <c r="AX244" s="543"/>
      <c r="AY244" s="543"/>
      <c r="AZ244" s="216"/>
      <c r="BA244" s="391"/>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309"/>
      <c r="BW244" s="309"/>
      <c r="BX244" s="309"/>
      <c r="BY244" s="310"/>
      <c r="BZ244" s="310"/>
      <c r="CA244" s="310"/>
      <c r="CB244" s="310"/>
      <c r="CC244" s="310"/>
      <c r="CD244" s="310"/>
      <c r="CE244" s="310"/>
      <c r="CF244" s="310"/>
      <c r="CG244" s="1866"/>
      <c r="CH244" s="1866"/>
      <c r="CI244" s="1866"/>
      <c r="CJ244" s="1866"/>
      <c r="CK244" s="1866"/>
      <c r="CL244" s="1866"/>
      <c r="CM244" s="1866"/>
      <c r="CN244" s="1866"/>
      <c r="CO244" s="1866"/>
      <c r="CP244" s="1866"/>
      <c r="CQ244" s="1866"/>
      <c r="CR244" s="1866"/>
      <c r="CS244" s="1866"/>
      <c r="CT244" s="1866"/>
      <c r="CU244" s="1866"/>
      <c r="CV244" s="1866"/>
      <c r="CW244" s="1866"/>
      <c r="CX244" s="1866"/>
      <c r="CY244" s="1866"/>
      <c r="CZ244" s="1866"/>
    </row>
    <row r="245" s="578" customFormat="true" ht="15" customHeight="true" x14ac:dyDescent="0.2">
      <c r="A245" s="1451"/>
      <c r="B245" s="1356"/>
      <c r="C245" s="916"/>
      <c r="D245" s="917"/>
      <c r="E245" s="917"/>
      <c r="F245" s="917"/>
      <c r="G245" s="918"/>
      <c r="H245" s="885"/>
      <c r="I245" s="847"/>
      <c r="J245" s="847"/>
      <c r="K245" s="847"/>
      <c r="L245" s="886"/>
      <c r="M245" s="884"/>
      <c r="N245" s="847"/>
      <c r="O245" s="847"/>
      <c r="P245" s="847"/>
      <c r="Q245" s="848"/>
      <c r="R245" s="885"/>
      <c r="S245" s="847"/>
      <c r="T245" s="847"/>
      <c r="U245" s="847"/>
      <c r="V245" s="847"/>
      <c r="W245" s="847"/>
      <c r="X245" s="847"/>
      <c r="Y245" s="847"/>
      <c r="Z245" s="847"/>
      <c r="AA245" s="847"/>
      <c r="AB245" s="847"/>
      <c r="AC245" s="847"/>
      <c r="AD245" s="847"/>
      <c r="AE245" s="847"/>
      <c r="AF245" s="886"/>
      <c r="AG245" s="543"/>
      <c r="AH245" s="543"/>
      <c r="AI245" s="543"/>
      <c r="AJ245" s="543"/>
      <c r="AK245" s="543"/>
      <c r="AL245" s="543"/>
      <c r="AM245" s="543"/>
      <c r="AN245" s="543"/>
      <c r="AO245" s="543"/>
      <c r="AP245" s="543"/>
      <c r="AQ245" s="543"/>
      <c r="AR245" s="543"/>
      <c r="AS245" s="543"/>
      <c r="AT245" s="543"/>
      <c r="AU245" s="543"/>
      <c r="AV245" s="543"/>
      <c r="AW245" s="543"/>
      <c r="AX245" s="543"/>
      <c r="AY245" s="543"/>
      <c r="AZ245" s="216"/>
      <c r="BA245" s="391"/>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309"/>
      <c r="BW245" s="309"/>
      <c r="BX245" s="309"/>
      <c r="BY245" s="310"/>
      <c r="BZ245" s="310"/>
      <c r="CA245" s="310"/>
      <c r="CB245" s="310"/>
      <c r="CC245" s="310"/>
      <c r="CD245" s="310"/>
      <c r="CE245" s="310"/>
      <c r="CF245" s="310"/>
      <c r="CG245" s="1866"/>
      <c r="CH245" s="1866"/>
      <c r="CI245" s="1866"/>
      <c r="CJ245" s="1866"/>
      <c r="CK245" s="1866"/>
      <c r="CL245" s="1866"/>
      <c r="CM245" s="1866"/>
      <c r="CN245" s="1866"/>
      <c r="CO245" s="1866"/>
      <c r="CP245" s="1866"/>
      <c r="CQ245" s="1866"/>
      <c r="CR245" s="1866"/>
      <c r="CS245" s="1866"/>
      <c r="CT245" s="1866"/>
      <c r="CU245" s="1866"/>
      <c r="CV245" s="1866"/>
      <c r="CW245" s="1866"/>
      <c r="CX245" s="1866"/>
      <c r="CY245" s="1866"/>
      <c r="CZ245" s="1866"/>
    </row>
    <row r="246" s="578" customFormat="true" ht="15" customHeight="true" x14ac:dyDescent="0.2">
      <c r="A246" s="1451"/>
      <c r="B246" s="1356"/>
      <c r="C246" s="916"/>
      <c r="D246" s="917"/>
      <c r="E246" s="917"/>
      <c r="F246" s="917"/>
      <c r="G246" s="918"/>
      <c r="H246" s="885"/>
      <c r="I246" s="847"/>
      <c r="J246" s="847"/>
      <c r="K246" s="847"/>
      <c r="L246" s="886"/>
      <c r="M246" s="884"/>
      <c r="N246" s="847"/>
      <c r="O246" s="847"/>
      <c r="P246" s="847"/>
      <c r="Q246" s="848"/>
      <c r="R246" s="885"/>
      <c r="S246" s="847"/>
      <c r="T246" s="847"/>
      <c r="U246" s="847"/>
      <c r="V246" s="847"/>
      <c r="W246" s="847"/>
      <c r="X246" s="847"/>
      <c r="Y246" s="847"/>
      <c r="Z246" s="847"/>
      <c r="AA246" s="847"/>
      <c r="AB246" s="847"/>
      <c r="AC246" s="847"/>
      <c r="AD246" s="847"/>
      <c r="AE246" s="847"/>
      <c r="AF246" s="886"/>
      <c r="AG246" s="543"/>
      <c r="AH246" s="543"/>
      <c r="AI246" s="543"/>
      <c r="AJ246" s="543"/>
      <c r="AK246" s="543"/>
      <c r="AL246" s="543"/>
      <c r="AM246" s="543"/>
      <c r="AN246" s="543"/>
      <c r="AO246" s="543"/>
      <c r="AP246" s="543"/>
      <c r="AQ246" s="543"/>
      <c r="AR246" s="543"/>
      <c r="AS246" s="543"/>
      <c r="AT246" s="543"/>
      <c r="AU246" s="543"/>
      <c r="AV246" s="543"/>
      <c r="AW246" s="543"/>
      <c r="AX246" s="543"/>
      <c r="AY246" s="543"/>
      <c r="AZ246" s="216"/>
      <c r="BA246" s="391"/>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309"/>
      <c r="BW246" s="309"/>
      <c r="BX246" s="309"/>
      <c r="BY246" s="310"/>
      <c r="BZ246" s="310"/>
      <c r="CA246" s="310"/>
      <c r="CB246" s="310"/>
      <c r="CC246" s="310"/>
      <c r="CD246" s="310"/>
      <c r="CE246" s="310"/>
      <c r="CF246" s="310"/>
      <c r="CG246" s="1866"/>
      <c r="CH246" s="1866"/>
      <c r="CI246" s="1866"/>
      <c r="CJ246" s="1866"/>
      <c r="CK246" s="1866"/>
      <c r="CL246" s="1866"/>
      <c r="CM246" s="1866"/>
      <c r="CN246" s="1866"/>
      <c r="CO246" s="1866"/>
      <c r="CP246" s="1866"/>
      <c r="CQ246" s="1866"/>
      <c r="CR246" s="1866"/>
      <c r="CS246" s="1866"/>
      <c r="CT246" s="1866"/>
      <c r="CU246" s="1866"/>
      <c r="CV246" s="1866"/>
      <c r="CW246" s="1866"/>
      <c r="CX246" s="1866"/>
      <c r="CY246" s="1866"/>
      <c r="CZ246" s="1866"/>
    </row>
    <row r="247" s="578" customFormat="true" ht="15" customHeight="true" x14ac:dyDescent="0.2">
      <c r="A247" s="1451"/>
      <c r="B247" s="1356"/>
      <c r="C247" s="916"/>
      <c r="D247" s="917"/>
      <c r="E247" s="917"/>
      <c r="F247" s="917"/>
      <c r="G247" s="918"/>
      <c r="H247" s="885"/>
      <c r="I247" s="847"/>
      <c r="J247" s="847"/>
      <c r="K247" s="847"/>
      <c r="L247" s="886"/>
      <c r="M247" s="884"/>
      <c r="N247" s="847"/>
      <c r="O247" s="847"/>
      <c r="P247" s="847"/>
      <c r="Q247" s="848"/>
      <c r="R247" s="885"/>
      <c r="S247" s="847"/>
      <c r="T247" s="847"/>
      <c r="U247" s="847"/>
      <c r="V247" s="847"/>
      <c r="W247" s="847"/>
      <c r="X247" s="847"/>
      <c r="Y247" s="847"/>
      <c r="Z247" s="847"/>
      <c r="AA247" s="847"/>
      <c r="AB247" s="847"/>
      <c r="AC247" s="847"/>
      <c r="AD247" s="847"/>
      <c r="AE247" s="847"/>
      <c r="AF247" s="886"/>
      <c r="AG247" s="543"/>
      <c r="AH247" s="543"/>
      <c r="AI247" s="543"/>
      <c r="AJ247" s="543"/>
      <c r="AK247" s="543"/>
      <c r="AL247" s="543"/>
      <c r="AM247" s="543"/>
      <c r="AN247" s="543"/>
      <c r="AO247" s="543"/>
      <c r="AP247" s="543"/>
      <c r="AQ247" s="543"/>
      <c r="AR247" s="543"/>
      <c r="AS247" s="543"/>
      <c r="AT247" s="543"/>
      <c r="AU247" s="543"/>
      <c r="AV247" s="543"/>
      <c r="AW247" s="543"/>
      <c r="AX247" s="543"/>
      <c r="AY247" s="543"/>
      <c r="AZ247" s="216"/>
      <c r="BA247" s="391"/>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309"/>
      <c r="BW247" s="309"/>
      <c r="BX247" s="309"/>
      <c r="BY247" s="310"/>
      <c r="BZ247" s="310"/>
      <c r="CA247" s="310"/>
      <c r="CB247" s="310"/>
      <c r="CC247" s="310"/>
      <c r="CD247" s="310"/>
      <c r="CE247" s="310"/>
      <c r="CF247" s="310"/>
      <c r="CG247" s="1866"/>
      <c r="CH247" s="1866"/>
      <c r="CI247" s="1866"/>
      <c r="CJ247" s="1866"/>
      <c r="CK247" s="1866"/>
      <c r="CL247" s="1866"/>
      <c r="CM247" s="1866"/>
      <c r="CN247" s="1866"/>
      <c r="CO247" s="1866"/>
      <c r="CP247" s="1866"/>
      <c r="CQ247" s="1866"/>
      <c r="CR247" s="1866"/>
      <c r="CS247" s="1866"/>
      <c r="CT247" s="1866"/>
      <c r="CU247" s="1866"/>
      <c r="CV247" s="1866"/>
      <c r="CW247" s="1866"/>
      <c r="CX247" s="1866"/>
      <c r="CY247" s="1866"/>
      <c r="CZ247" s="1866"/>
    </row>
    <row r="248" s="578" customFormat="true" ht="15" customHeight="true" x14ac:dyDescent="0.2">
      <c r="A248" s="1452"/>
      <c r="B248" s="1358"/>
      <c r="C248" s="1448"/>
      <c r="D248" s="1449"/>
      <c r="E248" s="1449"/>
      <c r="F248" s="1449"/>
      <c r="G248" s="1450"/>
      <c r="H248" s="964"/>
      <c r="I248" s="897"/>
      <c r="J248" s="897"/>
      <c r="K248" s="897"/>
      <c r="L248" s="965"/>
      <c r="M248" s="963"/>
      <c r="N248" s="897"/>
      <c r="O248" s="897"/>
      <c r="P248" s="897"/>
      <c r="Q248" s="898"/>
      <c r="R248" s="964"/>
      <c r="S248" s="897"/>
      <c r="T248" s="897"/>
      <c r="U248" s="897"/>
      <c r="V248" s="897"/>
      <c r="W248" s="897"/>
      <c r="X248" s="897"/>
      <c r="Y248" s="897"/>
      <c r="Z248" s="897"/>
      <c r="AA248" s="897"/>
      <c r="AB248" s="897"/>
      <c r="AC248" s="897"/>
      <c r="AD248" s="897"/>
      <c r="AE248" s="897"/>
      <c r="AF248" s="965"/>
      <c r="AG248" s="543"/>
      <c r="AH248" s="543"/>
      <c r="AI248" s="543"/>
      <c r="AJ248" s="543"/>
      <c r="AK248" s="543"/>
      <c r="AL248" s="543"/>
      <c r="AM248" s="543"/>
      <c r="AN248" s="543"/>
      <c r="AO248" s="543"/>
      <c r="AP248" s="543"/>
      <c r="AQ248" s="543"/>
      <c r="AR248" s="543"/>
      <c r="AS248" s="543"/>
      <c r="AT248" s="543"/>
      <c r="AU248" s="543"/>
      <c r="AV248" s="543"/>
      <c r="AW248" s="543"/>
      <c r="AX248" s="543"/>
      <c r="AY248" s="543"/>
      <c r="AZ248" s="216"/>
      <c r="BA248" s="391"/>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348"/>
      <c r="BW248" s="348"/>
      <c r="BX248" s="348"/>
      <c r="BY248" s="361"/>
      <c r="BZ248" s="361"/>
      <c r="CA248" s="361"/>
      <c r="CB248" s="361"/>
      <c r="CC248" s="361"/>
      <c r="CD248" s="361"/>
      <c r="CE248" s="361"/>
      <c r="CF248" s="361"/>
      <c r="CG248" s="1866"/>
      <c r="CH248" s="1866"/>
      <c r="CI248" s="1866"/>
      <c r="CJ248" s="1866"/>
      <c r="CK248" s="1866"/>
      <c r="CL248" s="1866"/>
      <c r="CM248" s="1866"/>
      <c r="CN248" s="1866"/>
      <c r="CO248" s="1866"/>
      <c r="CP248" s="1866"/>
      <c r="CQ248" s="1866"/>
      <c r="CR248" s="1866"/>
      <c r="CS248" s="1866"/>
      <c r="CT248" s="1866"/>
      <c r="CU248" s="1866"/>
      <c r="CV248" s="1866"/>
      <c r="CW248" s="1866"/>
      <c r="CX248" s="1866"/>
      <c r="CY248" s="1866"/>
      <c r="CZ248" s="1866"/>
    </row>
    <row r="249" s="578" customFormat="true" ht="250.15" customHeight="true" x14ac:dyDescent="0.2">
      <c r="A249" s="577"/>
      <c r="B249" s="577"/>
      <c r="C249" s="577"/>
      <c r="D249" s="577"/>
      <c r="E249" s="577"/>
      <c r="F249" s="577"/>
      <c r="G249" s="577"/>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A250" s="397"/>
      <c r="B250" s="397"/>
      <c r="C250" s="397"/>
      <c r="D250" s="397"/>
      <c r="E250" s="397"/>
      <c r="F250" s="397"/>
      <c r="G250" s="397"/>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4"/>
      <c r="BB250" s="238"/>
      <c r="BC250" s="394"/>
      <c r="BD250" s="394"/>
      <c r="BE250" s="394"/>
      <c r="BF250" s="394"/>
      <c r="BG250" s="394"/>
      <c r="BH250" s="394"/>
      <c r="BI250" s="394"/>
      <c r="BJ250" s="394"/>
      <c r="BK250" s="394"/>
      <c r="BL250" s="394"/>
      <c r="BM250" s="394"/>
      <c r="BN250" s="394"/>
      <c r="BO250" s="394"/>
      <c r="BP250" s="394"/>
      <c r="BQ250" s="394"/>
      <c r="BR250" s="394"/>
      <c r="BS250" s="394"/>
      <c r="BT250" s="394"/>
      <c r="BU250" s="394"/>
      <c r="BV250" s="394"/>
      <c r="BW250" s="394"/>
      <c r="BX250" s="394"/>
      <c r="BY250" s="394"/>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A251" s="397"/>
      <c r="B251" s="397"/>
      <c r="C251" s="397"/>
      <c r="D251" s="397"/>
      <c r="E251" s="397"/>
      <c r="F251" s="397"/>
      <c r="G251" s="397"/>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4"/>
      <c r="BB251" s="238"/>
      <c r="BC251" s="394"/>
      <c r="BD251" s="394"/>
      <c r="BE251" s="394"/>
      <c r="BF251" s="394"/>
      <c r="BG251" s="394"/>
      <c r="BH251" s="394"/>
      <c r="BI251" s="394"/>
      <c r="BJ251" s="394"/>
      <c r="BK251" s="394"/>
      <c r="BL251" s="394"/>
      <c r="BM251" s="394"/>
      <c r="BN251" s="394"/>
      <c r="BO251" s="394"/>
      <c r="BP251" s="394"/>
      <c r="BQ251" s="394"/>
      <c r="BR251" s="394"/>
      <c r="BS251" s="394"/>
      <c r="BT251" s="394"/>
      <c r="BU251" s="394"/>
      <c r="BV251" s="394"/>
      <c r="BW251" s="394"/>
      <c r="BX251" s="394"/>
      <c r="BY251" s="394"/>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A252" s="397"/>
      <c r="B252" s="397"/>
      <c r="C252" s="397"/>
      <c r="D252" s="397"/>
      <c r="E252" s="397"/>
      <c r="F252" s="397"/>
      <c r="G252" s="397"/>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4"/>
      <c r="BB252" s="238"/>
      <c r="BC252" s="394"/>
      <c r="BD252" s="394"/>
      <c r="BE252" s="394"/>
      <c r="BF252" s="394"/>
      <c r="BG252" s="394"/>
      <c r="BH252" s="394"/>
      <c r="BI252" s="394"/>
      <c r="BJ252" s="394"/>
      <c r="BK252" s="394"/>
      <c r="BL252" s="394"/>
      <c r="BM252" s="394"/>
      <c r="BN252" s="394"/>
      <c r="BO252" s="394"/>
      <c r="BP252" s="394"/>
      <c r="BQ252" s="394"/>
      <c r="BR252" s="394"/>
      <c r="BS252" s="394"/>
      <c r="BT252" s="394"/>
      <c r="BU252" s="394"/>
      <c r="BV252" s="394"/>
      <c r="BW252" s="394"/>
      <c r="BX252" s="394"/>
      <c r="BY252" s="394"/>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A253" s="397"/>
      <c r="B253" s="397"/>
      <c r="C253" s="397"/>
      <c r="D253" s="397"/>
      <c r="E253" s="397"/>
      <c r="F253" s="397"/>
      <c r="G253" s="397"/>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4"/>
      <c r="BB253" s="238"/>
      <c r="BC253" s="394"/>
      <c r="BD253" s="394"/>
      <c r="BE253" s="394"/>
      <c r="BF253" s="394"/>
      <c r="BG253" s="394"/>
      <c r="BH253" s="394"/>
      <c r="BI253" s="394"/>
      <c r="BJ253" s="394"/>
      <c r="BK253" s="394"/>
      <c r="BL253" s="394"/>
      <c r="BM253" s="394"/>
      <c r="BN253" s="394"/>
      <c r="BO253" s="394"/>
      <c r="BP253" s="394"/>
      <c r="BQ253" s="394"/>
      <c r="BR253" s="394"/>
      <c r="BS253" s="394"/>
      <c r="BT253" s="394"/>
      <c r="BU253" s="394"/>
      <c r="BV253" s="394"/>
      <c r="BW253" s="394"/>
      <c r="BX253" s="394"/>
      <c r="BY253" s="394"/>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A254" s="397"/>
      <c r="B254" s="397"/>
      <c r="C254" s="397"/>
      <c r="D254" s="397"/>
      <c r="E254" s="397"/>
      <c r="F254" s="397"/>
      <c r="G254" s="397"/>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4"/>
      <c r="BB254" s="238"/>
      <c r="BC254" s="394"/>
      <c r="BD254" s="394"/>
      <c r="BE254" s="394"/>
      <c r="BF254" s="394"/>
      <c r="BG254" s="394"/>
      <c r="BH254" s="394"/>
      <c r="BI254" s="394"/>
      <c r="BJ254" s="394"/>
      <c r="BK254" s="394"/>
      <c r="BL254" s="394"/>
      <c r="BM254" s="394"/>
      <c r="BN254" s="394"/>
      <c r="BO254" s="394"/>
      <c r="BP254" s="394"/>
      <c r="BQ254" s="394"/>
      <c r="BR254" s="394"/>
      <c r="BS254" s="394"/>
      <c r="BT254" s="394"/>
      <c r="BU254" s="394"/>
      <c r="BV254" s="394"/>
      <c r="BW254" s="394"/>
      <c r="BX254" s="394"/>
      <c r="BY254" s="394"/>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A255" s="397"/>
      <c r="B255" s="397"/>
      <c r="C255" s="397"/>
      <c r="D255" s="397"/>
      <c r="E255" s="397"/>
      <c r="F255" s="397"/>
      <c r="G255" s="397"/>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4"/>
      <c r="BB255" s="238"/>
      <c r="BC255" s="394"/>
      <c r="BD255" s="394"/>
      <c r="BE255" s="394"/>
      <c r="BF255" s="394"/>
      <c r="BG255" s="394"/>
      <c r="BH255" s="394"/>
      <c r="BI255" s="394"/>
      <c r="BJ255" s="394"/>
      <c r="BK255" s="394"/>
      <c r="BL255" s="394"/>
      <c r="BM255" s="394"/>
      <c r="BN255" s="394"/>
      <c r="BO255" s="394"/>
      <c r="BP255" s="394"/>
      <c r="BQ255" s="394"/>
      <c r="BR255" s="394"/>
      <c r="BS255" s="394"/>
      <c r="BT255" s="394"/>
      <c r="BU255" s="394"/>
      <c r="BV255" s="394"/>
      <c r="BW255" s="394"/>
      <c r="BX255" s="394"/>
      <c r="BY255" s="394"/>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A256" s="397"/>
      <c r="B256" s="397"/>
      <c r="C256" s="397"/>
      <c r="D256" s="397"/>
      <c r="E256" s="397"/>
      <c r="F256" s="397"/>
      <c r="G256" s="397"/>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4"/>
      <c r="BB256" s="238"/>
      <c r="BC256" s="394"/>
      <c r="BD256" s="394"/>
      <c r="BE256" s="394"/>
      <c r="BF256" s="394"/>
      <c r="BG256" s="394"/>
      <c r="BH256" s="394"/>
      <c r="BI256" s="394"/>
      <c r="BJ256" s="394"/>
      <c r="BK256" s="394"/>
      <c r="BL256" s="394"/>
      <c r="BM256" s="394"/>
      <c r="BN256" s="394"/>
      <c r="BO256" s="394"/>
      <c r="BP256" s="394"/>
      <c r="BQ256" s="394"/>
      <c r="BR256" s="394"/>
      <c r="BS256" s="394"/>
      <c r="BT256" s="394"/>
      <c r="BU256" s="394"/>
      <c r="BV256" s="394"/>
      <c r="BW256" s="394"/>
      <c r="BX256" s="394"/>
      <c r="BY256" s="394"/>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A257" s="397"/>
      <c r="B257" s="397"/>
      <c r="C257" s="397"/>
      <c r="D257" s="397"/>
      <c r="E257" s="397"/>
      <c r="F257" s="397"/>
      <c r="G257" s="397"/>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4"/>
      <c r="BB257" s="238"/>
      <c r="BC257" s="394"/>
      <c r="BD257" s="394"/>
      <c r="BE257" s="394"/>
      <c r="BF257" s="394"/>
      <c r="BG257" s="394"/>
      <c r="BH257" s="394"/>
      <c r="BI257" s="394"/>
      <c r="BJ257" s="394"/>
      <c r="BK257" s="394"/>
      <c r="BL257" s="394"/>
      <c r="BM257" s="394"/>
      <c r="BN257" s="394"/>
      <c r="BO257" s="394"/>
      <c r="BP257" s="394"/>
      <c r="BQ257" s="394"/>
      <c r="BR257" s="394"/>
      <c r="BS257" s="394"/>
      <c r="BT257" s="394"/>
      <c r="BU257" s="394"/>
      <c r="BV257" s="394"/>
      <c r="BW257" s="394"/>
      <c r="BX257" s="394"/>
      <c r="BY257" s="394"/>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A258" s="397"/>
      <c r="B258" s="397"/>
      <c r="C258" s="397"/>
      <c r="D258" s="397"/>
      <c r="E258" s="397"/>
      <c r="F258" s="397"/>
      <c r="G258" s="397"/>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4"/>
      <c r="BB258" s="238"/>
      <c r="BC258" s="394"/>
      <c r="BD258" s="394"/>
      <c r="BE258" s="394"/>
      <c r="BF258" s="394"/>
      <c r="BG258" s="394"/>
      <c r="BH258" s="394"/>
      <c r="BI258" s="394"/>
      <c r="BJ258" s="394"/>
      <c r="BK258" s="394"/>
      <c r="BL258" s="394"/>
      <c r="BM258" s="394"/>
      <c r="BN258" s="394"/>
      <c r="BO258" s="394"/>
      <c r="BP258" s="394"/>
      <c r="BQ258" s="394"/>
      <c r="BR258" s="394"/>
      <c r="BS258" s="394"/>
      <c r="BT258" s="394"/>
      <c r="BU258" s="394"/>
      <c r="BV258" s="394"/>
      <c r="BW258" s="394"/>
      <c r="BX258" s="394"/>
      <c r="BY258" s="394"/>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78" customFormat="true" ht="15" customHeight="true" x14ac:dyDescent="0.2">
      <c r="A259" s="577"/>
      <c r="B259" s="577"/>
      <c r="C259" s="577"/>
      <c r="D259" s="577"/>
      <c r="E259" s="577"/>
      <c r="F259" s="577"/>
      <c r="G259" s="577"/>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129</v>
      </c>
      <c r="BB259" s="137" t="s">
        <v>86</v>
      </c>
      <c r="BC259" s="2282" t="s">
        <v>115</v>
      </c>
      <c r="BD259" s="2283"/>
      <c r="BE259" s="2283"/>
      <c r="BF259" s="2283"/>
      <c r="BG259" s="2284"/>
      <c r="BH259" s="2285" t="s">
        <v>39</v>
      </c>
      <c r="BI259" s="2283"/>
      <c r="BJ259" s="2283"/>
      <c r="BK259" s="2283"/>
      <c r="BL259" s="2284"/>
      <c r="BM259" s="2285" t="s">
        <v>38</v>
      </c>
      <c r="BN259" s="2283"/>
      <c r="BO259" s="2283"/>
      <c r="BP259" s="2283"/>
      <c r="BQ259" s="2286"/>
      <c r="BR259" s="1788" t="s">
        <v>139</v>
      </c>
      <c r="BS259" s="1789"/>
      <c r="BT259" s="1789"/>
      <c r="BU259" s="1789"/>
      <c r="BV259" s="1789"/>
      <c r="BW259" s="1789"/>
      <c r="BX259" s="1789"/>
      <c r="BY259" s="1790"/>
      <c r="BZ259" s="313"/>
      <c r="CA259" s="313"/>
      <c r="CB259" s="313"/>
      <c r="CC259" s="313"/>
      <c r="CD259" s="313"/>
      <c r="CE259" s="313"/>
      <c r="CF259" s="313"/>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578" customFormat="true" ht="36" x14ac:dyDescent="0.2">
      <c r="A260" s="577"/>
      <c r="B260" s="577"/>
      <c r="C260" s="577"/>
      <c r="D260" s="577"/>
      <c r="E260" s="577"/>
      <c r="F260" s="577"/>
      <c r="G260" s="577"/>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234</v>
      </c>
      <c r="BS260" s="178" t="s">
        <v>235</v>
      </c>
      <c r="BT260" s="178" t="s">
        <v>236</v>
      </c>
      <c r="BU260" s="178" t="s">
        <v>237</v>
      </c>
      <c r="BV260" s="178" t="s">
        <v>238</v>
      </c>
      <c r="BW260" s="178" t="s">
        <v>239</v>
      </c>
      <c r="BX260" s="178" t="s">
        <v>240</v>
      </c>
      <c r="BY260" s="179" t="s">
        <v>241</v>
      </c>
      <c r="BZ260" s="179" t="s">
        <v>242</v>
      </c>
      <c r="CA260" s="179" t="s">
        <v>243</v>
      </c>
      <c r="CB260" s="179" t="s">
        <v>244</v>
      </c>
      <c r="CC260" s="179" t="s">
        <v>245</v>
      </c>
      <c r="CD260" s="179" t="s">
        <v>246</v>
      </c>
      <c r="CE260" s="179" t="s">
        <v>247</v>
      </c>
      <c r="CF260" s="179" t="s">
        <v>248</v>
      </c>
      <c r="CG260" s="1867"/>
      <c r="CH260" s="1867"/>
      <c r="CI260" s="1867"/>
      <c r="CJ260" s="1867"/>
      <c r="CK260" s="1867"/>
      <c r="CL260" s="1867"/>
      <c r="CM260" s="1867"/>
      <c r="CN260" s="1867"/>
      <c r="CO260" s="1867"/>
      <c r="CP260" s="1867"/>
      <c r="CQ260" s="1867"/>
      <c r="CR260" s="1867"/>
      <c r="CS260" s="1867"/>
      <c r="CT260" s="1867"/>
      <c r="CU260" s="1867"/>
      <c r="CV260" s="1867"/>
      <c r="CW260" s="1867"/>
      <c r="CX260" s="1867"/>
      <c r="CY260" s="1867"/>
      <c r="CZ260" s="1867"/>
    </row>
    <row r="261" s="578" customFormat="true" ht="15" customHeight="true" x14ac:dyDescent="0.2">
      <c r="A261" s="577"/>
      <c r="B261" s="577"/>
      <c r="C261" s="577"/>
      <c r="D261" s="577"/>
      <c r="E261" s="577"/>
      <c r="F261" s="577"/>
      <c r="G261" s="577"/>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287" t="s">
        <v>74</v>
      </c>
      <c r="BB261" s="294" t="s">
        <v>50</v>
      </c>
      <c r="BC261" s="1211" t="s">
        <v>36</v>
      </c>
      <c r="BD261" s="1231" t="s">
        <v>36</v>
      </c>
      <c r="BE261" s="1231" t="s">
        <v>36</v>
      </c>
      <c r="BF261" s="1231" t="s">
        <v>36</v>
      </c>
      <c r="BG261" s="1252" t="s">
        <v>36</v>
      </c>
      <c r="BH261" s="1274" t="s">
        <v>36</v>
      </c>
      <c r="BI261" s="1231" t="s">
        <v>36</v>
      </c>
      <c r="BJ261" s="1231" t="s">
        <v>36</v>
      </c>
      <c r="BK261" s="1231" t="s">
        <v>36</v>
      </c>
      <c r="BL261" s="1252" t="s">
        <v>36</v>
      </c>
      <c r="BM261" s="1274" t="s">
        <v>36</v>
      </c>
      <c r="BN261" s="1231" t="s">
        <v>36</v>
      </c>
      <c r="BO261" s="1231" t="s">
        <v>36</v>
      </c>
      <c r="BP261" s="1231" t="s">
        <v>36</v>
      </c>
      <c r="BQ261" s="1252" t="s">
        <v>36</v>
      </c>
      <c r="BR261" s="1274" t="s">
        <v>36</v>
      </c>
      <c r="BS261" s="1231" t="s">
        <v>36</v>
      </c>
      <c r="BT261" s="1231" t="s">
        <v>36</v>
      </c>
      <c r="BU261" s="1231" t="s">
        <v>36</v>
      </c>
      <c r="BV261" s="1231" t="s">
        <v>36</v>
      </c>
      <c r="BW261" s="1231" t="s">
        <v>36</v>
      </c>
      <c r="BX261" s="1231" t="s">
        <v>36</v>
      </c>
      <c r="BY261" s="1295" t="s">
        <v>36</v>
      </c>
      <c r="BZ261" s="1295" t="s">
        <v>36</v>
      </c>
      <c r="CA261" s="1295" t="s">
        <v>36</v>
      </c>
      <c r="CB261" s="1295" t="s">
        <v>36</v>
      </c>
      <c r="CC261" s="1295" t="s">
        <v>36</v>
      </c>
      <c r="CD261" s="1295" t="s">
        <v>36</v>
      </c>
      <c r="CE261" s="1295" t="s">
        <v>36</v>
      </c>
      <c r="CF261" s="1295" t="s">
        <v>36</v>
      </c>
      <c r="CG261" s="1868"/>
      <c r="CH261" s="1868"/>
      <c r="CI261" s="1868"/>
      <c r="CJ261" s="1868"/>
      <c r="CK261" s="1868"/>
      <c r="CL261" s="1868"/>
      <c r="CM261" s="1868"/>
      <c r="CN261" s="1868"/>
      <c r="CO261" s="1868"/>
      <c r="CP261" s="1868"/>
      <c r="CQ261" s="1868"/>
      <c r="CR261" s="1868"/>
      <c r="CS261" s="1868"/>
      <c r="CT261" s="1868"/>
      <c r="CU261" s="1868"/>
      <c r="CV261" s="1868"/>
      <c r="CW261" s="1868"/>
      <c r="CX261" s="1868"/>
      <c r="CY261" s="1868"/>
      <c r="CZ261" s="1868"/>
    </row>
    <row r="262" s="578" customFormat="true" ht="15" customHeight="true" x14ac:dyDescent="0.2">
      <c r="A262" s="577"/>
      <c r="B262" s="577"/>
      <c r="C262" s="577"/>
      <c r="D262" s="577"/>
      <c r="E262" s="577"/>
      <c r="F262" s="577"/>
      <c r="G262" s="577"/>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272"/>
      <c r="BB262" s="295" t="s">
        <v>49</v>
      </c>
      <c r="BC262" s="1212" t="s">
        <v>36</v>
      </c>
      <c r="BD262" s="1232" t="s">
        <v>36</v>
      </c>
      <c r="BE262" s="1232" t="s">
        <v>36</v>
      </c>
      <c r="BF262" s="1232" t="s">
        <v>36</v>
      </c>
      <c r="BG262" s="1253" t="s">
        <v>36</v>
      </c>
      <c r="BH262" s="1275" t="s">
        <v>36</v>
      </c>
      <c r="BI262" s="1232" t="s">
        <v>36</v>
      </c>
      <c r="BJ262" s="1232" t="s">
        <v>36</v>
      </c>
      <c r="BK262" s="1232" t="s">
        <v>36</v>
      </c>
      <c r="BL262" s="1253" t="s">
        <v>36</v>
      </c>
      <c r="BM262" s="1275" t="s">
        <v>36</v>
      </c>
      <c r="BN262" s="1232" t="s">
        <v>36</v>
      </c>
      <c r="BO262" s="1232" t="s">
        <v>36</v>
      </c>
      <c r="BP262" s="1232" t="s">
        <v>36</v>
      </c>
      <c r="BQ262" s="1253" t="s">
        <v>36</v>
      </c>
      <c r="BR262" s="1275" t="s">
        <v>36</v>
      </c>
      <c r="BS262" s="1232" t="s">
        <v>36</v>
      </c>
      <c r="BT262" s="1232" t="s">
        <v>36</v>
      </c>
      <c r="BU262" s="1232" t="s">
        <v>36</v>
      </c>
      <c r="BV262" s="1232" t="s">
        <v>36</v>
      </c>
      <c r="BW262" s="1232" t="s">
        <v>36</v>
      </c>
      <c r="BX262" s="1232" t="s">
        <v>36</v>
      </c>
      <c r="BY262" s="1296" t="s">
        <v>36</v>
      </c>
      <c r="BZ262" s="1296" t="s">
        <v>36</v>
      </c>
      <c r="CA262" s="1296" t="s">
        <v>36</v>
      </c>
      <c r="CB262" s="1296" t="s">
        <v>36</v>
      </c>
      <c r="CC262" s="1296" t="s">
        <v>36</v>
      </c>
      <c r="CD262" s="1296" t="s">
        <v>36</v>
      </c>
      <c r="CE262" s="1296" t="s">
        <v>36</v>
      </c>
      <c r="CF262" s="1296" t="s">
        <v>36</v>
      </c>
      <c r="CG262" s="1869"/>
      <c r="CH262" s="1869"/>
      <c r="CI262" s="1869"/>
      <c r="CJ262" s="1869"/>
      <c r="CK262" s="1869"/>
      <c r="CL262" s="1869"/>
      <c r="CM262" s="1869"/>
      <c r="CN262" s="1869"/>
      <c r="CO262" s="1869"/>
      <c r="CP262" s="1869"/>
      <c r="CQ262" s="1869"/>
      <c r="CR262" s="1869"/>
      <c r="CS262" s="1869"/>
      <c r="CT262" s="1869"/>
      <c r="CU262" s="1869"/>
      <c r="CV262" s="1869"/>
      <c r="CW262" s="1869"/>
      <c r="CX262" s="1869"/>
      <c r="CY262" s="1869"/>
      <c r="CZ262" s="1869"/>
    </row>
    <row r="263" s="578" customFormat="true" ht="15" customHeight="true" x14ac:dyDescent="0.2">
      <c r="A263" s="577"/>
      <c r="B263" s="577"/>
      <c r="C263" s="577"/>
      <c r="D263" s="577"/>
      <c r="E263" s="577"/>
      <c r="F263" s="577"/>
      <c r="G263" s="577"/>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272"/>
      <c r="BB263" s="295" t="s">
        <v>113</v>
      </c>
      <c r="BC263" s="1212" t="s">
        <v>36</v>
      </c>
      <c r="BD263" s="1232" t="s">
        <v>36</v>
      </c>
      <c r="BE263" s="1232" t="s">
        <v>36</v>
      </c>
      <c r="BF263" s="1232" t="s">
        <v>36</v>
      </c>
      <c r="BG263" s="1253" t="s">
        <v>36</v>
      </c>
      <c r="BH263" s="1275" t="s">
        <v>36</v>
      </c>
      <c r="BI263" s="1232" t="s">
        <v>36</v>
      </c>
      <c r="BJ263" s="1232" t="s">
        <v>36</v>
      </c>
      <c r="BK263" s="1232" t="s">
        <v>36</v>
      </c>
      <c r="BL263" s="1253" t="s">
        <v>36</v>
      </c>
      <c r="BM263" s="1275" t="s">
        <v>36</v>
      </c>
      <c r="BN263" s="1232" t="s">
        <v>36</v>
      </c>
      <c r="BO263" s="1232" t="s">
        <v>36</v>
      </c>
      <c r="BP263" s="1232" t="s">
        <v>36</v>
      </c>
      <c r="BQ263" s="1253" t="s">
        <v>36</v>
      </c>
      <c r="BR263" s="1275" t="s">
        <v>36</v>
      </c>
      <c r="BS263" s="1232" t="s">
        <v>36</v>
      </c>
      <c r="BT263" s="1232" t="s">
        <v>36</v>
      </c>
      <c r="BU263" s="1232" t="s">
        <v>36</v>
      </c>
      <c r="BV263" s="1232" t="s">
        <v>36</v>
      </c>
      <c r="BW263" s="1232" t="s">
        <v>36</v>
      </c>
      <c r="BX263" s="1232" t="s">
        <v>36</v>
      </c>
      <c r="BY263" s="1296" t="s">
        <v>36</v>
      </c>
      <c r="BZ263" s="1296" t="s">
        <v>36</v>
      </c>
      <c r="CA263" s="1296" t="s">
        <v>36</v>
      </c>
      <c r="CB263" s="1296" t="s">
        <v>36</v>
      </c>
      <c r="CC263" s="1296" t="s">
        <v>36</v>
      </c>
      <c r="CD263" s="1296" t="s">
        <v>36</v>
      </c>
      <c r="CE263" s="1296" t="s">
        <v>36</v>
      </c>
      <c r="CF263" s="1296" t="s">
        <v>36</v>
      </c>
      <c r="CG263" s="1869"/>
      <c r="CH263" s="1869"/>
      <c r="CI263" s="1869"/>
      <c r="CJ263" s="1869"/>
      <c r="CK263" s="1869"/>
      <c r="CL263" s="1869"/>
      <c r="CM263" s="1869"/>
      <c r="CN263" s="1869"/>
      <c r="CO263" s="1869"/>
      <c r="CP263" s="1869"/>
      <c r="CQ263" s="1869"/>
      <c r="CR263" s="1869"/>
      <c r="CS263" s="1869"/>
      <c r="CT263" s="1869"/>
      <c r="CU263" s="1869"/>
      <c r="CV263" s="1869"/>
      <c r="CW263" s="1869"/>
      <c r="CX263" s="1869"/>
      <c r="CY263" s="1869"/>
      <c r="CZ263" s="1869"/>
    </row>
    <row r="264" s="578" customFormat="true" ht="15" customHeight="true" x14ac:dyDescent="0.2">
      <c r="A264" s="577"/>
      <c r="B264" s="577"/>
      <c r="C264" s="577"/>
      <c r="D264" s="577"/>
      <c r="E264" s="577"/>
      <c r="F264" s="577"/>
      <c r="G264" s="577"/>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272" t="s">
        <v>75</v>
      </c>
      <c r="BB264" s="295" t="s">
        <v>89</v>
      </c>
      <c r="BC264" s="1212" t="s">
        <v>36</v>
      </c>
      <c r="BD264" s="1232" t="s">
        <v>36</v>
      </c>
      <c r="BE264" s="1232" t="s">
        <v>36</v>
      </c>
      <c r="BF264" s="1232" t="s">
        <v>36</v>
      </c>
      <c r="BG264" s="1253" t="s">
        <v>36</v>
      </c>
      <c r="BH264" s="1275" t="s">
        <v>36</v>
      </c>
      <c r="BI264" s="1232" t="s">
        <v>36</v>
      </c>
      <c r="BJ264" s="1232" t="s">
        <v>36</v>
      </c>
      <c r="BK264" s="1232" t="s">
        <v>36</v>
      </c>
      <c r="BL264" s="1253" t="s">
        <v>36</v>
      </c>
      <c r="BM264" s="1275" t="s">
        <v>36</v>
      </c>
      <c r="BN264" s="1232" t="s">
        <v>36</v>
      </c>
      <c r="BO264" s="1232" t="s">
        <v>36</v>
      </c>
      <c r="BP264" s="1232" t="s">
        <v>36</v>
      </c>
      <c r="BQ264" s="1253" t="s">
        <v>36</v>
      </c>
      <c r="BR264" s="1275" t="s">
        <v>36</v>
      </c>
      <c r="BS264" s="1232" t="s">
        <v>36</v>
      </c>
      <c r="BT264" s="1232" t="s">
        <v>36</v>
      </c>
      <c r="BU264" s="1232" t="s">
        <v>36</v>
      </c>
      <c r="BV264" s="1232" t="s">
        <v>36</v>
      </c>
      <c r="BW264" s="1232" t="s">
        <v>36</v>
      </c>
      <c r="BX264" s="1232" t="s">
        <v>36</v>
      </c>
      <c r="BY264" s="1296" t="s">
        <v>36</v>
      </c>
      <c r="BZ264" s="1296" t="s">
        <v>36</v>
      </c>
      <c r="CA264" s="1296" t="s">
        <v>36</v>
      </c>
      <c r="CB264" s="1296" t="s">
        <v>36</v>
      </c>
      <c r="CC264" s="1296" t="s">
        <v>36</v>
      </c>
      <c r="CD264" s="1296" t="s">
        <v>36</v>
      </c>
      <c r="CE264" s="1296" t="s">
        <v>36</v>
      </c>
      <c r="CF264" s="1296" t="s">
        <v>36</v>
      </c>
      <c r="CG264" s="1869"/>
      <c r="CH264" s="1869"/>
      <c r="CI264" s="1869"/>
      <c r="CJ264" s="1869"/>
      <c r="CK264" s="1869"/>
      <c r="CL264" s="1869"/>
      <c r="CM264" s="1869"/>
      <c r="CN264" s="1869"/>
      <c r="CO264" s="1869"/>
      <c r="CP264" s="1869"/>
      <c r="CQ264" s="1869"/>
      <c r="CR264" s="1869"/>
      <c r="CS264" s="1869"/>
      <c r="CT264" s="1869"/>
      <c r="CU264" s="1869"/>
      <c r="CV264" s="1869"/>
      <c r="CW264" s="1869"/>
      <c r="CX264" s="1869"/>
      <c r="CY264" s="1869"/>
      <c r="CZ264" s="1869"/>
    </row>
    <row r="265" s="578" customFormat="true" ht="15" customHeight="true" x14ac:dyDescent="0.2">
      <c r="A265" s="577"/>
      <c r="B265" s="577"/>
      <c r="C265" s="577"/>
      <c r="D265" s="577"/>
      <c r="E265" s="577"/>
      <c r="F265" s="577"/>
      <c r="G265" s="577"/>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272"/>
      <c r="BB265" s="295" t="s">
        <v>90</v>
      </c>
      <c r="BC265" s="1212" t="s">
        <v>36</v>
      </c>
      <c r="BD265" s="1232" t="s">
        <v>36</v>
      </c>
      <c r="BE265" s="1232" t="s">
        <v>36</v>
      </c>
      <c r="BF265" s="1232" t="s">
        <v>36</v>
      </c>
      <c r="BG265" s="1253" t="s">
        <v>36</v>
      </c>
      <c r="BH265" s="1275" t="s">
        <v>36</v>
      </c>
      <c r="BI265" s="1232" t="s">
        <v>36</v>
      </c>
      <c r="BJ265" s="1232" t="s">
        <v>36</v>
      </c>
      <c r="BK265" s="1232" t="s">
        <v>36</v>
      </c>
      <c r="BL265" s="1253" t="s">
        <v>36</v>
      </c>
      <c r="BM265" s="1275" t="s">
        <v>36</v>
      </c>
      <c r="BN265" s="1232" t="s">
        <v>36</v>
      </c>
      <c r="BO265" s="1232" t="s">
        <v>36</v>
      </c>
      <c r="BP265" s="1232" t="s">
        <v>36</v>
      </c>
      <c r="BQ265" s="1253" t="s">
        <v>36</v>
      </c>
      <c r="BR265" s="1275" t="s">
        <v>36</v>
      </c>
      <c r="BS265" s="1232" t="s">
        <v>36</v>
      </c>
      <c r="BT265" s="1232" t="s">
        <v>36</v>
      </c>
      <c r="BU265" s="1232" t="s">
        <v>36</v>
      </c>
      <c r="BV265" s="1232" t="s">
        <v>36</v>
      </c>
      <c r="BW265" s="1232" t="s">
        <v>36</v>
      </c>
      <c r="BX265" s="1232" t="s">
        <v>36</v>
      </c>
      <c r="BY265" s="1296" t="s">
        <v>36</v>
      </c>
      <c r="BZ265" s="1296" t="s">
        <v>36</v>
      </c>
      <c r="CA265" s="1296" t="s">
        <v>36</v>
      </c>
      <c r="CB265" s="1296" t="s">
        <v>36</v>
      </c>
      <c r="CC265" s="1296" t="s">
        <v>36</v>
      </c>
      <c r="CD265" s="1296" t="s">
        <v>36</v>
      </c>
      <c r="CE265" s="1296" t="s">
        <v>36</v>
      </c>
      <c r="CF265" s="1296" t="s">
        <v>36</v>
      </c>
      <c r="CG265" s="1869"/>
      <c r="CH265" s="1869"/>
      <c r="CI265" s="1869"/>
      <c r="CJ265" s="1869"/>
      <c r="CK265" s="1869"/>
      <c r="CL265" s="1869"/>
      <c r="CM265" s="1869"/>
      <c r="CN265" s="1869"/>
      <c r="CO265" s="1869"/>
      <c r="CP265" s="1869"/>
      <c r="CQ265" s="1869"/>
      <c r="CR265" s="1869"/>
      <c r="CS265" s="1869"/>
      <c r="CT265" s="1869"/>
      <c r="CU265" s="1869"/>
      <c r="CV265" s="1869"/>
      <c r="CW265" s="1869"/>
      <c r="CX265" s="1869"/>
      <c r="CY265" s="1869"/>
      <c r="CZ265" s="1869"/>
    </row>
    <row r="266" s="578" customFormat="true" ht="15" customHeight="true" x14ac:dyDescent="0.2">
      <c r="A266" s="577"/>
      <c r="B266" s="577"/>
      <c r="C266" s="577"/>
      <c r="D266" s="577"/>
      <c r="E266" s="577"/>
      <c r="F266" s="577"/>
      <c r="G266" s="577"/>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272"/>
      <c r="BB266" s="295" t="s">
        <v>91</v>
      </c>
      <c r="BC266" s="1212" t="s">
        <v>36</v>
      </c>
      <c r="BD266" s="1232" t="s">
        <v>36</v>
      </c>
      <c r="BE266" s="1232" t="s">
        <v>36</v>
      </c>
      <c r="BF266" s="1232" t="s">
        <v>36</v>
      </c>
      <c r="BG266" s="1253" t="s">
        <v>36</v>
      </c>
      <c r="BH266" s="1275" t="s">
        <v>36</v>
      </c>
      <c r="BI266" s="1232" t="s">
        <v>36</v>
      </c>
      <c r="BJ266" s="1232" t="s">
        <v>36</v>
      </c>
      <c r="BK266" s="1232" t="s">
        <v>36</v>
      </c>
      <c r="BL266" s="1253" t="s">
        <v>36</v>
      </c>
      <c r="BM266" s="1275" t="s">
        <v>36</v>
      </c>
      <c r="BN266" s="1232" t="s">
        <v>36</v>
      </c>
      <c r="BO266" s="1232" t="s">
        <v>36</v>
      </c>
      <c r="BP266" s="1232" t="s">
        <v>36</v>
      </c>
      <c r="BQ266" s="1253" t="s">
        <v>36</v>
      </c>
      <c r="BR266" s="1275" t="s">
        <v>36</v>
      </c>
      <c r="BS266" s="1232" t="s">
        <v>36</v>
      </c>
      <c r="BT266" s="1232" t="s">
        <v>36</v>
      </c>
      <c r="BU266" s="1232" t="s">
        <v>36</v>
      </c>
      <c r="BV266" s="1232" t="s">
        <v>36</v>
      </c>
      <c r="BW266" s="1232" t="s">
        <v>36</v>
      </c>
      <c r="BX266" s="1232" t="s">
        <v>36</v>
      </c>
      <c r="BY266" s="1296" t="s">
        <v>36</v>
      </c>
      <c r="BZ266" s="1296" t="s">
        <v>36</v>
      </c>
      <c r="CA266" s="1296" t="s">
        <v>36</v>
      </c>
      <c r="CB266" s="1296" t="s">
        <v>36</v>
      </c>
      <c r="CC266" s="1296" t="s">
        <v>36</v>
      </c>
      <c r="CD266" s="1296" t="s">
        <v>36</v>
      </c>
      <c r="CE266" s="1296" t="s">
        <v>36</v>
      </c>
      <c r="CF266" s="1296" t="s">
        <v>36</v>
      </c>
      <c r="CG266" s="1869"/>
      <c r="CH266" s="1869"/>
      <c r="CI266" s="1869"/>
      <c r="CJ266" s="1869"/>
      <c r="CK266" s="1869"/>
      <c r="CL266" s="1869"/>
      <c r="CM266" s="1869"/>
      <c r="CN266" s="1869"/>
      <c r="CO266" s="1869"/>
      <c r="CP266" s="1869"/>
      <c r="CQ266" s="1869"/>
      <c r="CR266" s="1869"/>
      <c r="CS266" s="1869"/>
      <c r="CT266" s="1869"/>
      <c r="CU266" s="1869"/>
      <c r="CV266" s="1869"/>
      <c r="CW266" s="1869"/>
      <c r="CX266" s="1869"/>
      <c r="CY266" s="1869"/>
      <c r="CZ266" s="1869"/>
    </row>
    <row r="267" s="578" customFormat="true" ht="15" customHeight="true" x14ac:dyDescent="0.2">
      <c r="A267" s="577"/>
      <c r="B267" s="577"/>
      <c r="C267" s="577"/>
      <c r="D267" s="577"/>
      <c r="E267" s="577"/>
      <c r="F267" s="577"/>
      <c r="G267" s="577"/>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272"/>
      <c r="BB267" s="295" t="s">
        <v>113</v>
      </c>
      <c r="BC267" s="1212" t="s">
        <v>36</v>
      </c>
      <c r="BD267" s="1232" t="s">
        <v>36</v>
      </c>
      <c r="BE267" s="1232" t="s">
        <v>36</v>
      </c>
      <c r="BF267" s="1232" t="s">
        <v>36</v>
      </c>
      <c r="BG267" s="1253" t="s">
        <v>36</v>
      </c>
      <c r="BH267" s="1275" t="s">
        <v>36</v>
      </c>
      <c r="BI267" s="1232" t="s">
        <v>36</v>
      </c>
      <c r="BJ267" s="1232" t="s">
        <v>36</v>
      </c>
      <c r="BK267" s="1232" t="s">
        <v>36</v>
      </c>
      <c r="BL267" s="1253" t="s">
        <v>36</v>
      </c>
      <c r="BM267" s="1275" t="s">
        <v>36</v>
      </c>
      <c r="BN267" s="1232" t="s">
        <v>36</v>
      </c>
      <c r="BO267" s="1232" t="s">
        <v>36</v>
      </c>
      <c r="BP267" s="1232" t="s">
        <v>36</v>
      </c>
      <c r="BQ267" s="1253" t="s">
        <v>36</v>
      </c>
      <c r="BR267" s="1275" t="s">
        <v>36</v>
      </c>
      <c r="BS267" s="1232" t="s">
        <v>36</v>
      </c>
      <c r="BT267" s="1232" t="s">
        <v>36</v>
      </c>
      <c r="BU267" s="1232" t="s">
        <v>36</v>
      </c>
      <c r="BV267" s="1232" t="s">
        <v>36</v>
      </c>
      <c r="BW267" s="1232" t="s">
        <v>36</v>
      </c>
      <c r="BX267" s="1232" t="s">
        <v>36</v>
      </c>
      <c r="BY267" s="1296" t="s">
        <v>36</v>
      </c>
      <c r="BZ267" s="1296" t="s">
        <v>36</v>
      </c>
      <c r="CA267" s="1296" t="s">
        <v>36</v>
      </c>
      <c r="CB267" s="1296" t="s">
        <v>36</v>
      </c>
      <c r="CC267" s="1296" t="s">
        <v>36</v>
      </c>
      <c r="CD267" s="1296" t="s">
        <v>36</v>
      </c>
      <c r="CE267" s="1296" t="s">
        <v>36</v>
      </c>
      <c r="CF267" s="1296" t="s">
        <v>36</v>
      </c>
      <c r="CG267" s="1869"/>
      <c r="CH267" s="1869"/>
      <c r="CI267" s="1869"/>
      <c r="CJ267" s="1869"/>
      <c r="CK267" s="1869"/>
      <c r="CL267" s="1869"/>
      <c r="CM267" s="1869"/>
      <c r="CN267" s="1869"/>
      <c r="CO267" s="1869"/>
      <c r="CP267" s="1869"/>
      <c r="CQ267" s="1869"/>
      <c r="CR267" s="1869"/>
      <c r="CS267" s="1869"/>
      <c r="CT267" s="1869"/>
      <c r="CU267" s="1869"/>
      <c r="CV267" s="1869"/>
      <c r="CW267" s="1869"/>
      <c r="CX267" s="1869"/>
      <c r="CY267" s="1869"/>
      <c r="CZ267" s="1869"/>
    </row>
    <row r="268" s="578" customFormat="true" ht="15" customHeight="true" x14ac:dyDescent="0.2">
      <c r="A268" s="577"/>
      <c r="B268" s="577"/>
      <c r="C268" s="577"/>
      <c r="D268" s="577"/>
      <c r="E268" s="577"/>
      <c r="F268" s="577"/>
      <c r="G268" s="577"/>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272" t="s">
        <v>116</v>
      </c>
      <c r="BB268" s="295" t="s">
        <v>89</v>
      </c>
      <c r="BC268" s="1212" t="s">
        <v>36</v>
      </c>
      <c r="BD268" s="1232" t="s">
        <v>36</v>
      </c>
      <c r="BE268" s="1232" t="s">
        <v>36</v>
      </c>
      <c r="BF268" s="1232" t="s">
        <v>36</v>
      </c>
      <c r="BG268" s="1253" t="s">
        <v>36</v>
      </c>
      <c r="BH268" s="1275" t="s">
        <v>36</v>
      </c>
      <c r="BI268" s="1232" t="s">
        <v>36</v>
      </c>
      <c r="BJ268" s="1232" t="s">
        <v>36</v>
      </c>
      <c r="BK268" s="1232" t="s">
        <v>36</v>
      </c>
      <c r="BL268" s="1253" t="s">
        <v>36</v>
      </c>
      <c r="BM268" s="1275" t="s">
        <v>36</v>
      </c>
      <c r="BN268" s="1232" t="s">
        <v>36</v>
      </c>
      <c r="BO268" s="1232" t="s">
        <v>36</v>
      </c>
      <c r="BP268" s="1232" t="s">
        <v>36</v>
      </c>
      <c r="BQ268" s="1253" t="s">
        <v>36</v>
      </c>
      <c r="BR268" s="1275" t="s">
        <v>36</v>
      </c>
      <c r="BS268" s="1232" t="s">
        <v>36</v>
      </c>
      <c r="BT268" s="1232" t="s">
        <v>36</v>
      </c>
      <c r="BU268" s="1232" t="s">
        <v>36</v>
      </c>
      <c r="BV268" s="1232" t="s">
        <v>36</v>
      </c>
      <c r="BW268" s="1232" t="s">
        <v>36</v>
      </c>
      <c r="BX268" s="1232" t="s">
        <v>36</v>
      </c>
      <c r="BY268" s="1296" t="s">
        <v>36</v>
      </c>
      <c r="BZ268" s="1296" t="s">
        <v>36</v>
      </c>
      <c r="CA268" s="1296" t="s">
        <v>36</v>
      </c>
      <c r="CB268" s="1296" t="s">
        <v>36</v>
      </c>
      <c r="CC268" s="1296" t="s">
        <v>36</v>
      </c>
      <c r="CD268" s="1296" t="s">
        <v>36</v>
      </c>
      <c r="CE268" s="1296" t="s">
        <v>36</v>
      </c>
      <c r="CF268" s="1296" t="s">
        <v>36</v>
      </c>
      <c r="CG268" s="1869"/>
      <c r="CH268" s="1869"/>
      <c r="CI268" s="1869"/>
      <c r="CJ268" s="1869"/>
      <c r="CK268" s="1869"/>
      <c r="CL268" s="1869"/>
      <c r="CM268" s="1869"/>
      <c r="CN268" s="1869"/>
      <c r="CO268" s="1869"/>
      <c r="CP268" s="1869"/>
      <c r="CQ268" s="1869"/>
      <c r="CR268" s="1869"/>
      <c r="CS268" s="1869"/>
      <c r="CT268" s="1869"/>
      <c r="CU268" s="1869"/>
      <c r="CV268" s="1869"/>
      <c r="CW268" s="1869"/>
      <c r="CX268" s="1869"/>
      <c r="CY268" s="1869"/>
      <c r="CZ268" s="1869"/>
    </row>
    <row r="269" s="578" customFormat="true" ht="15" customHeight="true" x14ac:dyDescent="0.2">
      <c r="A269" s="577"/>
      <c r="B269" s="577"/>
      <c r="C269" s="577"/>
      <c r="D269" s="577"/>
      <c r="E269" s="577"/>
      <c r="F269" s="577"/>
      <c r="G269" s="577"/>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272"/>
      <c r="BB269" s="295" t="s">
        <v>90</v>
      </c>
      <c r="BC269" s="1212" t="s">
        <v>36</v>
      </c>
      <c r="BD269" s="1232" t="s">
        <v>36</v>
      </c>
      <c r="BE269" s="1232" t="s">
        <v>36</v>
      </c>
      <c r="BF269" s="1232" t="s">
        <v>36</v>
      </c>
      <c r="BG269" s="1253" t="s">
        <v>36</v>
      </c>
      <c r="BH269" s="1275" t="s">
        <v>36</v>
      </c>
      <c r="BI269" s="1232" t="s">
        <v>36</v>
      </c>
      <c r="BJ269" s="1232" t="s">
        <v>36</v>
      </c>
      <c r="BK269" s="1232" t="s">
        <v>36</v>
      </c>
      <c r="BL269" s="1253" t="s">
        <v>36</v>
      </c>
      <c r="BM269" s="1275" t="s">
        <v>36</v>
      </c>
      <c r="BN269" s="1232" t="s">
        <v>36</v>
      </c>
      <c r="BO269" s="1232" t="s">
        <v>36</v>
      </c>
      <c r="BP269" s="1232" t="s">
        <v>36</v>
      </c>
      <c r="BQ269" s="1253" t="s">
        <v>36</v>
      </c>
      <c r="BR269" s="1275" t="s">
        <v>36</v>
      </c>
      <c r="BS269" s="1232" t="s">
        <v>36</v>
      </c>
      <c r="BT269" s="1232" t="s">
        <v>36</v>
      </c>
      <c r="BU269" s="1232" t="s">
        <v>36</v>
      </c>
      <c r="BV269" s="1232" t="s">
        <v>36</v>
      </c>
      <c r="BW269" s="1232" t="s">
        <v>36</v>
      </c>
      <c r="BX269" s="1232" t="s">
        <v>36</v>
      </c>
      <c r="BY269" s="1296" t="s">
        <v>36</v>
      </c>
      <c r="BZ269" s="1296" t="s">
        <v>36</v>
      </c>
      <c r="CA269" s="1296" t="s">
        <v>36</v>
      </c>
      <c r="CB269" s="1296" t="s">
        <v>36</v>
      </c>
      <c r="CC269" s="1296" t="s">
        <v>36</v>
      </c>
      <c r="CD269" s="1296" t="s">
        <v>36</v>
      </c>
      <c r="CE269" s="1296" t="s">
        <v>36</v>
      </c>
      <c r="CF269" s="1296" t="s">
        <v>36</v>
      </c>
      <c r="CG269" s="1869"/>
      <c r="CH269" s="1869"/>
      <c r="CI269" s="1869"/>
      <c r="CJ269" s="1869"/>
      <c r="CK269" s="1869"/>
      <c r="CL269" s="1869"/>
      <c r="CM269" s="1869"/>
      <c r="CN269" s="1869"/>
      <c r="CO269" s="1869"/>
      <c r="CP269" s="1869"/>
      <c r="CQ269" s="1869"/>
      <c r="CR269" s="1869"/>
      <c r="CS269" s="1869"/>
      <c r="CT269" s="1869"/>
      <c r="CU269" s="1869"/>
      <c r="CV269" s="1869"/>
      <c r="CW269" s="1869"/>
      <c r="CX269" s="1869"/>
      <c r="CY269" s="1869"/>
      <c r="CZ269" s="1869"/>
    </row>
    <row r="270" s="578" customFormat="true" ht="15" customHeight="true" x14ac:dyDescent="0.2">
      <c r="A270" s="577"/>
      <c r="B270" s="577"/>
      <c r="C270" s="577"/>
      <c r="D270" s="577"/>
      <c r="E270" s="577"/>
      <c r="F270" s="577"/>
      <c r="G270" s="577"/>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272"/>
      <c r="BB270" s="295" t="s">
        <v>91</v>
      </c>
      <c r="BC270" s="1212" t="s">
        <v>36</v>
      </c>
      <c r="BD270" s="1232" t="s">
        <v>36</v>
      </c>
      <c r="BE270" s="1232" t="s">
        <v>36</v>
      </c>
      <c r="BF270" s="1232" t="s">
        <v>36</v>
      </c>
      <c r="BG270" s="1253" t="s">
        <v>36</v>
      </c>
      <c r="BH270" s="1275" t="s">
        <v>36</v>
      </c>
      <c r="BI270" s="1232" t="s">
        <v>36</v>
      </c>
      <c r="BJ270" s="1232" t="s">
        <v>36</v>
      </c>
      <c r="BK270" s="1232" t="s">
        <v>36</v>
      </c>
      <c r="BL270" s="1253" t="s">
        <v>36</v>
      </c>
      <c r="BM270" s="1275" t="s">
        <v>36</v>
      </c>
      <c r="BN270" s="1232" t="s">
        <v>36</v>
      </c>
      <c r="BO270" s="1232" t="s">
        <v>36</v>
      </c>
      <c r="BP270" s="1232" t="s">
        <v>36</v>
      </c>
      <c r="BQ270" s="1253" t="s">
        <v>36</v>
      </c>
      <c r="BR270" s="1275" t="s">
        <v>36</v>
      </c>
      <c r="BS270" s="1232" t="s">
        <v>36</v>
      </c>
      <c r="BT270" s="1232" t="s">
        <v>36</v>
      </c>
      <c r="BU270" s="1232" t="s">
        <v>36</v>
      </c>
      <c r="BV270" s="1232" t="s">
        <v>36</v>
      </c>
      <c r="BW270" s="1232" t="s">
        <v>36</v>
      </c>
      <c r="BX270" s="1232" t="s">
        <v>36</v>
      </c>
      <c r="BY270" s="1296" t="s">
        <v>36</v>
      </c>
      <c r="BZ270" s="1296" t="s">
        <v>36</v>
      </c>
      <c r="CA270" s="1296" t="s">
        <v>36</v>
      </c>
      <c r="CB270" s="1296" t="s">
        <v>36</v>
      </c>
      <c r="CC270" s="1296" t="s">
        <v>36</v>
      </c>
      <c r="CD270" s="1296" t="s">
        <v>36</v>
      </c>
      <c r="CE270" s="1296" t="s">
        <v>36</v>
      </c>
      <c r="CF270" s="1296" t="s">
        <v>36</v>
      </c>
      <c r="CG270" s="1869"/>
      <c r="CH270" s="1869"/>
      <c r="CI270" s="1869"/>
      <c r="CJ270" s="1869"/>
      <c r="CK270" s="1869"/>
      <c r="CL270" s="1869"/>
      <c r="CM270" s="1869"/>
      <c r="CN270" s="1869"/>
      <c r="CO270" s="1869"/>
      <c r="CP270" s="1869"/>
      <c r="CQ270" s="1869"/>
      <c r="CR270" s="1869"/>
      <c r="CS270" s="1869"/>
      <c r="CT270" s="1869"/>
      <c r="CU270" s="1869"/>
      <c r="CV270" s="1869"/>
      <c r="CW270" s="1869"/>
      <c r="CX270" s="1869"/>
      <c r="CY270" s="1869"/>
      <c r="CZ270" s="1869"/>
    </row>
    <row r="271" s="578" customFormat="true" ht="15" customHeight="true" x14ac:dyDescent="0.2">
      <c r="A271" s="577"/>
      <c r="B271" s="577"/>
      <c r="C271" s="577"/>
      <c r="D271" s="577"/>
      <c r="E271" s="577"/>
      <c r="F271" s="577"/>
      <c r="G271" s="577"/>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272" t="s">
        <v>76</v>
      </c>
      <c r="BB271" s="295" t="s">
        <v>50</v>
      </c>
      <c r="BC271" s="1212" t="s">
        <v>36</v>
      </c>
      <c r="BD271" s="1233" t="s">
        <v>36</v>
      </c>
      <c r="BE271" s="1233" t="s">
        <v>36</v>
      </c>
      <c r="BF271" s="1233" t="s">
        <v>36</v>
      </c>
      <c r="BG271" s="1254" t="s">
        <v>36</v>
      </c>
      <c r="BH271" s="1212" t="s">
        <v>36</v>
      </c>
      <c r="BI271" s="1233" t="s">
        <v>36</v>
      </c>
      <c r="BJ271" s="1233" t="s">
        <v>36</v>
      </c>
      <c r="BK271" s="1233" t="s">
        <v>36</v>
      </c>
      <c r="BL271" s="1254" t="s">
        <v>36</v>
      </c>
      <c r="BM271" s="1212" t="s">
        <v>36</v>
      </c>
      <c r="BN271" s="1233" t="s">
        <v>36</v>
      </c>
      <c r="BO271" s="1233" t="s">
        <v>36</v>
      </c>
      <c r="BP271" s="1233" t="s">
        <v>36</v>
      </c>
      <c r="BQ271" s="1254" t="s">
        <v>36</v>
      </c>
      <c r="BR271" s="1212" t="s">
        <v>36</v>
      </c>
      <c r="BS271" s="1233" t="s">
        <v>36</v>
      </c>
      <c r="BT271" s="1233" t="s">
        <v>36</v>
      </c>
      <c r="BU271" s="1233" t="s">
        <v>36</v>
      </c>
      <c r="BV271" s="1233" t="s">
        <v>36</v>
      </c>
      <c r="BW271" s="1233" t="s">
        <v>36</v>
      </c>
      <c r="BX271" s="1233" t="s">
        <v>36</v>
      </c>
      <c r="BY271" s="1297" t="s">
        <v>36</v>
      </c>
      <c r="BZ271" s="1297" t="s">
        <v>36</v>
      </c>
      <c r="CA271" s="1297" t="s">
        <v>36</v>
      </c>
      <c r="CB271" s="1297" t="s">
        <v>36</v>
      </c>
      <c r="CC271" s="1297" t="s">
        <v>36</v>
      </c>
      <c r="CD271" s="1297" t="s">
        <v>36</v>
      </c>
      <c r="CE271" s="1297" t="s">
        <v>36</v>
      </c>
      <c r="CF271" s="1297" t="s">
        <v>36</v>
      </c>
      <c r="CG271" s="1870"/>
      <c r="CH271" s="1870"/>
      <c r="CI271" s="1870"/>
      <c r="CJ271" s="1870"/>
      <c r="CK271" s="1870"/>
      <c r="CL271" s="1870"/>
      <c r="CM271" s="1870"/>
      <c r="CN271" s="1870"/>
      <c r="CO271" s="1870"/>
      <c r="CP271" s="1870"/>
      <c r="CQ271" s="1870"/>
      <c r="CR271" s="1870"/>
      <c r="CS271" s="1870"/>
      <c r="CT271" s="1870"/>
      <c r="CU271" s="1870"/>
      <c r="CV271" s="1870"/>
      <c r="CW271" s="1870"/>
      <c r="CX271" s="1870"/>
      <c r="CY271" s="1870"/>
      <c r="CZ271" s="1870"/>
    </row>
    <row r="272" s="578" customFormat="true" ht="15" customHeight="true" x14ac:dyDescent="0.2">
      <c r="A272" s="577"/>
      <c r="B272" s="577"/>
      <c r="C272" s="577"/>
      <c r="D272" s="577"/>
      <c r="E272" s="577"/>
      <c r="F272" s="577"/>
      <c r="G272" s="577"/>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272"/>
      <c r="BB272" s="295" t="s">
        <v>49</v>
      </c>
      <c r="BC272" s="1212" t="s">
        <v>36</v>
      </c>
      <c r="BD272" s="1233" t="s">
        <v>36</v>
      </c>
      <c r="BE272" s="1233" t="s">
        <v>36</v>
      </c>
      <c r="BF272" s="1233" t="s">
        <v>36</v>
      </c>
      <c r="BG272" s="1254" t="s">
        <v>36</v>
      </c>
      <c r="BH272" s="1212" t="s">
        <v>36</v>
      </c>
      <c r="BI272" s="1233" t="s">
        <v>36</v>
      </c>
      <c r="BJ272" s="1233" t="s">
        <v>36</v>
      </c>
      <c r="BK272" s="1233" t="s">
        <v>36</v>
      </c>
      <c r="BL272" s="1254" t="s">
        <v>36</v>
      </c>
      <c r="BM272" s="1212" t="s">
        <v>36</v>
      </c>
      <c r="BN272" s="1233" t="s">
        <v>36</v>
      </c>
      <c r="BO272" s="1233" t="s">
        <v>36</v>
      </c>
      <c r="BP272" s="1233" t="s">
        <v>36</v>
      </c>
      <c r="BQ272" s="1254" t="s">
        <v>36</v>
      </c>
      <c r="BR272" s="1212" t="s">
        <v>36</v>
      </c>
      <c r="BS272" s="1233" t="s">
        <v>36</v>
      </c>
      <c r="BT272" s="1233" t="s">
        <v>36</v>
      </c>
      <c r="BU272" s="1233" t="s">
        <v>36</v>
      </c>
      <c r="BV272" s="1233" t="s">
        <v>36</v>
      </c>
      <c r="BW272" s="1233" t="s">
        <v>36</v>
      </c>
      <c r="BX272" s="1233" t="s">
        <v>36</v>
      </c>
      <c r="BY272" s="1297" t="s">
        <v>36</v>
      </c>
      <c r="BZ272" s="1297" t="s">
        <v>36</v>
      </c>
      <c r="CA272" s="1297" t="s">
        <v>36</v>
      </c>
      <c r="CB272" s="1297" t="s">
        <v>36</v>
      </c>
      <c r="CC272" s="1297" t="s">
        <v>36</v>
      </c>
      <c r="CD272" s="1297" t="s">
        <v>36</v>
      </c>
      <c r="CE272" s="1297" t="s">
        <v>36</v>
      </c>
      <c r="CF272" s="1297" t="s">
        <v>36</v>
      </c>
      <c r="CG272" s="1870"/>
      <c r="CH272" s="1870"/>
      <c r="CI272" s="1870"/>
      <c r="CJ272" s="1870"/>
      <c r="CK272" s="1870"/>
      <c r="CL272" s="1870"/>
      <c r="CM272" s="1870"/>
      <c r="CN272" s="1870"/>
      <c r="CO272" s="1870"/>
      <c r="CP272" s="1870"/>
      <c r="CQ272" s="1870"/>
      <c r="CR272" s="1870"/>
      <c r="CS272" s="1870"/>
      <c r="CT272" s="1870"/>
      <c r="CU272" s="1870"/>
      <c r="CV272" s="1870"/>
      <c r="CW272" s="1870"/>
      <c r="CX272" s="1870"/>
      <c r="CY272" s="1870"/>
      <c r="CZ272" s="1870"/>
    </row>
    <row r="273" s="578" customFormat="true" ht="15" customHeight="true" x14ac:dyDescent="0.2">
      <c r="A273" s="577"/>
      <c r="B273" s="577"/>
      <c r="C273" s="577"/>
      <c r="D273" s="577"/>
      <c r="E273" s="577"/>
      <c r="F273" s="577"/>
      <c r="G273" s="577"/>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272"/>
      <c r="BB273" s="295" t="s">
        <v>113</v>
      </c>
      <c r="BC273" s="1212" t="s">
        <v>36</v>
      </c>
      <c r="BD273" s="1233" t="s">
        <v>36</v>
      </c>
      <c r="BE273" s="1233" t="s">
        <v>36</v>
      </c>
      <c r="BF273" s="1233" t="s">
        <v>36</v>
      </c>
      <c r="BG273" s="1254" t="s">
        <v>36</v>
      </c>
      <c r="BH273" s="1212" t="s">
        <v>36</v>
      </c>
      <c r="BI273" s="1233" t="s">
        <v>36</v>
      </c>
      <c r="BJ273" s="1233" t="s">
        <v>36</v>
      </c>
      <c r="BK273" s="1233" t="s">
        <v>36</v>
      </c>
      <c r="BL273" s="1254" t="s">
        <v>36</v>
      </c>
      <c r="BM273" s="1212" t="s">
        <v>36</v>
      </c>
      <c r="BN273" s="1233" t="s">
        <v>36</v>
      </c>
      <c r="BO273" s="1233" t="s">
        <v>36</v>
      </c>
      <c r="BP273" s="1233" t="s">
        <v>36</v>
      </c>
      <c r="BQ273" s="1254" t="s">
        <v>36</v>
      </c>
      <c r="BR273" s="1212" t="s">
        <v>36</v>
      </c>
      <c r="BS273" s="1233" t="s">
        <v>36</v>
      </c>
      <c r="BT273" s="1233" t="s">
        <v>36</v>
      </c>
      <c r="BU273" s="1233" t="s">
        <v>36</v>
      </c>
      <c r="BV273" s="1233" t="s">
        <v>36</v>
      </c>
      <c r="BW273" s="1233" t="s">
        <v>36</v>
      </c>
      <c r="BX273" s="1233" t="s">
        <v>36</v>
      </c>
      <c r="BY273" s="1297" t="s">
        <v>36</v>
      </c>
      <c r="BZ273" s="1297" t="s">
        <v>36</v>
      </c>
      <c r="CA273" s="1297" t="s">
        <v>36</v>
      </c>
      <c r="CB273" s="1297" t="s">
        <v>36</v>
      </c>
      <c r="CC273" s="1297" t="s">
        <v>36</v>
      </c>
      <c r="CD273" s="1297" t="s">
        <v>36</v>
      </c>
      <c r="CE273" s="1297" t="s">
        <v>36</v>
      </c>
      <c r="CF273" s="1297" t="s">
        <v>36</v>
      </c>
      <c r="CG273" s="1870"/>
      <c r="CH273" s="1870"/>
      <c r="CI273" s="1870"/>
      <c r="CJ273" s="1870"/>
      <c r="CK273" s="1870"/>
      <c r="CL273" s="1870"/>
      <c r="CM273" s="1870"/>
      <c r="CN273" s="1870"/>
      <c r="CO273" s="1870"/>
      <c r="CP273" s="1870"/>
      <c r="CQ273" s="1870"/>
      <c r="CR273" s="1870"/>
      <c r="CS273" s="1870"/>
      <c r="CT273" s="1870"/>
      <c r="CU273" s="1870"/>
      <c r="CV273" s="1870"/>
      <c r="CW273" s="1870"/>
      <c r="CX273" s="1870"/>
      <c r="CY273" s="1870"/>
      <c r="CZ273" s="1870"/>
    </row>
    <row r="274" s="578" customFormat="true" ht="15" customHeight="true" x14ac:dyDescent="0.2">
      <c r="A274" s="577"/>
      <c r="B274" s="577"/>
      <c r="C274" s="577"/>
      <c r="D274" s="577"/>
      <c r="E274" s="577"/>
      <c r="F274" s="577"/>
      <c r="G274" s="577"/>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272" t="s">
        <v>77</v>
      </c>
      <c r="BB274" s="295" t="s">
        <v>50</v>
      </c>
      <c r="BC274" s="1212" t="s">
        <v>36</v>
      </c>
      <c r="BD274" s="1232" t="s">
        <v>36</v>
      </c>
      <c r="BE274" s="1232" t="s">
        <v>36</v>
      </c>
      <c r="BF274" s="1232" t="s">
        <v>36</v>
      </c>
      <c r="BG274" s="1253" t="s">
        <v>36</v>
      </c>
      <c r="BH274" s="1275" t="s">
        <v>36</v>
      </c>
      <c r="BI274" s="1232" t="s">
        <v>36</v>
      </c>
      <c r="BJ274" s="1232" t="s">
        <v>36</v>
      </c>
      <c r="BK274" s="1232" t="s">
        <v>36</v>
      </c>
      <c r="BL274" s="1253" t="s">
        <v>36</v>
      </c>
      <c r="BM274" s="1275" t="s">
        <v>36</v>
      </c>
      <c r="BN274" s="1232" t="s">
        <v>36</v>
      </c>
      <c r="BO274" s="1232" t="s">
        <v>36</v>
      </c>
      <c r="BP274" s="1232" t="s">
        <v>36</v>
      </c>
      <c r="BQ274" s="1253" t="s">
        <v>36</v>
      </c>
      <c r="BR274" s="1275" t="s">
        <v>36</v>
      </c>
      <c r="BS274" s="1232" t="s">
        <v>36</v>
      </c>
      <c r="BT274" s="1232" t="s">
        <v>36</v>
      </c>
      <c r="BU274" s="1232" t="s">
        <v>36</v>
      </c>
      <c r="BV274" s="1232" t="s">
        <v>36</v>
      </c>
      <c r="BW274" s="1232" t="s">
        <v>36</v>
      </c>
      <c r="BX274" s="1232" t="s">
        <v>36</v>
      </c>
      <c r="BY274" s="1296" t="s">
        <v>36</v>
      </c>
      <c r="BZ274" s="1296" t="s">
        <v>36</v>
      </c>
      <c r="CA274" s="1296" t="s">
        <v>36</v>
      </c>
      <c r="CB274" s="1296" t="s">
        <v>36</v>
      </c>
      <c r="CC274" s="1296" t="s">
        <v>36</v>
      </c>
      <c r="CD274" s="1296" t="s">
        <v>36</v>
      </c>
      <c r="CE274" s="1296" t="s">
        <v>36</v>
      </c>
      <c r="CF274" s="1296" t="s">
        <v>36</v>
      </c>
      <c r="CG274" s="1869"/>
      <c r="CH274" s="1869"/>
      <c r="CI274" s="1869"/>
      <c r="CJ274" s="1869"/>
      <c r="CK274" s="1869"/>
      <c r="CL274" s="1869"/>
      <c r="CM274" s="1869"/>
      <c r="CN274" s="1869"/>
      <c r="CO274" s="1869"/>
      <c r="CP274" s="1869"/>
      <c r="CQ274" s="1869"/>
      <c r="CR274" s="1869"/>
      <c r="CS274" s="1869"/>
      <c r="CT274" s="1869"/>
      <c r="CU274" s="1869"/>
      <c r="CV274" s="1869"/>
      <c r="CW274" s="1869"/>
      <c r="CX274" s="1869"/>
      <c r="CY274" s="1869"/>
      <c r="CZ274" s="1869"/>
    </row>
    <row r="275" s="578" customFormat="true" ht="15" customHeight="true" x14ac:dyDescent="0.2">
      <c r="A275" s="577"/>
      <c r="B275" s="577"/>
      <c r="C275" s="577"/>
      <c r="D275" s="577"/>
      <c r="E275" s="577"/>
      <c r="F275" s="577"/>
      <c r="G275" s="577"/>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272"/>
      <c r="BB275" s="295" t="s">
        <v>49</v>
      </c>
      <c r="BC275" s="1212" t="s">
        <v>36</v>
      </c>
      <c r="BD275" s="1232" t="s">
        <v>36</v>
      </c>
      <c r="BE275" s="1232" t="s">
        <v>36</v>
      </c>
      <c r="BF275" s="1232" t="s">
        <v>36</v>
      </c>
      <c r="BG275" s="1253" t="s">
        <v>36</v>
      </c>
      <c r="BH275" s="1275" t="s">
        <v>36</v>
      </c>
      <c r="BI275" s="1232" t="s">
        <v>36</v>
      </c>
      <c r="BJ275" s="1232" t="s">
        <v>36</v>
      </c>
      <c r="BK275" s="1232" t="s">
        <v>36</v>
      </c>
      <c r="BL275" s="1253" t="s">
        <v>36</v>
      </c>
      <c r="BM275" s="1275" t="s">
        <v>36</v>
      </c>
      <c r="BN275" s="1232" t="s">
        <v>36</v>
      </c>
      <c r="BO275" s="1232" t="s">
        <v>36</v>
      </c>
      <c r="BP275" s="1232" t="s">
        <v>36</v>
      </c>
      <c r="BQ275" s="1253" t="s">
        <v>36</v>
      </c>
      <c r="BR275" s="1275" t="s">
        <v>36</v>
      </c>
      <c r="BS275" s="1232" t="s">
        <v>36</v>
      </c>
      <c r="BT275" s="1232" t="s">
        <v>36</v>
      </c>
      <c r="BU275" s="1232" t="s">
        <v>36</v>
      </c>
      <c r="BV275" s="1232" t="s">
        <v>36</v>
      </c>
      <c r="BW275" s="1232" t="s">
        <v>36</v>
      </c>
      <c r="BX275" s="1232" t="s">
        <v>36</v>
      </c>
      <c r="BY275" s="1296" t="s">
        <v>36</v>
      </c>
      <c r="BZ275" s="1296" t="s">
        <v>36</v>
      </c>
      <c r="CA275" s="1296" t="s">
        <v>36</v>
      </c>
      <c r="CB275" s="1296" t="s">
        <v>36</v>
      </c>
      <c r="CC275" s="1296" t="s">
        <v>36</v>
      </c>
      <c r="CD275" s="1296" t="s">
        <v>36</v>
      </c>
      <c r="CE275" s="1296" t="s">
        <v>36</v>
      </c>
      <c r="CF275" s="1296" t="s">
        <v>36</v>
      </c>
      <c r="CG275" s="1869"/>
      <c r="CH275" s="1869"/>
      <c r="CI275" s="1869"/>
      <c r="CJ275" s="1869"/>
      <c r="CK275" s="1869"/>
      <c r="CL275" s="1869"/>
      <c r="CM275" s="1869"/>
      <c r="CN275" s="1869"/>
      <c r="CO275" s="1869"/>
      <c r="CP275" s="1869"/>
      <c r="CQ275" s="1869"/>
      <c r="CR275" s="1869"/>
      <c r="CS275" s="1869"/>
      <c r="CT275" s="1869"/>
      <c r="CU275" s="1869"/>
      <c r="CV275" s="1869"/>
      <c r="CW275" s="1869"/>
      <c r="CX275" s="1869"/>
      <c r="CY275" s="1869"/>
      <c r="CZ275" s="1869"/>
    </row>
    <row r="276" s="578" customFormat="true" ht="15" customHeight="true" x14ac:dyDescent="0.2">
      <c r="A276" s="577"/>
      <c r="B276" s="577"/>
      <c r="C276" s="577"/>
      <c r="D276" s="577"/>
      <c r="E276" s="577"/>
      <c r="F276" s="577"/>
      <c r="G276" s="577"/>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272"/>
      <c r="BB276" s="295" t="s">
        <v>114</v>
      </c>
      <c r="BC276" s="1212" t="s">
        <v>36</v>
      </c>
      <c r="BD276" s="1232" t="s">
        <v>36</v>
      </c>
      <c r="BE276" s="1232" t="s">
        <v>36</v>
      </c>
      <c r="BF276" s="1232" t="s">
        <v>36</v>
      </c>
      <c r="BG276" s="1253" t="s">
        <v>36</v>
      </c>
      <c r="BH276" s="1275" t="s">
        <v>36</v>
      </c>
      <c r="BI276" s="1232" t="s">
        <v>36</v>
      </c>
      <c r="BJ276" s="1232" t="s">
        <v>36</v>
      </c>
      <c r="BK276" s="1232" t="s">
        <v>36</v>
      </c>
      <c r="BL276" s="1253" t="s">
        <v>36</v>
      </c>
      <c r="BM276" s="1275" t="s">
        <v>36</v>
      </c>
      <c r="BN276" s="1232" t="s">
        <v>36</v>
      </c>
      <c r="BO276" s="1232" t="s">
        <v>36</v>
      </c>
      <c r="BP276" s="1232" t="s">
        <v>36</v>
      </c>
      <c r="BQ276" s="1253" t="s">
        <v>36</v>
      </c>
      <c r="BR276" s="1275" t="s">
        <v>36</v>
      </c>
      <c r="BS276" s="1232" t="s">
        <v>36</v>
      </c>
      <c r="BT276" s="1232" t="s">
        <v>36</v>
      </c>
      <c r="BU276" s="1232" t="s">
        <v>36</v>
      </c>
      <c r="BV276" s="1232" t="s">
        <v>36</v>
      </c>
      <c r="BW276" s="1232" t="s">
        <v>36</v>
      </c>
      <c r="BX276" s="1232" t="s">
        <v>36</v>
      </c>
      <c r="BY276" s="1296" t="s">
        <v>36</v>
      </c>
      <c r="BZ276" s="1296" t="s">
        <v>36</v>
      </c>
      <c r="CA276" s="1296" t="s">
        <v>36</v>
      </c>
      <c r="CB276" s="1296" t="s">
        <v>36</v>
      </c>
      <c r="CC276" s="1296" t="s">
        <v>36</v>
      </c>
      <c r="CD276" s="1296" t="s">
        <v>36</v>
      </c>
      <c r="CE276" s="1296" t="s">
        <v>36</v>
      </c>
      <c r="CF276" s="1296" t="s">
        <v>36</v>
      </c>
      <c r="CG276" s="1869"/>
      <c r="CH276" s="1869"/>
      <c r="CI276" s="1869"/>
      <c r="CJ276" s="1869"/>
      <c r="CK276" s="1869"/>
      <c r="CL276" s="1869"/>
      <c r="CM276" s="1869"/>
      <c r="CN276" s="1869"/>
      <c r="CO276" s="1869"/>
      <c r="CP276" s="1869"/>
      <c r="CQ276" s="1869"/>
      <c r="CR276" s="1869"/>
      <c r="CS276" s="1869"/>
      <c r="CT276" s="1869"/>
      <c r="CU276" s="1869"/>
      <c r="CV276" s="1869"/>
      <c r="CW276" s="1869"/>
      <c r="CX276" s="1869"/>
      <c r="CY276" s="1869"/>
      <c r="CZ276" s="1869"/>
    </row>
    <row r="277" s="578" customFormat="true" ht="15" customHeight="true" x14ac:dyDescent="0.2">
      <c r="A277" s="577"/>
      <c r="B277" s="577"/>
      <c r="C277" s="577"/>
      <c r="D277" s="577"/>
      <c r="E277" s="577"/>
      <c r="F277" s="577"/>
      <c r="G277" s="577"/>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272" t="s">
        <v>78</v>
      </c>
      <c r="BB277" s="295" t="s">
        <v>79</v>
      </c>
      <c r="BC277" s="1212" t="s">
        <v>36</v>
      </c>
      <c r="BD277" s="1232" t="s">
        <v>36</v>
      </c>
      <c r="BE277" s="1232" t="s">
        <v>36</v>
      </c>
      <c r="BF277" s="1232" t="s">
        <v>36</v>
      </c>
      <c r="BG277" s="1253" t="s">
        <v>36</v>
      </c>
      <c r="BH277" s="1275" t="s">
        <v>36</v>
      </c>
      <c r="BI277" s="1232" t="s">
        <v>36</v>
      </c>
      <c r="BJ277" s="1232" t="s">
        <v>36</v>
      </c>
      <c r="BK277" s="1232" t="s">
        <v>36</v>
      </c>
      <c r="BL277" s="1253" t="s">
        <v>36</v>
      </c>
      <c r="BM277" s="1275" t="s">
        <v>36</v>
      </c>
      <c r="BN277" s="1232" t="s">
        <v>36</v>
      </c>
      <c r="BO277" s="1232" t="s">
        <v>36</v>
      </c>
      <c r="BP277" s="1232" t="s">
        <v>36</v>
      </c>
      <c r="BQ277" s="1253" t="s">
        <v>36</v>
      </c>
      <c r="BR277" s="1275" t="s">
        <v>36</v>
      </c>
      <c r="BS277" s="1232" t="s">
        <v>36</v>
      </c>
      <c r="BT277" s="1232" t="s">
        <v>36</v>
      </c>
      <c r="BU277" s="1232" t="s">
        <v>36</v>
      </c>
      <c r="BV277" s="1232" t="s">
        <v>36</v>
      </c>
      <c r="BW277" s="1232" t="s">
        <v>36</v>
      </c>
      <c r="BX277" s="1232" t="s">
        <v>36</v>
      </c>
      <c r="BY277" s="1296" t="s">
        <v>36</v>
      </c>
      <c r="BZ277" s="1296" t="s">
        <v>36</v>
      </c>
      <c r="CA277" s="1296" t="s">
        <v>36</v>
      </c>
      <c r="CB277" s="1296" t="s">
        <v>36</v>
      </c>
      <c r="CC277" s="1296" t="s">
        <v>36</v>
      </c>
      <c r="CD277" s="1296" t="s">
        <v>36</v>
      </c>
      <c r="CE277" s="1296" t="s">
        <v>36</v>
      </c>
      <c r="CF277" s="1296" t="s">
        <v>36</v>
      </c>
      <c r="CG277" s="1869"/>
      <c r="CH277" s="1869"/>
      <c r="CI277" s="1869"/>
      <c r="CJ277" s="1869"/>
      <c r="CK277" s="1869"/>
      <c r="CL277" s="1869"/>
      <c r="CM277" s="1869"/>
      <c r="CN277" s="1869"/>
      <c r="CO277" s="1869"/>
      <c r="CP277" s="1869"/>
      <c r="CQ277" s="1869"/>
      <c r="CR277" s="1869"/>
      <c r="CS277" s="1869"/>
      <c r="CT277" s="1869"/>
      <c r="CU277" s="1869"/>
      <c r="CV277" s="1869"/>
      <c r="CW277" s="1869"/>
      <c r="CX277" s="1869"/>
      <c r="CY277" s="1869"/>
      <c r="CZ277" s="1869"/>
    </row>
    <row r="278" s="578" customFormat="true" ht="15" customHeight="true" x14ac:dyDescent="0.2">
      <c r="A278" s="577"/>
      <c r="B278" s="577"/>
      <c r="C278" s="577"/>
      <c r="D278" s="577"/>
      <c r="E278" s="577"/>
      <c r="F278" s="577"/>
      <c r="G278" s="577"/>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272"/>
      <c r="BB278" s="295" t="s">
        <v>80</v>
      </c>
      <c r="BC278" s="1212" t="s">
        <v>36</v>
      </c>
      <c r="BD278" s="1232" t="s">
        <v>36</v>
      </c>
      <c r="BE278" s="1232" t="s">
        <v>36</v>
      </c>
      <c r="BF278" s="1232" t="s">
        <v>36</v>
      </c>
      <c r="BG278" s="1253" t="s">
        <v>36</v>
      </c>
      <c r="BH278" s="1275" t="s">
        <v>36</v>
      </c>
      <c r="BI278" s="1232" t="s">
        <v>36</v>
      </c>
      <c r="BJ278" s="1232" t="s">
        <v>36</v>
      </c>
      <c r="BK278" s="1232" t="s">
        <v>36</v>
      </c>
      <c r="BL278" s="1253" t="s">
        <v>36</v>
      </c>
      <c r="BM278" s="1275" t="s">
        <v>36</v>
      </c>
      <c r="BN278" s="1232" t="s">
        <v>36</v>
      </c>
      <c r="BO278" s="1232" t="s">
        <v>36</v>
      </c>
      <c r="BP278" s="1232" t="s">
        <v>36</v>
      </c>
      <c r="BQ278" s="1253" t="s">
        <v>36</v>
      </c>
      <c r="BR278" s="1275" t="s">
        <v>36</v>
      </c>
      <c r="BS278" s="1232" t="s">
        <v>36</v>
      </c>
      <c r="BT278" s="1232" t="s">
        <v>36</v>
      </c>
      <c r="BU278" s="1232" t="s">
        <v>36</v>
      </c>
      <c r="BV278" s="1232" t="s">
        <v>36</v>
      </c>
      <c r="BW278" s="1232" t="s">
        <v>36</v>
      </c>
      <c r="BX278" s="1232" t="s">
        <v>36</v>
      </c>
      <c r="BY278" s="1296" t="s">
        <v>36</v>
      </c>
      <c r="BZ278" s="1296" t="s">
        <v>36</v>
      </c>
      <c r="CA278" s="1296" t="s">
        <v>36</v>
      </c>
      <c r="CB278" s="1296" t="s">
        <v>36</v>
      </c>
      <c r="CC278" s="1296" t="s">
        <v>36</v>
      </c>
      <c r="CD278" s="1296" t="s">
        <v>36</v>
      </c>
      <c r="CE278" s="1296" t="s">
        <v>36</v>
      </c>
      <c r="CF278" s="1296" t="s">
        <v>36</v>
      </c>
      <c r="CG278" s="1869"/>
      <c r="CH278" s="1869"/>
      <c r="CI278" s="1869"/>
      <c r="CJ278" s="1869"/>
      <c r="CK278" s="1869"/>
      <c r="CL278" s="1869"/>
      <c r="CM278" s="1869"/>
      <c r="CN278" s="1869"/>
      <c r="CO278" s="1869"/>
      <c r="CP278" s="1869"/>
      <c r="CQ278" s="1869"/>
      <c r="CR278" s="1869"/>
      <c r="CS278" s="1869"/>
      <c r="CT278" s="1869"/>
      <c r="CU278" s="1869"/>
      <c r="CV278" s="1869"/>
      <c r="CW278" s="1869"/>
      <c r="CX278" s="1869"/>
      <c r="CY278" s="1869"/>
      <c r="CZ278" s="1869"/>
    </row>
    <row r="279" s="578" customFormat="true" ht="15" customHeight="true" x14ac:dyDescent="0.2">
      <c r="A279" s="577"/>
      <c r="B279" s="577"/>
      <c r="C279" s="577"/>
      <c r="D279" s="577"/>
      <c r="E279" s="577"/>
      <c r="F279" s="577"/>
      <c r="G279" s="577"/>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272"/>
      <c r="BB279" s="295" t="s">
        <v>81</v>
      </c>
      <c r="BC279" s="1212" t="s">
        <v>36</v>
      </c>
      <c r="BD279" s="1233" t="s">
        <v>36</v>
      </c>
      <c r="BE279" s="1233" t="s">
        <v>36</v>
      </c>
      <c r="BF279" s="1233" t="s">
        <v>36</v>
      </c>
      <c r="BG279" s="1254" t="s">
        <v>36</v>
      </c>
      <c r="BH279" s="1212" t="s">
        <v>36</v>
      </c>
      <c r="BI279" s="1233" t="s">
        <v>36</v>
      </c>
      <c r="BJ279" s="1233" t="s">
        <v>36</v>
      </c>
      <c r="BK279" s="1233" t="s">
        <v>36</v>
      </c>
      <c r="BL279" s="1254" t="s">
        <v>36</v>
      </c>
      <c r="BM279" s="1212" t="s">
        <v>36</v>
      </c>
      <c r="BN279" s="1233" t="s">
        <v>36</v>
      </c>
      <c r="BO279" s="1233" t="s">
        <v>36</v>
      </c>
      <c r="BP279" s="1233" t="s">
        <v>36</v>
      </c>
      <c r="BQ279" s="1254" t="s">
        <v>36</v>
      </c>
      <c r="BR279" s="1212" t="s">
        <v>36</v>
      </c>
      <c r="BS279" s="1233" t="s">
        <v>36</v>
      </c>
      <c r="BT279" s="1233" t="s">
        <v>36</v>
      </c>
      <c r="BU279" s="1233" t="s">
        <v>36</v>
      </c>
      <c r="BV279" s="1233" t="s">
        <v>36</v>
      </c>
      <c r="BW279" s="1233" t="s">
        <v>36</v>
      </c>
      <c r="BX279" s="1233" t="s">
        <v>36</v>
      </c>
      <c r="BY279" s="1297" t="s">
        <v>36</v>
      </c>
      <c r="BZ279" s="1297" t="s">
        <v>36</v>
      </c>
      <c r="CA279" s="1297" t="s">
        <v>36</v>
      </c>
      <c r="CB279" s="1297" t="s">
        <v>36</v>
      </c>
      <c r="CC279" s="1297" t="s">
        <v>36</v>
      </c>
      <c r="CD279" s="1297" t="s">
        <v>36</v>
      </c>
      <c r="CE279" s="1297" t="s">
        <v>36</v>
      </c>
      <c r="CF279" s="1297" t="s">
        <v>36</v>
      </c>
      <c r="CG279" s="1870"/>
      <c r="CH279" s="1870"/>
      <c r="CI279" s="1870"/>
      <c r="CJ279" s="1870"/>
      <c r="CK279" s="1870"/>
      <c r="CL279" s="1870"/>
      <c r="CM279" s="1870"/>
      <c r="CN279" s="1870"/>
      <c r="CO279" s="1870"/>
      <c r="CP279" s="1870"/>
      <c r="CQ279" s="1870"/>
      <c r="CR279" s="1870"/>
      <c r="CS279" s="1870"/>
      <c r="CT279" s="1870"/>
      <c r="CU279" s="1870"/>
      <c r="CV279" s="1870"/>
      <c r="CW279" s="1870"/>
      <c r="CX279" s="1870"/>
      <c r="CY279" s="1870"/>
      <c r="CZ279" s="1870"/>
    </row>
    <row r="280" s="578" customFormat="true" ht="15" customHeight="true" x14ac:dyDescent="0.2">
      <c r="B280" s="583"/>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72"/>
      <c r="BB280" s="295" t="s">
        <v>82</v>
      </c>
      <c r="BC280" s="1212" t="s">
        <v>36</v>
      </c>
      <c r="BD280" s="1233" t="s">
        <v>36</v>
      </c>
      <c r="BE280" s="1233" t="s">
        <v>36</v>
      </c>
      <c r="BF280" s="1233" t="s">
        <v>36</v>
      </c>
      <c r="BG280" s="1254" t="s">
        <v>36</v>
      </c>
      <c r="BH280" s="1212" t="s">
        <v>36</v>
      </c>
      <c r="BI280" s="1233" t="s">
        <v>36</v>
      </c>
      <c r="BJ280" s="1233" t="s">
        <v>36</v>
      </c>
      <c r="BK280" s="1233" t="s">
        <v>36</v>
      </c>
      <c r="BL280" s="1254" t="s">
        <v>36</v>
      </c>
      <c r="BM280" s="1212" t="s">
        <v>36</v>
      </c>
      <c r="BN280" s="1233" t="s">
        <v>36</v>
      </c>
      <c r="BO280" s="1233" t="s">
        <v>36</v>
      </c>
      <c r="BP280" s="1233" t="s">
        <v>36</v>
      </c>
      <c r="BQ280" s="1254" t="s">
        <v>36</v>
      </c>
      <c r="BR280" s="1212" t="s">
        <v>36</v>
      </c>
      <c r="BS280" s="1233" t="s">
        <v>36</v>
      </c>
      <c r="BT280" s="1233" t="s">
        <v>36</v>
      </c>
      <c r="BU280" s="1233" t="s">
        <v>36</v>
      </c>
      <c r="BV280" s="1233" t="s">
        <v>36</v>
      </c>
      <c r="BW280" s="1233" t="s">
        <v>36</v>
      </c>
      <c r="BX280" s="1233" t="s">
        <v>36</v>
      </c>
      <c r="BY280" s="1297" t="s">
        <v>36</v>
      </c>
      <c r="BZ280" s="1297" t="s">
        <v>36</v>
      </c>
      <c r="CA280" s="1297" t="s">
        <v>36</v>
      </c>
      <c r="CB280" s="1297" t="s">
        <v>36</v>
      </c>
      <c r="CC280" s="1297" t="s">
        <v>36</v>
      </c>
      <c r="CD280" s="1297" t="s">
        <v>36</v>
      </c>
      <c r="CE280" s="1297" t="s">
        <v>36</v>
      </c>
      <c r="CF280" s="1297" t="s">
        <v>36</v>
      </c>
      <c r="CG280" s="1870"/>
      <c r="CH280" s="1870"/>
      <c r="CI280" s="1870"/>
      <c r="CJ280" s="1870"/>
      <c r="CK280" s="1870"/>
      <c r="CL280" s="1870"/>
      <c r="CM280" s="1870"/>
      <c r="CN280" s="1870"/>
      <c r="CO280" s="1870"/>
      <c r="CP280" s="1870"/>
      <c r="CQ280" s="1870"/>
      <c r="CR280" s="1870"/>
      <c r="CS280" s="1870"/>
      <c r="CT280" s="1870"/>
      <c r="CU280" s="1870"/>
      <c r="CV280" s="1870"/>
      <c r="CW280" s="1870"/>
      <c r="CX280" s="1870"/>
      <c r="CY280" s="1870"/>
      <c r="CZ280" s="1870"/>
    </row>
    <row r="281" s="578" customFormat="true" ht="15" customHeight="true" x14ac:dyDescent="0.2">
      <c r="B281" s="583"/>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72"/>
      <c r="BB281" s="295" t="s">
        <v>83</v>
      </c>
      <c r="BC281" s="1212" t="s">
        <v>36</v>
      </c>
      <c r="BD281" s="1233" t="s">
        <v>36</v>
      </c>
      <c r="BE281" s="1233" t="s">
        <v>36</v>
      </c>
      <c r="BF281" s="1233" t="s">
        <v>36</v>
      </c>
      <c r="BG281" s="1254" t="s">
        <v>36</v>
      </c>
      <c r="BH281" s="1212" t="s">
        <v>36</v>
      </c>
      <c r="BI281" s="1233" t="s">
        <v>36</v>
      </c>
      <c r="BJ281" s="1233" t="s">
        <v>36</v>
      </c>
      <c r="BK281" s="1233" t="s">
        <v>36</v>
      </c>
      <c r="BL281" s="1254" t="s">
        <v>36</v>
      </c>
      <c r="BM281" s="1212" t="s">
        <v>36</v>
      </c>
      <c r="BN281" s="1233" t="s">
        <v>36</v>
      </c>
      <c r="BO281" s="1233" t="s">
        <v>36</v>
      </c>
      <c r="BP281" s="1233" t="s">
        <v>36</v>
      </c>
      <c r="BQ281" s="1254" t="s">
        <v>36</v>
      </c>
      <c r="BR281" s="1212" t="s">
        <v>36</v>
      </c>
      <c r="BS281" s="1233" t="s">
        <v>36</v>
      </c>
      <c r="BT281" s="1233" t="s">
        <v>36</v>
      </c>
      <c r="BU281" s="1233" t="s">
        <v>36</v>
      </c>
      <c r="BV281" s="1233" t="s">
        <v>36</v>
      </c>
      <c r="BW281" s="1233" t="s">
        <v>36</v>
      </c>
      <c r="BX281" s="1233" t="s">
        <v>36</v>
      </c>
      <c r="BY281" s="1297" t="s">
        <v>36</v>
      </c>
      <c r="BZ281" s="1297" t="s">
        <v>36</v>
      </c>
      <c r="CA281" s="1297" t="s">
        <v>36</v>
      </c>
      <c r="CB281" s="1297" t="s">
        <v>36</v>
      </c>
      <c r="CC281" s="1297" t="s">
        <v>36</v>
      </c>
      <c r="CD281" s="1297" t="s">
        <v>36</v>
      </c>
      <c r="CE281" s="1297" t="s">
        <v>36</v>
      </c>
      <c r="CF281" s="1297" t="s">
        <v>36</v>
      </c>
      <c r="CG281" s="1870"/>
      <c r="CH281" s="1870"/>
      <c r="CI281" s="1870"/>
      <c r="CJ281" s="1870"/>
      <c r="CK281" s="1870"/>
      <c r="CL281" s="1870"/>
      <c r="CM281" s="1870"/>
      <c r="CN281" s="1870"/>
      <c r="CO281" s="1870"/>
      <c r="CP281" s="1870"/>
      <c r="CQ281" s="1870"/>
      <c r="CR281" s="1870"/>
      <c r="CS281" s="1870"/>
      <c r="CT281" s="1870"/>
      <c r="CU281" s="1870"/>
      <c r="CV281" s="1870"/>
      <c r="CW281" s="1870"/>
      <c r="CX281" s="1870"/>
      <c r="CY281" s="1870"/>
      <c r="CZ281" s="1870"/>
    </row>
    <row r="282" s="578" customFormat="true" ht="15" customHeight="true" x14ac:dyDescent="0.2">
      <c r="B282" s="583"/>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72"/>
      <c r="BB282" s="295" t="s">
        <v>84</v>
      </c>
      <c r="BC282" s="1212" t="s">
        <v>36</v>
      </c>
      <c r="BD282" s="1233" t="s">
        <v>36</v>
      </c>
      <c r="BE282" s="1233" t="s">
        <v>36</v>
      </c>
      <c r="BF282" s="1233" t="s">
        <v>36</v>
      </c>
      <c r="BG282" s="1254" t="s">
        <v>36</v>
      </c>
      <c r="BH282" s="1212" t="s">
        <v>36</v>
      </c>
      <c r="BI282" s="1233" t="s">
        <v>36</v>
      </c>
      <c r="BJ282" s="1233" t="s">
        <v>36</v>
      </c>
      <c r="BK282" s="1233" t="s">
        <v>36</v>
      </c>
      <c r="BL282" s="1254" t="s">
        <v>36</v>
      </c>
      <c r="BM282" s="1212" t="s">
        <v>36</v>
      </c>
      <c r="BN282" s="1233" t="s">
        <v>36</v>
      </c>
      <c r="BO282" s="1233" t="s">
        <v>36</v>
      </c>
      <c r="BP282" s="1233" t="s">
        <v>36</v>
      </c>
      <c r="BQ282" s="1254" t="s">
        <v>36</v>
      </c>
      <c r="BR282" s="1212" t="s">
        <v>36</v>
      </c>
      <c r="BS282" s="1233" t="s">
        <v>36</v>
      </c>
      <c r="BT282" s="1233" t="s">
        <v>36</v>
      </c>
      <c r="BU282" s="1233" t="s">
        <v>36</v>
      </c>
      <c r="BV282" s="1233" t="s">
        <v>36</v>
      </c>
      <c r="BW282" s="1233" t="s">
        <v>36</v>
      </c>
      <c r="BX282" s="1233" t="s">
        <v>36</v>
      </c>
      <c r="BY282" s="1297" t="s">
        <v>36</v>
      </c>
      <c r="BZ282" s="1297" t="s">
        <v>36</v>
      </c>
      <c r="CA282" s="1297" t="s">
        <v>36</v>
      </c>
      <c r="CB282" s="1297" t="s">
        <v>36</v>
      </c>
      <c r="CC282" s="1297" t="s">
        <v>36</v>
      </c>
      <c r="CD282" s="1297" t="s">
        <v>36</v>
      </c>
      <c r="CE282" s="1297" t="s">
        <v>36</v>
      </c>
      <c r="CF282" s="1297" t="s">
        <v>36</v>
      </c>
      <c r="CG282" s="1870"/>
      <c r="CH282" s="1870"/>
      <c r="CI282" s="1870"/>
      <c r="CJ282" s="1870"/>
      <c r="CK282" s="1870"/>
      <c r="CL282" s="1870"/>
      <c r="CM282" s="1870"/>
      <c r="CN282" s="1870"/>
      <c r="CO282" s="1870"/>
      <c r="CP282" s="1870"/>
      <c r="CQ282" s="1870"/>
      <c r="CR282" s="1870"/>
      <c r="CS282" s="1870"/>
      <c r="CT282" s="1870"/>
      <c r="CU282" s="1870"/>
      <c r="CV282" s="1870"/>
      <c r="CW282" s="1870"/>
      <c r="CX282" s="1870"/>
      <c r="CY282" s="1870"/>
      <c r="CZ282" s="1870"/>
    </row>
    <row r="283" s="578" customFormat="true" ht="15" customHeight="true" x14ac:dyDescent="0.2">
      <c r="B283" s="583"/>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72"/>
      <c r="BB283" s="295" t="s">
        <v>85</v>
      </c>
      <c r="BC283" s="1212" t="s">
        <v>36</v>
      </c>
      <c r="BD283" s="1233" t="s">
        <v>36</v>
      </c>
      <c r="BE283" s="1233" t="s">
        <v>36</v>
      </c>
      <c r="BF283" s="1233" t="s">
        <v>36</v>
      </c>
      <c r="BG283" s="1254" t="s">
        <v>36</v>
      </c>
      <c r="BH283" s="1212" t="s">
        <v>36</v>
      </c>
      <c r="BI283" s="1233" t="s">
        <v>36</v>
      </c>
      <c r="BJ283" s="1233" t="s">
        <v>36</v>
      </c>
      <c r="BK283" s="1233" t="s">
        <v>36</v>
      </c>
      <c r="BL283" s="1254" t="s">
        <v>36</v>
      </c>
      <c r="BM283" s="1212" t="s">
        <v>36</v>
      </c>
      <c r="BN283" s="1233" t="s">
        <v>36</v>
      </c>
      <c r="BO283" s="1233" t="s">
        <v>36</v>
      </c>
      <c r="BP283" s="1233" t="s">
        <v>36</v>
      </c>
      <c r="BQ283" s="1254" t="s">
        <v>36</v>
      </c>
      <c r="BR283" s="1212" t="s">
        <v>36</v>
      </c>
      <c r="BS283" s="1233" t="s">
        <v>36</v>
      </c>
      <c r="BT283" s="1233" t="s">
        <v>36</v>
      </c>
      <c r="BU283" s="1233" t="s">
        <v>36</v>
      </c>
      <c r="BV283" s="1233" t="s">
        <v>36</v>
      </c>
      <c r="BW283" s="1233" t="s">
        <v>36</v>
      </c>
      <c r="BX283" s="1233" t="s">
        <v>36</v>
      </c>
      <c r="BY283" s="1297" t="s">
        <v>36</v>
      </c>
      <c r="BZ283" s="1297" t="s">
        <v>36</v>
      </c>
      <c r="CA283" s="1297" t="s">
        <v>36</v>
      </c>
      <c r="CB283" s="1297" t="s">
        <v>36</v>
      </c>
      <c r="CC283" s="1297" t="s">
        <v>36</v>
      </c>
      <c r="CD283" s="1297" t="s">
        <v>36</v>
      </c>
      <c r="CE283" s="1297" t="s">
        <v>36</v>
      </c>
      <c r="CF283" s="1297" t="s">
        <v>36</v>
      </c>
      <c r="CG283" s="1870"/>
      <c r="CH283" s="1870"/>
      <c r="CI283" s="1870"/>
      <c r="CJ283" s="1870"/>
      <c r="CK283" s="1870"/>
      <c r="CL283" s="1870"/>
      <c r="CM283" s="1870"/>
      <c r="CN283" s="1870"/>
      <c r="CO283" s="1870"/>
      <c r="CP283" s="1870"/>
      <c r="CQ283" s="1870"/>
      <c r="CR283" s="1870"/>
      <c r="CS283" s="1870"/>
      <c r="CT283" s="1870"/>
      <c r="CU283" s="1870"/>
      <c r="CV283" s="1870"/>
      <c r="CW283" s="1870"/>
      <c r="CX283" s="1870"/>
      <c r="CY283" s="1870"/>
      <c r="CZ283" s="1870"/>
    </row>
    <row r="284" s="578" customFormat="true" ht="15" customHeight="true" x14ac:dyDescent="0.2">
      <c r="B284" s="583"/>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73"/>
      <c r="BB284" s="296" t="s">
        <v>114</v>
      </c>
      <c r="BC284" s="1213" t="s">
        <v>36</v>
      </c>
      <c r="BD284" s="1234" t="s">
        <v>36</v>
      </c>
      <c r="BE284" s="1234" t="s">
        <v>36</v>
      </c>
      <c r="BF284" s="1234" t="s">
        <v>36</v>
      </c>
      <c r="BG284" s="1255" t="s">
        <v>36</v>
      </c>
      <c r="BH284" s="1276" t="s">
        <v>36</v>
      </c>
      <c r="BI284" s="1234" t="s">
        <v>36</v>
      </c>
      <c r="BJ284" s="1234" t="s">
        <v>36</v>
      </c>
      <c r="BK284" s="1234" t="s">
        <v>36</v>
      </c>
      <c r="BL284" s="1255" t="s">
        <v>36</v>
      </c>
      <c r="BM284" s="1276" t="s">
        <v>36</v>
      </c>
      <c r="BN284" s="1234" t="s">
        <v>36</v>
      </c>
      <c r="BO284" s="1234" t="s">
        <v>36</v>
      </c>
      <c r="BP284" s="1234" t="s">
        <v>36</v>
      </c>
      <c r="BQ284" s="1255" t="s">
        <v>36</v>
      </c>
      <c r="BR284" s="1276" t="s">
        <v>36</v>
      </c>
      <c r="BS284" s="1234" t="s">
        <v>36</v>
      </c>
      <c r="BT284" s="1234" t="s">
        <v>36</v>
      </c>
      <c r="BU284" s="1234" t="s">
        <v>36</v>
      </c>
      <c r="BV284" s="1234" t="s">
        <v>36</v>
      </c>
      <c r="BW284" s="1234" t="s">
        <v>36</v>
      </c>
      <c r="BX284" s="1234" t="s">
        <v>36</v>
      </c>
      <c r="BY284" s="1298" t="s">
        <v>36</v>
      </c>
      <c r="BZ284" s="1298" t="s">
        <v>36</v>
      </c>
      <c r="CA284" s="1298" t="s">
        <v>36</v>
      </c>
      <c r="CB284" s="1298" t="s">
        <v>36</v>
      </c>
      <c r="CC284" s="1298" t="s">
        <v>36</v>
      </c>
      <c r="CD284" s="1298" t="s">
        <v>36</v>
      </c>
      <c r="CE284" s="1298" t="s">
        <v>36</v>
      </c>
      <c r="CF284" s="1298" t="s">
        <v>36</v>
      </c>
      <c r="CG284" s="1871"/>
      <c r="CH284" s="1871"/>
      <c r="CI284" s="1871"/>
      <c r="CJ284" s="1871"/>
      <c r="CK284" s="1871"/>
      <c r="CL284" s="1871"/>
      <c r="CM284" s="1871"/>
      <c r="CN284" s="1871"/>
      <c r="CO284" s="1871"/>
      <c r="CP284" s="1871"/>
      <c r="CQ284" s="1871"/>
      <c r="CR284" s="1871"/>
      <c r="CS284" s="1871"/>
      <c r="CT284" s="1871"/>
      <c r="CU284" s="1871"/>
      <c r="CV284" s="1871"/>
      <c r="CW284" s="1871"/>
      <c r="CX284" s="1871"/>
      <c r="CY284" s="1871"/>
      <c r="CZ284" s="1871"/>
    </row>
    <row r="285" s="578" customFormat="true" ht="15" customHeight="true" x14ac:dyDescent="0.2">
      <c r="B285" s="583"/>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78" customFormat="true" ht="15" customHeight="true" x14ac:dyDescent="0.2">
      <c r="B286" s="583"/>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78" customFormat="true" ht="15" customHeight="true" x14ac:dyDescent="0.2">
      <c r="B287" s="583"/>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78" customFormat="true" ht="15" customHeight="true" x14ac:dyDescent="0.2">
      <c r="B288" s="583"/>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78" customFormat="true" ht="15" customHeight="true" x14ac:dyDescent="0.2">
      <c r="A289" s="409"/>
      <c r="B289" s="410"/>
      <c r="C289" s="411"/>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78" customFormat="true" ht="15" customHeight="true" x14ac:dyDescent="0.2">
      <c r="A290" s="616"/>
      <c r="B290" s="617"/>
      <c r="C290" s="618"/>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78" customFormat="true" ht="15" customHeight="true" x14ac:dyDescent="0.2">
      <c r="A291" s="619"/>
      <c r="B291" s="620"/>
      <c r="C291" s="621"/>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78" customFormat="true" ht="15" customHeight="true" x14ac:dyDescent="0.2">
      <c r="A292" s="622"/>
      <c r="B292" s="623"/>
      <c r="C292" s="624"/>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78" customFormat="true" ht="15" customHeight="true" x14ac:dyDescent="0.2">
      <c r="A293" s="625"/>
      <c r="B293" s="626"/>
      <c r="C293" s="627"/>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78" customFormat="true" ht="15" customHeight="true" x14ac:dyDescent="0.2">
      <c r="A294" s="628"/>
      <c r="B294" s="629"/>
      <c r="C294" s="630"/>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78" customFormat="true" ht="15" customHeight="true" x14ac:dyDescent="0.2">
      <c r="A295" s="628"/>
      <c r="B295" s="629"/>
      <c r="C295" s="630"/>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78" customFormat="true" ht="15" customHeight="true" x14ac:dyDescent="0.2">
      <c r="A296" s="628"/>
      <c r="B296" s="631"/>
      <c r="C296" s="630"/>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78" customFormat="true" ht="15" customHeight="true" x14ac:dyDescent="0.2">
      <c r="A297" s="632"/>
      <c r="B297" s="633"/>
      <c r="C297" s="634"/>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78" customFormat="true" ht="15" customHeight="true" x14ac:dyDescent="0.2">
      <c r="B298" s="583"/>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78" customFormat="true" ht="15" customHeight="true" x14ac:dyDescent="0.2">
      <c r="A299" s="412"/>
      <c r="B299" s="413"/>
      <c r="C299" s="414"/>
      <c r="D299" s="415"/>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78" customFormat="true" ht="15" customHeight="true" x14ac:dyDescent="0.2">
      <c r="A300" s="635"/>
      <c r="B300" s="636"/>
      <c r="C300" s="637"/>
      <c r="D300" s="638"/>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78" customFormat="true" ht="15" customHeight="true" x14ac:dyDescent="0.2">
      <c r="A301" s="639"/>
      <c r="B301" s="640"/>
      <c r="C301" s="641"/>
      <c r="D301" s="642"/>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78" customFormat="true" ht="15" customHeight="true" x14ac:dyDescent="0.2">
      <c r="A302" s="643"/>
      <c r="B302" s="644"/>
      <c r="C302" s="645"/>
      <c r="D302" s="64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78" customFormat="true" ht="15" customHeight="true" x14ac:dyDescent="0.2">
      <c r="A303" s="647"/>
      <c r="B303" s="648"/>
      <c r="C303" s="649"/>
      <c r="D303" s="650"/>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78" customFormat="true" ht="15" customHeight="true" x14ac:dyDescent="0.2">
      <c r="A304" s="651"/>
      <c r="B304" s="652"/>
      <c r="C304" s="653"/>
      <c r="D304" s="654"/>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78" customFormat="true" ht="15" customHeight="true" x14ac:dyDescent="0.2">
      <c r="A305" s="655"/>
      <c r="B305" s="656"/>
      <c r="C305" s="657"/>
      <c r="D305" s="658"/>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78" customFormat="true" ht="15" customHeight="true" x14ac:dyDescent="0.2">
      <c r="B306" s="583"/>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78" customFormat="true" ht="15" customHeight="true" x14ac:dyDescent="0.2">
      <c r="B307" s="583"/>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78" customFormat="true" ht="15" customHeight="true" x14ac:dyDescent="0.2">
      <c r="B308" s="583"/>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78" customFormat="true" ht="15" customHeight="true" x14ac:dyDescent="0.2">
      <c r="B309" s="583"/>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78" customFormat="true" ht="15" customHeight="true" x14ac:dyDescent="0.2">
      <c r="B310" s="583"/>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78" customFormat="true" ht="15" customHeight="true" x14ac:dyDescent="0.2">
      <c r="B311" s="583"/>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78" customFormat="true" ht="15" customHeight="true" x14ac:dyDescent="0.2">
      <c r="B312" s="583"/>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78" customFormat="true" ht="15" customHeight="true" x14ac:dyDescent="0.2">
      <c r="B313" s="583"/>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78" customFormat="true" ht="15" customHeight="true" x14ac:dyDescent="0.2">
      <c r="B314" s="583"/>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78" customFormat="true" ht="15" customHeight="true" x14ac:dyDescent="0.2">
      <c r="B315" s="583"/>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78" customFormat="true" ht="15" customHeight="true" x14ac:dyDescent="0.2">
      <c r="B316" s="583"/>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78" customFormat="true" ht="15" customHeight="true" x14ac:dyDescent="0.2">
      <c r="B317" s="583"/>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78" customFormat="true" ht="15" customHeight="true" x14ac:dyDescent="0.2">
      <c r="B318" s="583"/>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78" customFormat="true" ht="15" customHeight="true" x14ac:dyDescent="0.2">
      <c r="B319" s="583"/>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78" customFormat="true" ht="15" customHeight="true" x14ac:dyDescent="0.2">
      <c r="B320" s="583"/>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78" customFormat="true" ht="15" customHeight="true" x14ac:dyDescent="0.2">
      <c r="B321" s="583"/>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78" customFormat="true" ht="15" customHeight="true" x14ac:dyDescent="0.2">
      <c r="B322" s="583"/>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78" customFormat="true" ht="15" customHeight="true" x14ac:dyDescent="0.2">
      <c r="B323" s="583"/>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78" customFormat="true" ht="15" customHeight="true" x14ac:dyDescent="0.2">
      <c r="B324" s="583"/>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78" customFormat="true" ht="15" customHeight="true" x14ac:dyDescent="0.2">
      <c r="B325" s="583"/>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78" customFormat="true" ht="15" customHeight="true" x14ac:dyDescent="0.2">
      <c r="B326" s="583"/>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78" customFormat="true" ht="15" customHeight="true" x14ac:dyDescent="0.2">
      <c r="B327" s="583"/>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78" customFormat="true" ht="15" customHeight="true" x14ac:dyDescent="0.2">
      <c r="B328" s="583"/>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78" customFormat="true" ht="250.15" customHeight="true" x14ac:dyDescent="0.2">
      <c r="B329" s="583"/>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5"/>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4"/>
      <c r="BD330" s="394"/>
      <c r="BE330" s="394"/>
      <c r="BF330" s="394"/>
      <c r="BG330" s="394"/>
      <c r="BH330" s="394"/>
      <c r="BI330" s="394"/>
      <c r="BJ330" s="394"/>
      <c r="BK330" s="394"/>
      <c r="BL330" s="394"/>
      <c r="BM330" s="394"/>
      <c r="BN330" s="394"/>
      <c r="BO330" s="394"/>
      <c r="BP330" s="394"/>
      <c r="BQ330" s="394"/>
      <c r="BR330" s="394"/>
      <c r="BS330" s="394"/>
      <c r="BT330" s="394"/>
      <c r="BU330" s="394"/>
      <c r="BV330" s="394"/>
      <c r="BW330" s="394"/>
      <c r="BX330" s="394"/>
      <c r="BY330" s="394"/>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5"/>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4"/>
      <c r="BD331" s="394"/>
      <c r="BE331" s="394"/>
      <c r="BF331" s="394"/>
      <c r="BG331" s="394"/>
      <c r="BH331" s="394"/>
      <c r="BI331" s="394"/>
      <c r="BJ331" s="394"/>
      <c r="BK331" s="394"/>
      <c r="BL331" s="394"/>
      <c r="BM331" s="394"/>
      <c r="BN331" s="394"/>
      <c r="BO331" s="394"/>
      <c r="BP331" s="394"/>
      <c r="BQ331" s="394"/>
      <c r="BR331" s="394"/>
      <c r="BS331" s="394"/>
      <c r="BT331" s="394"/>
      <c r="BU331" s="394"/>
      <c r="BV331" s="394"/>
      <c r="BW331" s="394"/>
      <c r="BX331" s="394"/>
      <c r="BY331" s="394"/>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5"/>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4"/>
      <c r="BD332" s="394"/>
      <c r="BE332" s="394"/>
      <c r="BF332" s="394"/>
      <c r="BG332" s="394"/>
      <c r="BH332" s="394"/>
      <c r="BI332" s="394"/>
      <c r="BJ332" s="394"/>
      <c r="BK332" s="394"/>
      <c r="BL332" s="394"/>
      <c r="BM332" s="394"/>
      <c r="BN332" s="394"/>
      <c r="BO332" s="394"/>
      <c r="BP332" s="394"/>
      <c r="BQ332" s="394"/>
      <c r="BR332" s="394"/>
      <c r="BS332" s="394"/>
      <c r="BT332" s="394"/>
      <c r="BU332" s="394"/>
      <c r="BV332" s="394"/>
      <c r="BW332" s="394"/>
      <c r="BX332" s="394"/>
      <c r="BY332" s="394"/>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5"/>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4"/>
      <c r="BD333" s="394"/>
      <c r="BE333" s="394"/>
      <c r="BF333" s="394"/>
      <c r="BG333" s="394"/>
      <c r="BH333" s="394"/>
      <c r="BI333" s="394"/>
      <c r="BJ333" s="394"/>
      <c r="BK333" s="394"/>
      <c r="BL333" s="394"/>
      <c r="BM333" s="394"/>
      <c r="BN333" s="394"/>
      <c r="BO333" s="394"/>
      <c r="BP333" s="394"/>
      <c r="BQ333" s="394"/>
      <c r="BR333" s="394"/>
      <c r="BS333" s="394"/>
      <c r="BT333" s="394"/>
      <c r="BU333" s="394"/>
      <c r="BV333" s="394"/>
      <c r="BW333" s="394"/>
      <c r="BX333" s="394"/>
      <c r="BY333" s="394"/>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5"/>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4"/>
      <c r="BD334" s="394"/>
      <c r="BE334" s="394"/>
      <c r="BF334" s="394"/>
      <c r="BG334" s="394"/>
      <c r="BH334" s="394"/>
      <c r="BI334" s="394"/>
      <c r="BJ334" s="394"/>
      <c r="BK334" s="394"/>
      <c r="BL334" s="394"/>
      <c r="BM334" s="394"/>
      <c r="BN334" s="394"/>
      <c r="BO334" s="394"/>
      <c r="BP334" s="394"/>
      <c r="BQ334" s="394"/>
      <c r="BR334" s="394"/>
      <c r="BS334" s="394"/>
      <c r="BT334" s="394"/>
      <c r="BU334" s="394"/>
      <c r="BV334" s="394"/>
      <c r="BW334" s="394"/>
      <c r="BX334" s="394"/>
      <c r="BY334" s="394"/>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5"/>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4"/>
      <c r="BD335" s="394"/>
      <c r="BE335" s="394"/>
      <c r="BF335" s="394"/>
      <c r="BG335" s="394"/>
      <c r="BH335" s="394"/>
      <c r="BI335" s="394"/>
      <c r="BJ335" s="394"/>
      <c r="BK335" s="394"/>
      <c r="BL335" s="394"/>
      <c r="BM335" s="394"/>
      <c r="BN335" s="394"/>
      <c r="BO335" s="394"/>
      <c r="BP335" s="394"/>
      <c r="BQ335" s="394"/>
      <c r="BR335" s="394"/>
      <c r="BS335" s="394"/>
      <c r="BT335" s="394"/>
      <c r="BU335" s="394"/>
      <c r="BV335" s="394"/>
      <c r="BW335" s="394"/>
      <c r="BX335" s="394"/>
      <c r="BY335" s="394"/>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5"/>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4"/>
      <c r="BD336" s="394"/>
      <c r="BE336" s="394"/>
      <c r="BF336" s="394"/>
      <c r="BG336" s="394"/>
      <c r="BH336" s="394"/>
      <c r="BI336" s="394"/>
      <c r="BJ336" s="394"/>
      <c r="BK336" s="394"/>
      <c r="BL336" s="394"/>
      <c r="BM336" s="394"/>
      <c r="BN336" s="394"/>
      <c r="BO336" s="394"/>
      <c r="BP336" s="394"/>
      <c r="BQ336" s="394"/>
      <c r="BR336" s="394"/>
      <c r="BS336" s="394"/>
      <c r="BT336" s="394"/>
      <c r="BU336" s="394"/>
      <c r="BV336" s="394"/>
      <c r="BW336" s="394"/>
      <c r="BX336" s="394"/>
      <c r="BY336" s="394"/>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5"/>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4"/>
      <c r="BD337" s="394"/>
      <c r="BE337" s="394"/>
      <c r="BF337" s="394"/>
      <c r="BG337" s="394"/>
      <c r="BH337" s="394"/>
      <c r="BI337" s="394"/>
      <c r="BJ337" s="394"/>
      <c r="BK337" s="394"/>
      <c r="BL337" s="394"/>
      <c r="BM337" s="394"/>
      <c r="BN337" s="394"/>
      <c r="BO337" s="394"/>
      <c r="BP337" s="394"/>
      <c r="BQ337" s="394"/>
      <c r="BR337" s="394"/>
      <c r="BS337" s="394"/>
      <c r="BT337" s="394"/>
      <c r="BU337" s="394"/>
      <c r="BV337" s="394"/>
      <c r="BW337" s="394"/>
      <c r="BX337" s="394"/>
      <c r="BY337" s="394"/>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5"/>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4"/>
      <c r="BD338" s="394"/>
      <c r="BE338" s="394"/>
      <c r="BF338" s="394"/>
      <c r="BG338" s="394"/>
      <c r="BH338" s="394"/>
      <c r="BI338" s="394"/>
      <c r="BJ338" s="394"/>
      <c r="BK338" s="394"/>
      <c r="BL338" s="394"/>
      <c r="BM338" s="394"/>
      <c r="BN338" s="394"/>
      <c r="BO338" s="394"/>
      <c r="BP338" s="394"/>
      <c r="BQ338" s="394"/>
      <c r="BR338" s="394"/>
      <c r="BS338" s="394"/>
      <c r="BT338" s="394"/>
      <c r="BU338" s="394"/>
      <c r="BV338" s="394"/>
      <c r="BW338" s="394"/>
      <c r="BX338" s="394"/>
      <c r="BY338" s="394"/>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78" customFormat="true" ht="15" customHeight="true" x14ac:dyDescent="0.2">
      <c r="B339" s="583"/>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74" t="s">
        <v>115</v>
      </c>
      <c r="BD339" s="2275"/>
      <c r="BE339" s="2275"/>
      <c r="BF339" s="2275"/>
      <c r="BG339" s="2276"/>
      <c r="BH339" s="2277" t="s">
        <v>39</v>
      </c>
      <c r="BI339" s="2275"/>
      <c r="BJ339" s="2275"/>
      <c r="BK339" s="2275"/>
      <c r="BL339" s="2276"/>
      <c r="BM339" s="2277" t="s">
        <v>38</v>
      </c>
      <c r="BN339" s="2275"/>
      <c r="BO339" s="2275"/>
      <c r="BP339" s="2275"/>
      <c r="BQ339" s="2278"/>
      <c r="BR339" s="1791" t="s">
        <v>139</v>
      </c>
      <c r="BS339" s="1792"/>
      <c r="BT339" s="1792"/>
      <c r="BU339" s="1792"/>
      <c r="BV339" s="1792"/>
      <c r="BW339" s="1792"/>
      <c r="BX339" s="1792"/>
      <c r="BY339" s="1793"/>
      <c r="BZ339" s="313"/>
      <c r="CA339" s="313"/>
      <c r="CB339" s="313"/>
      <c r="CC339" s="313"/>
      <c r="CD339" s="313"/>
      <c r="CE339" s="313"/>
      <c r="CF339" s="313"/>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578" customFormat="true" ht="36" x14ac:dyDescent="0.2">
      <c r="B340" s="583"/>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234</v>
      </c>
      <c r="BS340" s="180" t="s">
        <v>235</v>
      </c>
      <c r="BT340" s="180" t="s">
        <v>236</v>
      </c>
      <c r="BU340" s="180" t="s">
        <v>237</v>
      </c>
      <c r="BV340" s="180" t="s">
        <v>238</v>
      </c>
      <c r="BW340" s="180" t="s">
        <v>239</v>
      </c>
      <c r="BX340" s="180" t="s">
        <v>240</v>
      </c>
      <c r="BY340" s="181" t="s">
        <v>241</v>
      </c>
      <c r="BZ340" s="181" t="s">
        <v>242</v>
      </c>
      <c r="CA340" s="181" t="s">
        <v>243</v>
      </c>
      <c r="CB340" s="181" t="s">
        <v>244</v>
      </c>
      <c r="CC340" s="181" t="s">
        <v>245</v>
      </c>
      <c r="CD340" s="181" t="s">
        <v>246</v>
      </c>
      <c r="CE340" s="181" t="s">
        <v>247</v>
      </c>
      <c r="CF340" s="181" t="s">
        <v>248</v>
      </c>
      <c r="CG340" s="1872"/>
      <c r="CH340" s="1872"/>
      <c r="CI340" s="1872"/>
      <c r="CJ340" s="1872"/>
      <c r="CK340" s="1872"/>
      <c r="CL340" s="1872"/>
      <c r="CM340" s="1872"/>
      <c r="CN340" s="1872"/>
      <c r="CO340" s="1872"/>
      <c r="CP340" s="1872"/>
      <c r="CQ340" s="1872"/>
      <c r="CR340" s="1872"/>
      <c r="CS340" s="1872"/>
      <c r="CT340" s="1872"/>
      <c r="CU340" s="1872"/>
      <c r="CV340" s="1872"/>
      <c r="CW340" s="1872"/>
      <c r="CX340" s="1872"/>
      <c r="CY340" s="1872"/>
      <c r="CZ340" s="1872"/>
    </row>
    <row r="341" s="578" customFormat="true" ht="15" customHeight="true" x14ac:dyDescent="0.2">
      <c r="B341" s="583"/>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79" t="s">
        <v>146</v>
      </c>
      <c r="BB341" s="162" t="s">
        <v>50</v>
      </c>
      <c r="BC341" s="1214" t="s">
        <v>36</v>
      </c>
      <c r="BD341" s="1235" t="s">
        <v>36</v>
      </c>
      <c r="BE341" s="1235" t="s">
        <v>36</v>
      </c>
      <c r="BF341" s="1235" t="s">
        <v>36</v>
      </c>
      <c r="BG341" s="1256" t="s">
        <v>36</v>
      </c>
      <c r="BH341" s="1277" t="s">
        <v>36</v>
      </c>
      <c r="BI341" s="1235" t="s">
        <v>36</v>
      </c>
      <c r="BJ341" s="1235" t="s">
        <v>36</v>
      </c>
      <c r="BK341" s="1235" t="s">
        <v>36</v>
      </c>
      <c r="BL341" s="1256" t="s">
        <v>36</v>
      </c>
      <c r="BM341" s="1277" t="s">
        <v>36</v>
      </c>
      <c r="BN341" s="1235" t="s">
        <v>36</v>
      </c>
      <c r="BO341" s="1235" t="s">
        <v>36</v>
      </c>
      <c r="BP341" s="1235" t="s">
        <v>36</v>
      </c>
      <c r="BQ341" s="1256" t="s">
        <v>36</v>
      </c>
      <c r="BR341" s="1277" t="s">
        <v>36</v>
      </c>
      <c r="BS341" s="1235" t="s">
        <v>36</v>
      </c>
      <c r="BT341" s="1235" t="s">
        <v>36</v>
      </c>
      <c r="BU341" s="1235" t="s">
        <v>36</v>
      </c>
      <c r="BV341" s="1235" t="s">
        <v>36</v>
      </c>
      <c r="BW341" s="1235" t="s">
        <v>36</v>
      </c>
      <c r="BX341" s="1235" t="s">
        <v>36</v>
      </c>
      <c r="BY341" s="1299" t="s">
        <v>36</v>
      </c>
      <c r="BZ341" s="1299" t="s">
        <v>36</v>
      </c>
      <c r="CA341" s="1299" t="s">
        <v>36</v>
      </c>
      <c r="CB341" s="1299" t="s">
        <v>36</v>
      </c>
      <c r="CC341" s="1299" t="s">
        <v>36</v>
      </c>
      <c r="CD341" s="1299" t="s">
        <v>36</v>
      </c>
      <c r="CE341" s="1299" t="s">
        <v>36</v>
      </c>
      <c r="CF341" s="1299" t="s">
        <v>36</v>
      </c>
      <c r="CG341" s="1873"/>
      <c r="CH341" s="1873"/>
      <c r="CI341" s="1873"/>
      <c r="CJ341" s="1873"/>
      <c r="CK341" s="1873"/>
      <c r="CL341" s="1873"/>
      <c r="CM341" s="1873"/>
      <c r="CN341" s="1873"/>
      <c r="CO341" s="1873"/>
      <c r="CP341" s="1873"/>
      <c r="CQ341" s="1873"/>
      <c r="CR341" s="1873"/>
      <c r="CS341" s="1873"/>
      <c r="CT341" s="1873"/>
      <c r="CU341" s="1873"/>
      <c r="CV341" s="1873"/>
      <c r="CW341" s="1873"/>
      <c r="CX341" s="1873"/>
      <c r="CY341" s="1873"/>
      <c r="CZ341" s="1873"/>
    </row>
    <row r="342" s="578" customFormat="true" ht="15" customHeight="true" x14ac:dyDescent="0.2">
      <c r="B342" s="583"/>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67"/>
      <c r="BB342" s="163" t="s">
        <v>49</v>
      </c>
      <c r="BC342" s="1215" t="s">
        <v>36</v>
      </c>
      <c r="BD342" s="1236" t="s">
        <v>36</v>
      </c>
      <c r="BE342" s="1236" t="s">
        <v>36</v>
      </c>
      <c r="BF342" s="1236" t="s">
        <v>36</v>
      </c>
      <c r="BG342" s="1257" t="s">
        <v>36</v>
      </c>
      <c r="BH342" s="1278" t="s">
        <v>36</v>
      </c>
      <c r="BI342" s="1236" t="s">
        <v>36</v>
      </c>
      <c r="BJ342" s="1236" t="s">
        <v>36</v>
      </c>
      <c r="BK342" s="1236" t="s">
        <v>36</v>
      </c>
      <c r="BL342" s="1257" t="s">
        <v>36</v>
      </c>
      <c r="BM342" s="1278" t="s">
        <v>36</v>
      </c>
      <c r="BN342" s="1236" t="s">
        <v>36</v>
      </c>
      <c r="BO342" s="1236" t="s">
        <v>36</v>
      </c>
      <c r="BP342" s="1236" t="s">
        <v>36</v>
      </c>
      <c r="BQ342" s="1257" t="s">
        <v>36</v>
      </c>
      <c r="BR342" s="1278" t="s">
        <v>36</v>
      </c>
      <c r="BS342" s="1236" t="s">
        <v>36</v>
      </c>
      <c r="BT342" s="1236" t="s">
        <v>36</v>
      </c>
      <c r="BU342" s="1236" t="s">
        <v>36</v>
      </c>
      <c r="BV342" s="1236" t="s">
        <v>36</v>
      </c>
      <c r="BW342" s="1236" t="s">
        <v>36</v>
      </c>
      <c r="BX342" s="1236" t="s">
        <v>36</v>
      </c>
      <c r="BY342" s="1300" t="s">
        <v>36</v>
      </c>
      <c r="BZ342" s="1300" t="s">
        <v>36</v>
      </c>
      <c r="CA342" s="1300" t="s">
        <v>36</v>
      </c>
      <c r="CB342" s="1300" t="s">
        <v>36</v>
      </c>
      <c r="CC342" s="1300" t="s">
        <v>36</v>
      </c>
      <c r="CD342" s="1300" t="s">
        <v>36</v>
      </c>
      <c r="CE342" s="1300" t="s">
        <v>36</v>
      </c>
      <c r="CF342" s="1300" t="s">
        <v>36</v>
      </c>
      <c r="CG342" s="1874"/>
      <c r="CH342" s="1874"/>
      <c r="CI342" s="1874"/>
      <c r="CJ342" s="1874"/>
      <c r="CK342" s="1874"/>
      <c r="CL342" s="1874"/>
      <c r="CM342" s="1874"/>
      <c r="CN342" s="1874"/>
      <c r="CO342" s="1874"/>
      <c r="CP342" s="1874"/>
      <c r="CQ342" s="1874"/>
      <c r="CR342" s="1874"/>
      <c r="CS342" s="1874"/>
      <c r="CT342" s="1874"/>
      <c r="CU342" s="1874"/>
      <c r="CV342" s="1874"/>
      <c r="CW342" s="1874"/>
      <c r="CX342" s="1874"/>
      <c r="CY342" s="1874"/>
      <c r="CZ342" s="1874"/>
    </row>
    <row r="343" s="578" customFormat="true" ht="15" customHeight="true" x14ac:dyDescent="0.2">
      <c r="B343" s="583"/>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66" t="s">
        <v>141</v>
      </c>
      <c r="BB343" s="163" t="s">
        <v>50</v>
      </c>
      <c r="BC343" s="1215" t="s">
        <v>36</v>
      </c>
      <c r="BD343" s="1236" t="s">
        <v>36</v>
      </c>
      <c r="BE343" s="1236" t="s">
        <v>36</v>
      </c>
      <c r="BF343" s="1236" t="s">
        <v>36</v>
      </c>
      <c r="BG343" s="1257" t="s">
        <v>36</v>
      </c>
      <c r="BH343" s="1278" t="s">
        <v>36</v>
      </c>
      <c r="BI343" s="1236" t="s">
        <v>36</v>
      </c>
      <c r="BJ343" s="1236" t="s">
        <v>36</v>
      </c>
      <c r="BK343" s="1236" t="s">
        <v>36</v>
      </c>
      <c r="BL343" s="1257" t="s">
        <v>36</v>
      </c>
      <c r="BM343" s="1278" t="s">
        <v>36</v>
      </c>
      <c r="BN343" s="1236" t="s">
        <v>36</v>
      </c>
      <c r="BO343" s="1236" t="s">
        <v>36</v>
      </c>
      <c r="BP343" s="1236" t="s">
        <v>36</v>
      </c>
      <c r="BQ343" s="1257" t="s">
        <v>36</v>
      </c>
      <c r="BR343" s="1278" t="s">
        <v>36</v>
      </c>
      <c r="BS343" s="1236" t="s">
        <v>36</v>
      </c>
      <c r="BT343" s="1236" t="s">
        <v>36</v>
      </c>
      <c r="BU343" s="1236" t="s">
        <v>36</v>
      </c>
      <c r="BV343" s="1236" t="s">
        <v>36</v>
      </c>
      <c r="BW343" s="1236" t="s">
        <v>36</v>
      </c>
      <c r="BX343" s="1236" t="s">
        <v>36</v>
      </c>
      <c r="BY343" s="1300" t="s">
        <v>36</v>
      </c>
      <c r="BZ343" s="1300" t="s">
        <v>36</v>
      </c>
      <c r="CA343" s="1300" t="s">
        <v>36</v>
      </c>
      <c r="CB343" s="1300" t="s">
        <v>36</v>
      </c>
      <c r="CC343" s="1300" t="s">
        <v>36</v>
      </c>
      <c r="CD343" s="1300" t="s">
        <v>36</v>
      </c>
      <c r="CE343" s="1300" t="s">
        <v>36</v>
      </c>
      <c r="CF343" s="1300" t="s">
        <v>36</v>
      </c>
      <c r="CG343" s="1874"/>
      <c r="CH343" s="1874"/>
      <c r="CI343" s="1874"/>
      <c r="CJ343" s="1874"/>
      <c r="CK343" s="1874"/>
      <c r="CL343" s="1874"/>
      <c r="CM343" s="1874"/>
      <c r="CN343" s="1874"/>
      <c r="CO343" s="1874"/>
      <c r="CP343" s="1874"/>
      <c r="CQ343" s="1874"/>
      <c r="CR343" s="1874"/>
      <c r="CS343" s="1874"/>
      <c r="CT343" s="1874"/>
      <c r="CU343" s="1874"/>
      <c r="CV343" s="1874"/>
      <c r="CW343" s="1874"/>
      <c r="CX343" s="1874"/>
      <c r="CY343" s="1874"/>
      <c r="CZ343" s="1874"/>
    </row>
    <row r="344" s="578" customFormat="true" ht="15" customHeight="true" x14ac:dyDescent="0.2">
      <c r="B344" s="583"/>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67"/>
      <c r="BB344" s="163" t="s">
        <v>49</v>
      </c>
      <c r="BC344" s="1215" t="s">
        <v>36</v>
      </c>
      <c r="BD344" s="1236" t="s">
        <v>36</v>
      </c>
      <c r="BE344" s="1236" t="s">
        <v>36</v>
      </c>
      <c r="BF344" s="1236" t="s">
        <v>36</v>
      </c>
      <c r="BG344" s="1257" t="s">
        <v>36</v>
      </c>
      <c r="BH344" s="1278" t="s">
        <v>36</v>
      </c>
      <c r="BI344" s="1236" t="s">
        <v>36</v>
      </c>
      <c r="BJ344" s="1236" t="s">
        <v>36</v>
      </c>
      <c r="BK344" s="1236" t="s">
        <v>36</v>
      </c>
      <c r="BL344" s="1257" t="s">
        <v>36</v>
      </c>
      <c r="BM344" s="1278" t="s">
        <v>36</v>
      </c>
      <c r="BN344" s="1236" t="s">
        <v>36</v>
      </c>
      <c r="BO344" s="1236" t="s">
        <v>36</v>
      </c>
      <c r="BP344" s="1236" t="s">
        <v>36</v>
      </c>
      <c r="BQ344" s="1257" t="s">
        <v>36</v>
      </c>
      <c r="BR344" s="1278" t="s">
        <v>36</v>
      </c>
      <c r="BS344" s="1236" t="s">
        <v>36</v>
      </c>
      <c r="BT344" s="1236" t="s">
        <v>36</v>
      </c>
      <c r="BU344" s="1236" t="s">
        <v>36</v>
      </c>
      <c r="BV344" s="1236" t="s">
        <v>36</v>
      </c>
      <c r="BW344" s="1236" t="s">
        <v>36</v>
      </c>
      <c r="BX344" s="1236" t="s">
        <v>36</v>
      </c>
      <c r="BY344" s="1300" t="s">
        <v>36</v>
      </c>
      <c r="BZ344" s="1300" t="s">
        <v>36</v>
      </c>
      <c r="CA344" s="1300" t="s">
        <v>36</v>
      </c>
      <c r="CB344" s="1300" t="s">
        <v>36</v>
      </c>
      <c r="CC344" s="1300" t="s">
        <v>36</v>
      </c>
      <c r="CD344" s="1300" t="s">
        <v>36</v>
      </c>
      <c r="CE344" s="1300" t="s">
        <v>36</v>
      </c>
      <c r="CF344" s="1300" t="s">
        <v>36</v>
      </c>
      <c r="CG344" s="1874"/>
      <c r="CH344" s="1874"/>
      <c r="CI344" s="1874"/>
      <c r="CJ344" s="1874"/>
      <c r="CK344" s="1874"/>
      <c r="CL344" s="1874"/>
      <c r="CM344" s="1874"/>
      <c r="CN344" s="1874"/>
      <c r="CO344" s="1874"/>
      <c r="CP344" s="1874"/>
      <c r="CQ344" s="1874"/>
      <c r="CR344" s="1874"/>
      <c r="CS344" s="1874"/>
      <c r="CT344" s="1874"/>
      <c r="CU344" s="1874"/>
      <c r="CV344" s="1874"/>
      <c r="CW344" s="1874"/>
      <c r="CX344" s="1874"/>
      <c r="CY344" s="1874"/>
      <c r="CZ344" s="1874"/>
    </row>
    <row r="345" s="578" customFormat="true" ht="15" customHeight="true" x14ac:dyDescent="0.2">
      <c r="B345" s="583"/>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66" t="s">
        <v>142</v>
      </c>
      <c r="BB345" s="163" t="s">
        <v>50</v>
      </c>
      <c r="BC345" s="1215" t="s">
        <v>36</v>
      </c>
      <c r="BD345" s="1236" t="s">
        <v>36</v>
      </c>
      <c r="BE345" s="1236" t="s">
        <v>36</v>
      </c>
      <c r="BF345" s="1236" t="s">
        <v>36</v>
      </c>
      <c r="BG345" s="1257" t="s">
        <v>36</v>
      </c>
      <c r="BH345" s="1278" t="s">
        <v>36</v>
      </c>
      <c r="BI345" s="1236" t="s">
        <v>36</v>
      </c>
      <c r="BJ345" s="1236" t="s">
        <v>36</v>
      </c>
      <c r="BK345" s="1236" t="s">
        <v>36</v>
      </c>
      <c r="BL345" s="1257" t="s">
        <v>36</v>
      </c>
      <c r="BM345" s="1278" t="s">
        <v>36</v>
      </c>
      <c r="BN345" s="1236" t="s">
        <v>36</v>
      </c>
      <c r="BO345" s="1236" t="s">
        <v>36</v>
      </c>
      <c r="BP345" s="1236" t="s">
        <v>36</v>
      </c>
      <c r="BQ345" s="1257" t="s">
        <v>36</v>
      </c>
      <c r="BR345" s="1278" t="s">
        <v>36</v>
      </c>
      <c r="BS345" s="1236" t="s">
        <v>36</v>
      </c>
      <c r="BT345" s="1236" t="s">
        <v>36</v>
      </c>
      <c r="BU345" s="1236" t="s">
        <v>36</v>
      </c>
      <c r="BV345" s="1236" t="s">
        <v>36</v>
      </c>
      <c r="BW345" s="1236" t="s">
        <v>36</v>
      </c>
      <c r="BX345" s="1236" t="s">
        <v>36</v>
      </c>
      <c r="BY345" s="1300" t="s">
        <v>36</v>
      </c>
      <c r="BZ345" s="1300" t="s">
        <v>36</v>
      </c>
      <c r="CA345" s="1300" t="s">
        <v>36</v>
      </c>
      <c r="CB345" s="1300" t="s">
        <v>36</v>
      </c>
      <c r="CC345" s="1300" t="s">
        <v>36</v>
      </c>
      <c r="CD345" s="1300" t="s">
        <v>36</v>
      </c>
      <c r="CE345" s="1300" t="s">
        <v>36</v>
      </c>
      <c r="CF345" s="1300" t="s">
        <v>36</v>
      </c>
      <c r="CG345" s="1874"/>
      <c r="CH345" s="1874"/>
      <c r="CI345" s="1874"/>
      <c r="CJ345" s="1874"/>
      <c r="CK345" s="1874"/>
      <c r="CL345" s="1874"/>
      <c r="CM345" s="1874"/>
      <c r="CN345" s="1874"/>
      <c r="CO345" s="1874"/>
      <c r="CP345" s="1874"/>
      <c r="CQ345" s="1874"/>
      <c r="CR345" s="1874"/>
      <c r="CS345" s="1874"/>
      <c r="CT345" s="1874"/>
      <c r="CU345" s="1874"/>
      <c r="CV345" s="1874"/>
      <c r="CW345" s="1874"/>
      <c r="CX345" s="1874"/>
      <c r="CY345" s="1874"/>
      <c r="CZ345" s="1874"/>
    </row>
    <row r="346" s="578" customFormat="true" ht="15" customHeight="true" x14ac:dyDescent="0.2">
      <c r="B346" s="583"/>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67"/>
      <c r="BB346" s="163" t="s">
        <v>49</v>
      </c>
      <c r="BC346" s="1215" t="s">
        <v>36</v>
      </c>
      <c r="BD346" s="1236" t="s">
        <v>36</v>
      </c>
      <c r="BE346" s="1236" t="s">
        <v>36</v>
      </c>
      <c r="BF346" s="1236" t="s">
        <v>36</v>
      </c>
      <c r="BG346" s="1257" t="s">
        <v>36</v>
      </c>
      <c r="BH346" s="1278" t="s">
        <v>36</v>
      </c>
      <c r="BI346" s="1236" t="s">
        <v>36</v>
      </c>
      <c r="BJ346" s="1236" t="s">
        <v>36</v>
      </c>
      <c r="BK346" s="1236" t="s">
        <v>36</v>
      </c>
      <c r="BL346" s="1257" t="s">
        <v>36</v>
      </c>
      <c r="BM346" s="1278" t="s">
        <v>36</v>
      </c>
      <c r="BN346" s="1236" t="s">
        <v>36</v>
      </c>
      <c r="BO346" s="1236" t="s">
        <v>36</v>
      </c>
      <c r="BP346" s="1236" t="s">
        <v>36</v>
      </c>
      <c r="BQ346" s="1257" t="s">
        <v>36</v>
      </c>
      <c r="BR346" s="1278" t="s">
        <v>36</v>
      </c>
      <c r="BS346" s="1236" t="s">
        <v>36</v>
      </c>
      <c r="BT346" s="1236" t="s">
        <v>36</v>
      </c>
      <c r="BU346" s="1236" t="s">
        <v>36</v>
      </c>
      <c r="BV346" s="1236" t="s">
        <v>36</v>
      </c>
      <c r="BW346" s="1236" t="s">
        <v>36</v>
      </c>
      <c r="BX346" s="1236" t="s">
        <v>36</v>
      </c>
      <c r="BY346" s="1300" t="s">
        <v>36</v>
      </c>
      <c r="BZ346" s="1300" t="s">
        <v>36</v>
      </c>
      <c r="CA346" s="1300" t="s">
        <v>36</v>
      </c>
      <c r="CB346" s="1300" t="s">
        <v>36</v>
      </c>
      <c r="CC346" s="1300" t="s">
        <v>36</v>
      </c>
      <c r="CD346" s="1300" t="s">
        <v>36</v>
      </c>
      <c r="CE346" s="1300" t="s">
        <v>36</v>
      </c>
      <c r="CF346" s="1300" t="s">
        <v>36</v>
      </c>
      <c r="CG346" s="1874"/>
      <c r="CH346" s="1874"/>
      <c r="CI346" s="1874"/>
      <c r="CJ346" s="1874"/>
      <c r="CK346" s="1874"/>
      <c r="CL346" s="1874"/>
      <c r="CM346" s="1874"/>
      <c r="CN346" s="1874"/>
      <c r="CO346" s="1874"/>
      <c r="CP346" s="1874"/>
      <c r="CQ346" s="1874"/>
      <c r="CR346" s="1874"/>
      <c r="CS346" s="1874"/>
      <c r="CT346" s="1874"/>
      <c r="CU346" s="1874"/>
      <c r="CV346" s="1874"/>
      <c r="CW346" s="1874"/>
      <c r="CX346" s="1874"/>
      <c r="CY346" s="1874"/>
      <c r="CZ346" s="1874"/>
    </row>
    <row r="347" s="578" customFormat="true" ht="15" customHeight="true" x14ac:dyDescent="0.2">
      <c r="B347" s="583"/>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66" t="s">
        <v>143</v>
      </c>
      <c r="BB347" s="163" t="s">
        <v>50</v>
      </c>
      <c r="BC347" s="1215" t="s">
        <v>36</v>
      </c>
      <c r="BD347" s="1236" t="s">
        <v>36</v>
      </c>
      <c r="BE347" s="1236" t="s">
        <v>36</v>
      </c>
      <c r="BF347" s="1236" t="s">
        <v>36</v>
      </c>
      <c r="BG347" s="1257" t="s">
        <v>36</v>
      </c>
      <c r="BH347" s="1278" t="s">
        <v>36</v>
      </c>
      <c r="BI347" s="1236" t="s">
        <v>36</v>
      </c>
      <c r="BJ347" s="1236" t="s">
        <v>36</v>
      </c>
      <c r="BK347" s="1236" t="s">
        <v>36</v>
      </c>
      <c r="BL347" s="1257" t="s">
        <v>36</v>
      </c>
      <c r="BM347" s="1278" t="s">
        <v>36</v>
      </c>
      <c r="BN347" s="1236" t="s">
        <v>36</v>
      </c>
      <c r="BO347" s="1236" t="s">
        <v>36</v>
      </c>
      <c r="BP347" s="1236" t="s">
        <v>36</v>
      </c>
      <c r="BQ347" s="1257" t="s">
        <v>36</v>
      </c>
      <c r="BR347" s="1278" t="s">
        <v>36</v>
      </c>
      <c r="BS347" s="1236" t="s">
        <v>36</v>
      </c>
      <c r="BT347" s="1236" t="s">
        <v>36</v>
      </c>
      <c r="BU347" s="1236" t="s">
        <v>36</v>
      </c>
      <c r="BV347" s="1236" t="s">
        <v>36</v>
      </c>
      <c r="BW347" s="1236" t="s">
        <v>36</v>
      </c>
      <c r="BX347" s="1236" t="s">
        <v>36</v>
      </c>
      <c r="BY347" s="1300" t="s">
        <v>36</v>
      </c>
      <c r="BZ347" s="1300" t="s">
        <v>36</v>
      </c>
      <c r="CA347" s="1300" t="s">
        <v>36</v>
      </c>
      <c r="CB347" s="1300" t="s">
        <v>36</v>
      </c>
      <c r="CC347" s="1300" t="s">
        <v>36</v>
      </c>
      <c r="CD347" s="1300" t="s">
        <v>36</v>
      </c>
      <c r="CE347" s="1300" t="s">
        <v>36</v>
      </c>
      <c r="CF347" s="1300" t="s">
        <v>36</v>
      </c>
      <c r="CG347" s="1874"/>
      <c r="CH347" s="1874"/>
      <c r="CI347" s="1874"/>
      <c r="CJ347" s="1874"/>
      <c r="CK347" s="1874"/>
      <c r="CL347" s="1874"/>
      <c r="CM347" s="1874"/>
      <c r="CN347" s="1874"/>
      <c r="CO347" s="1874"/>
      <c r="CP347" s="1874"/>
      <c r="CQ347" s="1874"/>
      <c r="CR347" s="1874"/>
      <c r="CS347" s="1874"/>
      <c r="CT347" s="1874"/>
      <c r="CU347" s="1874"/>
      <c r="CV347" s="1874"/>
      <c r="CW347" s="1874"/>
      <c r="CX347" s="1874"/>
      <c r="CY347" s="1874"/>
      <c r="CZ347" s="1874"/>
    </row>
    <row r="348" s="578" customFormat="true" ht="15" customHeight="true" x14ac:dyDescent="0.2">
      <c r="B348" s="583"/>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67"/>
      <c r="BB348" s="163" t="s">
        <v>49</v>
      </c>
      <c r="BC348" s="1215" t="s">
        <v>36</v>
      </c>
      <c r="BD348" s="1236" t="s">
        <v>36</v>
      </c>
      <c r="BE348" s="1236" t="s">
        <v>36</v>
      </c>
      <c r="BF348" s="1236" t="s">
        <v>36</v>
      </c>
      <c r="BG348" s="1257" t="s">
        <v>36</v>
      </c>
      <c r="BH348" s="1278" t="s">
        <v>36</v>
      </c>
      <c r="BI348" s="1236" t="s">
        <v>36</v>
      </c>
      <c r="BJ348" s="1236" t="s">
        <v>36</v>
      </c>
      <c r="BK348" s="1236" t="s">
        <v>36</v>
      </c>
      <c r="BL348" s="1257" t="s">
        <v>36</v>
      </c>
      <c r="BM348" s="1278" t="s">
        <v>36</v>
      </c>
      <c r="BN348" s="1236" t="s">
        <v>36</v>
      </c>
      <c r="BO348" s="1236" t="s">
        <v>36</v>
      </c>
      <c r="BP348" s="1236" t="s">
        <v>36</v>
      </c>
      <c r="BQ348" s="1257" t="s">
        <v>36</v>
      </c>
      <c r="BR348" s="1278" t="s">
        <v>36</v>
      </c>
      <c r="BS348" s="1236" t="s">
        <v>36</v>
      </c>
      <c r="BT348" s="1236" t="s">
        <v>36</v>
      </c>
      <c r="BU348" s="1236" t="s">
        <v>36</v>
      </c>
      <c r="BV348" s="1236" t="s">
        <v>36</v>
      </c>
      <c r="BW348" s="1236" t="s">
        <v>36</v>
      </c>
      <c r="BX348" s="1236" t="s">
        <v>36</v>
      </c>
      <c r="BY348" s="1300" t="s">
        <v>36</v>
      </c>
      <c r="BZ348" s="1300" t="s">
        <v>36</v>
      </c>
      <c r="CA348" s="1300" t="s">
        <v>36</v>
      </c>
      <c r="CB348" s="1300" t="s">
        <v>36</v>
      </c>
      <c r="CC348" s="1300" t="s">
        <v>36</v>
      </c>
      <c r="CD348" s="1300" t="s">
        <v>36</v>
      </c>
      <c r="CE348" s="1300" t="s">
        <v>36</v>
      </c>
      <c r="CF348" s="1300" t="s">
        <v>36</v>
      </c>
      <c r="CG348" s="1874"/>
      <c r="CH348" s="1874"/>
      <c r="CI348" s="1874"/>
      <c r="CJ348" s="1874"/>
      <c r="CK348" s="1874"/>
      <c r="CL348" s="1874"/>
      <c r="CM348" s="1874"/>
      <c r="CN348" s="1874"/>
      <c r="CO348" s="1874"/>
      <c r="CP348" s="1874"/>
      <c r="CQ348" s="1874"/>
      <c r="CR348" s="1874"/>
      <c r="CS348" s="1874"/>
      <c r="CT348" s="1874"/>
      <c r="CU348" s="1874"/>
      <c r="CV348" s="1874"/>
      <c r="CW348" s="1874"/>
      <c r="CX348" s="1874"/>
      <c r="CY348" s="1874"/>
      <c r="CZ348" s="1874"/>
    </row>
    <row r="349" s="578" customFormat="true" ht="15" customHeight="true" x14ac:dyDescent="0.2">
      <c r="B349" s="583"/>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66" t="s">
        <v>144</v>
      </c>
      <c r="BB349" s="163" t="s">
        <v>50</v>
      </c>
      <c r="BC349" s="1215" t="s">
        <v>36</v>
      </c>
      <c r="BD349" s="1236" t="s">
        <v>36</v>
      </c>
      <c r="BE349" s="1236" t="s">
        <v>36</v>
      </c>
      <c r="BF349" s="1236" t="s">
        <v>36</v>
      </c>
      <c r="BG349" s="1257" t="s">
        <v>36</v>
      </c>
      <c r="BH349" s="1278" t="s">
        <v>36</v>
      </c>
      <c r="BI349" s="1236" t="s">
        <v>36</v>
      </c>
      <c r="BJ349" s="1236" t="s">
        <v>36</v>
      </c>
      <c r="BK349" s="1236" t="s">
        <v>36</v>
      </c>
      <c r="BL349" s="1257" t="s">
        <v>36</v>
      </c>
      <c r="BM349" s="1278" t="s">
        <v>36</v>
      </c>
      <c r="BN349" s="1236" t="s">
        <v>36</v>
      </c>
      <c r="BO349" s="1236" t="s">
        <v>36</v>
      </c>
      <c r="BP349" s="1236" t="s">
        <v>36</v>
      </c>
      <c r="BQ349" s="1257" t="s">
        <v>36</v>
      </c>
      <c r="BR349" s="1278" t="s">
        <v>36</v>
      </c>
      <c r="BS349" s="1236" t="s">
        <v>36</v>
      </c>
      <c r="BT349" s="1236" t="s">
        <v>36</v>
      </c>
      <c r="BU349" s="1236" t="s">
        <v>36</v>
      </c>
      <c r="BV349" s="1236" t="s">
        <v>36</v>
      </c>
      <c r="BW349" s="1236" t="s">
        <v>36</v>
      </c>
      <c r="BX349" s="1236" t="s">
        <v>36</v>
      </c>
      <c r="BY349" s="1300" t="s">
        <v>36</v>
      </c>
      <c r="BZ349" s="1300" t="s">
        <v>36</v>
      </c>
      <c r="CA349" s="1300" t="s">
        <v>36</v>
      </c>
      <c r="CB349" s="1300" t="s">
        <v>36</v>
      </c>
      <c r="CC349" s="1300" t="s">
        <v>36</v>
      </c>
      <c r="CD349" s="1300" t="s">
        <v>36</v>
      </c>
      <c r="CE349" s="1300" t="s">
        <v>36</v>
      </c>
      <c r="CF349" s="1300" t="s">
        <v>36</v>
      </c>
      <c r="CG349" s="1874"/>
      <c r="CH349" s="1874"/>
      <c r="CI349" s="1874"/>
      <c r="CJ349" s="1874"/>
      <c r="CK349" s="1874"/>
      <c r="CL349" s="1874"/>
      <c r="CM349" s="1874"/>
      <c r="CN349" s="1874"/>
      <c r="CO349" s="1874"/>
      <c r="CP349" s="1874"/>
      <c r="CQ349" s="1874"/>
      <c r="CR349" s="1874"/>
      <c r="CS349" s="1874"/>
      <c r="CT349" s="1874"/>
      <c r="CU349" s="1874"/>
      <c r="CV349" s="1874"/>
      <c r="CW349" s="1874"/>
      <c r="CX349" s="1874"/>
      <c r="CY349" s="1874"/>
      <c r="CZ349" s="1874"/>
    </row>
    <row r="350" s="578" customFormat="true" ht="15" customHeight="true" x14ac:dyDescent="0.2">
      <c r="B350" s="583"/>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67"/>
      <c r="BB350" s="163" t="s">
        <v>49</v>
      </c>
      <c r="BC350" s="1215" t="s">
        <v>36</v>
      </c>
      <c r="BD350" s="1236" t="s">
        <v>36</v>
      </c>
      <c r="BE350" s="1236" t="s">
        <v>36</v>
      </c>
      <c r="BF350" s="1236" t="s">
        <v>36</v>
      </c>
      <c r="BG350" s="1257" t="s">
        <v>36</v>
      </c>
      <c r="BH350" s="1278" t="s">
        <v>36</v>
      </c>
      <c r="BI350" s="1236" t="s">
        <v>36</v>
      </c>
      <c r="BJ350" s="1236" t="s">
        <v>36</v>
      </c>
      <c r="BK350" s="1236" t="s">
        <v>36</v>
      </c>
      <c r="BL350" s="1257" t="s">
        <v>36</v>
      </c>
      <c r="BM350" s="1278" t="s">
        <v>36</v>
      </c>
      <c r="BN350" s="1236" t="s">
        <v>36</v>
      </c>
      <c r="BO350" s="1236" t="s">
        <v>36</v>
      </c>
      <c r="BP350" s="1236" t="s">
        <v>36</v>
      </c>
      <c r="BQ350" s="1257" t="s">
        <v>36</v>
      </c>
      <c r="BR350" s="1278" t="s">
        <v>36</v>
      </c>
      <c r="BS350" s="1236" t="s">
        <v>36</v>
      </c>
      <c r="BT350" s="1236" t="s">
        <v>36</v>
      </c>
      <c r="BU350" s="1236" t="s">
        <v>36</v>
      </c>
      <c r="BV350" s="1236" t="s">
        <v>36</v>
      </c>
      <c r="BW350" s="1236" t="s">
        <v>36</v>
      </c>
      <c r="BX350" s="1236" t="s">
        <v>36</v>
      </c>
      <c r="BY350" s="1300" t="s">
        <v>36</v>
      </c>
      <c r="BZ350" s="1300" t="s">
        <v>36</v>
      </c>
      <c r="CA350" s="1300" t="s">
        <v>36</v>
      </c>
      <c r="CB350" s="1300" t="s">
        <v>36</v>
      </c>
      <c r="CC350" s="1300" t="s">
        <v>36</v>
      </c>
      <c r="CD350" s="1300" t="s">
        <v>36</v>
      </c>
      <c r="CE350" s="1300" t="s">
        <v>36</v>
      </c>
      <c r="CF350" s="1300" t="s">
        <v>36</v>
      </c>
      <c r="CG350" s="1874"/>
      <c r="CH350" s="1874"/>
      <c r="CI350" s="1874"/>
      <c r="CJ350" s="1874"/>
      <c r="CK350" s="1874"/>
      <c r="CL350" s="1874"/>
      <c r="CM350" s="1874"/>
      <c r="CN350" s="1874"/>
      <c r="CO350" s="1874"/>
      <c r="CP350" s="1874"/>
      <c r="CQ350" s="1874"/>
      <c r="CR350" s="1874"/>
      <c r="CS350" s="1874"/>
      <c r="CT350" s="1874"/>
      <c r="CU350" s="1874"/>
      <c r="CV350" s="1874"/>
      <c r="CW350" s="1874"/>
      <c r="CX350" s="1874"/>
      <c r="CY350" s="1874"/>
      <c r="CZ350" s="1874"/>
    </row>
    <row r="351" s="578" customFormat="true" ht="15" customHeight="true" x14ac:dyDescent="0.2">
      <c r="B351" s="583"/>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66" t="s">
        <v>145</v>
      </c>
      <c r="BB351" s="163" t="s">
        <v>50</v>
      </c>
      <c r="BC351" s="1215" t="s">
        <v>36</v>
      </c>
      <c r="BD351" s="1236" t="s">
        <v>36</v>
      </c>
      <c r="BE351" s="1236" t="s">
        <v>36</v>
      </c>
      <c r="BF351" s="1236" t="s">
        <v>36</v>
      </c>
      <c r="BG351" s="1257" t="s">
        <v>36</v>
      </c>
      <c r="BH351" s="1278" t="s">
        <v>36</v>
      </c>
      <c r="BI351" s="1236" t="s">
        <v>36</v>
      </c>
      <c r="BJ351" s="1236" t="s">
        <v>36</v>
      </c>
      <c r="BK351" s="1236" t="s">
        <v>36</v>
      </c>
      <c r="BL351" s="1257" t="s">
        <v>36</v>
      </c>
      <c r="BM351" s="1278" t="s">
        <v>36</v>
      </c>
      <c r="BN351" s="1236" t="s">
        <v>36</v>
      </c>
      <c r="BO351" s="1236" t="s">
        <v>36</v>
      </c>
      <c r="BP351" s="1236" t="s">
        <v>36</v>
      </c>
      <c r="BQ351" s="1257" t="s">
        <v>36</v>
      </c>
      <c r="BR351" s="1278" t="s">
        <v>36</v>
      </c>
      <c r="BS351" s="1236" t="s">
        <v>36</v>
      </c>
      <c r="BT351" s="1236" t="s">
        <v>36</v>
      </c>
      <c r="BU351" s="1236" t="s">
        <v>36</v>
      </c>
      <c r="BV351" s="1236" t="s">
        <v>36</v>
      </c>
      <c r="BW351" s="1236" t="s">
        <v>36</v>
      </c>
      <c r="BX351" s="1236" t="s">
        <v>36</v>
      </c>
      <c r="BY351" s="1300" t="s">
        <v>36</v>
      </c>
      <c r="BZ351" s="1300" t="s">
        <v>36</v>
      </c>
      <c r="CA351" s="1300" t="s">
        <v>36</v>
      </c>
      <c r="CB351" s="1300" t="s">
        <v>36</v>
      </c>
      <c r="CC351" s="1300" t="s">
        <v>36</v>
      </c>
      <c r="CD351" s="1300" t="s">
        <v>36</v>
      </c>
      <c r="CE351" s="1300" t="s">
        <v>36</v>
      </c>
      <c r="CF351" s="1300" t="s">
        <v>36</v>
      </c>
      <c r="CG351" s="1874"/>
      <c r="CH351" s="1874"/>
      <c r="CI351" s="1874"/>
      <c r="CJ351" s="1874"/>
      <c r="CK351" s="1874"/>
      <c r="CL351" s="1874"/>
      <c r="CM351" s="1874"/>
      <c r="CN351" s="1874"/>
      <c r="CO351" s="1874"/>
      <c r="CP351" s="1874"/>
      <c r="CQ351" s="1874"/>
      <c r="CR351" s="1874"/>
      <c r="CS351" s="1874"/>
      <c r="CT351" s="1874"/>
      <c r="CU351" s="1874"/>
      <c r="CV351" s="1874"/>
      <c r="CW351" s="1874"/>
      <c r="CX351" s="1874"/>
      <c r="CY351" s="1874"/>
      <c r="CZ351" s="1874"/>
    </row>
    <row r="352" s="578" customFormat="true" ht="15" customHeight="true" x14ac:dyDescent="0.2">
      <c r="B352" s="583"/>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67"/>
      <c r="BB352" s="163" t="s">
        <v>49</v>
      </c>
      <c r="BC352" s="1215" t="s">
        <v>36</v>
      </c>
      <c r="BD352" s="1236" t="s">
        <v>36</v>
      </c>
      <c r="BE352" s="1236" t="s">
        <v>36</v>
      </c>
      <c r="BF352" s="1236" t="s">
        <v>36</v>
      </c>
      <c r="BG352" s="1257" t="s">
        <v>36</v>
      </c>
      <c r="BH352" s="1278" t="s">
        <v>36</v>
      </c>
      <c r="BI352" s="1236" t="s">
        <v>36</v>
      </c>
      <c r="BJ352" s="1236" t="s">
        <v>36</v>
      </c>
      <c r="BK352" s="1236" t="s">
        <v>36</v>
      </c>
      <c r="BL352" s="1257" t="s">
        <v>36</v>
      </c>
      <c r="BM352" s="1278" t="s">
        <v>36</v>
      </c>
      <c r="BN352" s="1236" t="s">
        <v>36</v>
      </c>
      <c r="BO352" s="1236" t="s">
        <v>36</v>
      </c>
      <c r="BP352" s="1236" t="s">
        <v>36</v>
      </c>
      <c r="BQ352" s="1257" t="s">
        <v>36</v>
      </c>
      <c r="BR352" s="1278" t="s">
        <v>36</v>
      </c>
      <c r="BS352" s="1236" t="s">
        <v>36</v>
      </c>
      <c r="BT352" s="1236" t="s">
        <v>36</v>
      </c>
      <c r="BU352" s="1236" t="s">
        <v>36</v>
      </c>
      <c r="BV352" s="1236" t="s">
        <v>36</v>
      </c>
      <c r="BW352" s="1236" t="s">
        <v>36</v>
      </c>
      <c r="BX352" s="1236" t="s">
        <v>36</v>
      </c>
      <c r="BY352" s="1300" t="s">
        <v>36</v>
      </c>
      <c r="BZ352" s="1300" t="s">
        <v>36</v>
      </c>
      <c r="CA352" s="1300" t="s">
        <v>36</v>
      </c>
      <c r="CB352" s="1300" t="s">
        <v>36</v>
      </c>
      <c r="CC352" s="1300" t="s">
        <v>36</v>
      </c>
      <c r="CD352" s="1300" t="s">
        <v>36</v>
      </c>
      <c r="CE352" s="1300" t="s">
        <v>36</v>
      </c>
      <c r="CF352" s="1300" t="s">
        <v>36</v>
      </c>
      <c r="CG352" s="1874"/>
      <c r="CH352" s="1874"/>
      <c r="CI352" s="1874"/>
      <c r="CJ352" s="1874"/>
      <c r="CK352" s="1874"/>
      <c r="CL352" s="1874"/>
      <c r="CM352" s="1874"/>
      <c r="CN352" s="1874"/>
      <c r="CO352" s="1874"/>
      <c r="CP352" s="1874"/>
      <c r="CQ352" s="1874"/>
      <c r="CR352" s="1874"/>
      <c r="CS352" s="1874"/>
      <c r="CT352" s="1874"/>
      <c r="CU352" s="1874"/>
      <c r="CV352" s="1874"/>
      <c r="CW352" s="1874"/>
      <c r="CX352" s="1874"/>
      <c r="CY352" s="1874"/>
      <c r="CZ352" s="1874"/>
    </row>
    <row r="353" s="578" customFormat="true" ht="15" customHeight="true" x14ac:dyDescent="0.2">
      <c r="B353" s="583"/>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66" t="s">
        <v>140</v>
      </c>
      <c r="BB353" s="163" t="s">
        <v>50</v>
      </c>
      <c r="BC353" s="1215" t="s">
        <v>36</v>
      </c>
      <c r="BD353" s="1236" t="s">
        <v>36</v>
      </c>
      <c r="BE353" s="1236" t="s">
        <v>36</v>
      </c>
      <c r="BF353" s="1236" t="s">
        <v>36</v>
      </c>
      <c r="BG353" s="1257" t="s">
        <v>36</v>
      </c>
      <c r="BH353" s="1278" t="s">
        <v>36</v>
      </c>
      <c r="BI353" s="1236" t="s">
        <v>36</v>
      </c>
      <c r="BJ353" s="1236" t="s">
        <v>36</v>
      </c>
      <c r="BK353" s="1236" t="s">
        <v>36</v>
      </c>
      <c r="BL353" s="1257" t="s">
        <v>36</v>
      </c>
      <c r="BM353" s="1278" t="s">
        <v>36</v>
      </c>
      <c r="BN353" s="1236" t="s">
        <v>36</v>
      </c>
      <c r="BO353" s="1236" t="s">
        <v>36</v>
      </c>
      <c r="BP353" s="1236" t="s">
        <v>36</v>
      </c>
      <c r="BQ353" s="1257" t="s">
        <v>36</v>
      </c>
      <c r="BR353" s="1278" t="s">
        <v>36</v>
      </c>
      <c r="BS353" s="1236" t="s">
        <v>36</v>
      </c>
      <c r="BT353" s="1236" t="s">
        <v>36</v>
      </c>
      <c r="BU353" s="1236" t="s">
        <v>36</v>
      </c>
      <c r="BV353" s="1236" t="s">
        <v>36</v>
      </c>
      <c r="BW353" s="1236" t="s">
        <v>36</v>
      </c>
      <c r="BX353" s="1236" t="s">
        <v>36</v>
      </c>
      <c r="BY353" s="1300" t="s">
        <v>36</v>
      </c>
      <c r="BZ353" s="1300" t="s">
        <v>36</v>
      </c>
      <c r="CA353" s="1300" t="s">
        <v>36</v>
      </c>
      <c r="CB353" s="1300" t="s">
        <v>36</v>
      </c>
      <c r="CC353" s="1300" t="s">
        <v>36</v>
      </c>
      <c r="CD353" s="1300" t="s">
        <v>36</v>
      </c>
      <c r="CE353" s="1300" t="s">
        <v>36</v>
      </c>
      <c r="CF353" s="1300" t="s">
        <v>36</v>
      </c>
      <c r="CG353" s="1874"/>
      <c r="CH353" s="1874"/>
      <c r="CI353" s="1874"/>
      <c r="CJ353" s="1874"/>
      <c r="CK353" s="1874"/>
      <c r="CL353" s="1874"/>
      <c r="CM353" s="1874"/>
      <c r="CN353" s="1874"/>
      <c r="CO353" s="1874"/>
      <c r="CP353" s="1874"/>
      <c r="CQ353" s="1874"/>
      <c r="CR353" s="1874"/>
      <c r="CS353" s="1874"/>
      <c r="CT353" s="1874"/>
      <c r="CU353" s="1874"/>
      <c r="CV353" s="1874"/>
      <c r="CW353" s="1874"/>
      <c r="CX353" s="1874"/>
      <c r="CY353" s="1874"/>
      <c r="CZ353" s="1874"/>
    </row>
    <row r="354" s="578" customFormat="true" ht="15" customHeight="true" x14ac:dyDescent="0.2">
      <c r="B354" s="583"/>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68"/>
      <c r="BB354" s="164" t="s">
        <v>49</v>
      </c>
      <c r="BC354" s="1216" t="s">
        <v>36</v>
      </c>
      <c r="BD354" s="1237" t="s">
        <v>36</v>
      </c>
      <c r="BE354" s="1237" t="s">
        <v>36</v>
      </c>
      <c r="BF354" s="1237" t="s">
        <v>36</v>
      </c>
      <c r="BG354" s="1258" t="s">
        <v>36</v>
      </c>
      <c r="BH354" s="1279" t="s">
        <v>36</v>
      </c>
      <c r="BI354" s="1237" t="s">
        <v>36</v>
      </c>
      <c r="BJ354" s="1237" t="s">
        <v>36</v>
      </c>
      <c r="BK354" s="1237" t="s">
        <v>36</v>
      </c>
      <c r="BL354" s="1258" t="s">
        <v>36</v>
      </c>
      <c r="BM354" s="1279" t="s">
        <v>36</v>
      </c>
      <c r="BN354" s="1237" t="s">
        <v>36</v>
      </c>
      <c r="BO354" s="1237" t="s">
        <v>36</v>
      </c>
      <c r="BP354" s="1237" t="s">
        <v>36</v>
      </c>
      <c r="BQ354" s="1258" t="s">
        <v>36</v>
      </c>
      <c r="BR354" s="1279" t="s">
        <v>36</v>
      </c>
      <c r="BS354" s="1237" t="s">
        <v>36</v>
      </c>
      <c r="BT354" s="1237" t="s">
        <v>36</v>
      </c>
      <c r="BU354" s="1237" t="s">
        <v>36</v>
      </c>
      <c r="BV354" s="1237" t="s">
        <v>36</v>
      </c>
      <c r="BW354" s="1237" t="s">
        <v>36</v>
      </c>
      <c r="BX354" s="1237" t="s">
        <v>36</v>
      </c>
      <c r="BY354" s="1301" t="s">
        <v>36</v>
      </c>
      <c r="BZ354" s="1301" t="s">
        <v>36</v>
      </c>
      <c r="CA354" s="1301" t="s">
        <v>36</v>
      </c>
      <c r="CB354" s="1301" t="s">
        <v>36</v>
      </c>
      <c r="CC354" s="1301" t="s">
        <v>36</v>
      </c>
      <c r="CD354" s="1301" t="s">
        <v>36</v>
      </c>
      <c r="CE354" s="1301" t="s">
        <v>36</v>
      </c>
      <c r="CF354" s="1301" t="s">
        <v>36</v>
      </c>
      <c r="CG354" s="1875"/>
      <c r="CH354" s="1875"/>
      <c r="CI354" s="1875"/>
      <c r="CJ354" s="1875"/>
      <c r="CK354" s="1875"/>
      <c r="CL354" s="1875"/>
      <c r="CM354" s="1875"/>
      <c r="CN354" s="1875"/>
      <c r="CO354" s="1875"/>
      <c r="CP354" s="1875"/>
      <c r="CQ354" s="1875"/>
      <c r="CR354" s="1875"/>
      <c r="CS354" s="1875"/>
      <c r="CT354" s="1875"/>
      <c r="CU354" s="1875"/>
      <c r="CV354" s="1875"/>
      <c r="CW354" s="1875"/>
      <c r="CX354" s="1875"/>
      <c r="CY354" s="1875"/>
      <c r="CZ354" s="1875"/>
    </row>
    <row r="355" s="578" customFormat="true" ht="15" customHeight="true" x14ac:dyDescent="0.2">
      <c r="B355" s="583"/>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578" customFormat="true" ht="15" customHeight="true" x14ac:dyDescent="0.2">
      <c r="B356" s="583"/>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78" customFormat="true" ht="15" customHeight="true" x14ac:dyDescent="0.2">
      <c r="B390" s="583"/>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78" customFormat="true" ht="15" customHeight="true" x14ac:dyDescent="0.2">
      <c r="B391" s="583"/>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78" customFormat="true" ht="15" customHeight="true" x14ac:dyDescent="0.2">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78" customFormat="true" ht="15" customHeight="true" x14ac:dyDescent="0.2">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78" customFormat="true" ht="15" customHeight="true" x14ac:dyDescent="0.2">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78" customFormat="true" ht="15" customHeight="true" x14ac:dyDescent="0.2">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78" customFormat="true" ht="15" customHeight="true" x14ac:dyDescent="0.2">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78" customFormat="true" ht="15" customHeight="true" x14ac:dyDescent="0.2">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78" customFormat="true" ht="15" customHeight="true" x14ac:dyDescent="0.2">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172" t="s">
        <v>130</v>
      </c>
      <c r="D399" s="2173"/>
      <c r="E399" s="2173"/>
      <c r="F399" s="2173"/>
      <c r="G399" s="136"/>
      <c r="H399" s="2174" t="s">
        <v>131</v>
      </c>
      <c r="I399" s="2175"/>
      <c r="J399" s="2175"/>
      <c r="K399" s="2175"/>
      <c r="M399" s="2174" t="s">
        <v>132</v>
      </c>
      <c r="N399" s="2175"/>
      <c r="O399" s="2175"/>
      <c r="P399" s="2175"/>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79" t="s">
        <v>202</v>
      </c>
      <c r="D400" s="2180"/>
      <c r="E400" s="2180"/>
      <c r="F400" s="397"/>
      <c r="G400" s="397"/>
      <c r="H400" s="2179"/>
      <c r="I400" s="2180"/>
      <c r="M400" s="2179"/>
      <c r="N400" s="2180"/>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79"/>
      <c r="D401" s="2180"/>
      <c r="E401" s="430" t="s">
        <v>203</v>
      </c>
      <c r="F401" s="397"/>
      <c r="G401" s="397"/>
      <c r="H401" s="2179"/>
      <c r="I401" s="2180"/>
      <c r="M401" s="2179"/>
      <c r="N401" s="2180"/>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89" t="s">
        <v>137</v>
      </c>
      <c r="C402" s="2180"/>
      <c r="D402" s="2180"/>
      <c r="E402" s="431" t="s">
        <v>148</v>
      </c>
      <c r="F402" s="397"/>
      <c r="G402" s="397"/>
      <c r="H402" s="2179"/>
      <c r="I402" s="2180"/>
      <c r="M402" s="2179"/>
      <c r="N402" s="2180"/>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90"/>
      <c r="C403" s="2160" t="s">
        <v>205</v>
      </c>
      <c r="D403" s="2161"/>
      <c r="E403" s="475">
        <v>0.64426182976019153</v>
      </c>
      <c r="F403" s="461"/>
      <c r="G403" s="461"/>
      <c r="H403" s="2160"/>
      <c r="I403" s="2161"/>
      <c r="J403" s="453"/>
      <c r="K403" s="453"/>
      <c r="L403" s="453"/>
      <c r="M403" s="2160"/>
      <c r="N403" s="2161"/>
      <c r="O403" s="453"/>
      <c r="P403" s="453"/>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90"/>
      <c r="C404" s="2160" t="s">
        <v>273</v>
      </c>
      <c r="D404" s="2161"/>
      <c r="E404" s="476">
        <v>0.6434011464532664</v>
      </c>
      <c r="F404" s="461"/>
      <c r="G404" s="461"/>
      <c r="H404" s="2160"/>
      <c r="I404" s="2161"/>
      <c r="J404" s="453"/>
      <c r="K404" s="453"/>
      <c r="L404" s="453"/>
      <c r="M404" s="2160"/>
      <c r="N404" s="2161"/>
      <c r="O404" s="453"/>
      <c r="P404" s="453"/>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90"/>
      <c r="C405" s="2160" t="s">
        <v>207</v>
      </c>
      <c r="D405" s="2161"/>
      <c r="E405" s="476">
        <v>0.60709388858795876</v>
      </c>
      <c r="F405" s="461"/>
      <c r="G405" s="461"/>
      <c r="H405" s="2160"/>
      <c r="I405" s="2161"/>
      <c r="J405" s="453"/>
      <c r="K405" s="453"/>
      <c r="L405" s="453"/>
      <c r="M405" s="2160"/>
      <c r="N405" s="2161"/>
      <c r="O405" s="453"/>
      <c r="P405" s="453"/>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90"/>
      <c r="C406" s="2160" t="s">
        <v>274</v>
      </c>
      <c r="D406" s="2161"/>
      <c r="E406" s="476">
        <v>0.58860848576053515</v>
      </c>
      <c r="F406" s="461"/>
      <c r="G406" s="461"/>
      <c r="H406" s="2160"/>
      <c r="I406" s="2161"/>
      <c r="J406" s="453"/>
      <c r="K406" s="453"/>
      <c r="L406" s="453"/>
      <c r="M406" s="2160"/>
      <c r="N406" s="2161"/>
      <c r="O406" s="453"/>
      <c r="P406" s="453"/>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90"/>
      <c r="C407" s="2160" t="s">
        <v>275</v>
      </c>
      <c r="D407" s="2161"/>
      <c r="E407" s="476">
        <v>0.56771387853165467</v>
      </c>
      <c r="F407" s="461"/>
      <c r="G407" s="461"/>
      <c r="H407" s="2160"/>
      <c r="I407" s="2161"/>
      <c r="J407" s="453"/>
      <c r="K407" s="453"/>
      <c r="L407" s="453"/>
      <c r="M407" s="2160"/>
      <c r="N407" s="2161"/>
      <c r="O407" s="453"/>
      <c r="P407" s="453"/>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90"/>
      <c r="C408" s="2160" t="s">
        <v>276</v>
      </c>
      <c r="D408" s="2161"/>
      <c r="E408" s="476">
        <v>0.55475445166343262</v>
      </c>
      <c r="F408" s="461"/>
      <c r="G408" s="461"/>
      <c r="H408" s="2160"/>
      <c r="I408" s="2161"/>
      <c r="J408" s="453"/>
      <c r="K408" s="453"/>
      <c r="L408" s="453"/>
      <c r="M408" s="2160"/>
      <c r="N408" s="2161"/>
      <c r="O408" s="453"/>
      <c r="P408" s="453"/>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90"/>
      <c r="C409" s="2160" t="s">
        <v>277</v>
      </c>
      <c r="D409" s="2161"/>
      <c r="E409" s="476">
        <v>0.54689760115181618</v>
      </c>
      <c r="F409" s="461"/>
      <c r="G409" s="461"/>
      <c r="H409" s="2160"/>
      <c r="I409" s="2161"/>
      <c r="J409" s="453"/>
      <c r="K409" s="453"/>
      <c r="L409" s="453"/>
      <c r="M409" s="2160"/>
      <c r="N409" s="2161"/>
      <c r="O409" s="453"/>
      <c r="P409" s="453"/>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90"/>
      <c r="C410" s="2160" t="s">
        <v>214</v>
      </c>
      <c r="D410" s="2161"/>
      <c r="E410" s="476">
        <v>0.53997835711403097</v>
      </c>
      <c r="F410" s="461"/>
      <c r="G410" s="461"/>
      <c r="H410" s="2160"/>
      <c r="I410" s="2161"/>
      <c r="J410" s="453"/>
      <c r="K410" s="453"/>
      <c r="L410" s="453"/>
      <c r="M410" s="2160"/>
      <c r="N410" s="2161"/>
      <c r="O410" s="453"/>
      <c r="P410" s="453"/>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90"/>
      <c r="C411" s="2160" t="s">
        <v>211</v>
      </c>
      <c r="D411" s="2161"/>
      <c r="E411" s="476">
        <v>0.53564090606995962</v>
      </c>
      <c r="F411" s="461"/>
      <c r="G411" s="461"/>
      <c r="H411" s="2160"/>
      <c r="I411" s="2161"/>
      <c r="J411" s="453"/>
      <c r="K411" s="453"/>
      <c r="L411" s="453"/>
      <c r="M411" s="2160"/>
      <c r="N411" s="2161"/>
      <c r="O411" s="453"/>
      <c r="P411" s="453"/>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90"/>
      <c r="C412" s="2160" t="s">
        <v>209</v>
      </c>
      <c r="D412" s="2161"/>
      <c r="E412" s="476">
        <v>0.53398652533325552</v>
      </c>
      <c r="F412" s="461"/>
      <c r="G412" s="461"/>
      <c r="H412" s="2160"/>
      <c r="I412" s="2161"/>
      <c r="J412" s="453"/>
      <c r="K412" s="453"/>
      <c r="L412" s="453"/>
      <c r="M412" s="2160"/>
      <c r="N412" s="2161"/>
      <c r="O412" s="453"/>
      <c r="P412" s="453"/>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90"/>
      <c r="C413" s="2160" t="s">
        <v>278</v>
      </c>
      <c r="D413" s="2161"/>
      <c r="E413" s="476">
        <v>0.49443035011047892</v>
      </c>
      <c r="F413" s="461"/>
      <c r="G413" s="461"/>
      <c r="H413" s="2160"/>
      <c r="I413" s="2161"/>
      <c r="J413" s="453"/>
      <c r="K413" s="453"/>
      <c r="L413" s="453"/>
      <c r="M413" s="2160"/>
      <c r="N413" s="2161"/>
      <c r="O413" s="453"/>
      <c r="P413" s="453"/>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90"/>
      <c r="C414" s="2160" t="s">
        <v>279</v>
      </c>
      <c r="D414" s="2161"/>
      <c r="E414" s="476">
        <v>0.48758693114280277</v>
      </c>
      <c r="F414" s="461"/>
      <c r="G414" s="461"/>
      <c r="H414" s="2160"/>
      <c r="I414" s="2161"/>
      <c r="J414" s="453"/>
      <c r="K414" s="453"/>
      <c r="L414" s="453"/>
      <c r="M414" s="2160"/>
      <c r="N414" s="2161"/>
      <c r="O414" s="453"/>
      <c r="P414" s="453"/>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90"/>
      <c r="C415" s="2160" t="s">
        <v>206</v>
      </c>
      <c r="D415" s="2161"/>
      <c r="E415" s="476">
        <v>0.48578539477836857</v>
      </c>
      <c r="F415" s="461"/>
      <c r="G415" s="461"/>
      <c r="H415" s="2160"/>
      <c r="I415" s="2161"/>
      <c r="J415" s="453"/>
      <c r="K415" s="453"/>
      <c r="L415" s="453"/>
      <c r="M415" s="2160"/>
      <c r="N415" s="2161"/>
      <c r="O415" s="453"/>
      <c r="P415" s="453"/>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90"/>
      <c r="C416" s="2160" t="s">
        <v>215</v>
      </c>
      <c r="D416" s="2161"/>
      <c r="E416" s="476">
        <v>0.46354949427572206</v>
      </c>
      <c r="F416" s="461"/>
      <c r="G416" s="461"/>
      <c r="H416" s="2160"/>
      <c r="I416" s="2161"/>
      <c r="J416" s="453"/>
      <c r="K416" s="453"/>
      <c r="L416" s="453"/>
      <c r="M416" s="2160"/>
      <c r="N416" s="2161"/>
      <c r="O416" s="453"/>
      <c r="P416" s="453"/>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90"/>
      <c r="C417" s="2160" t="s">
        <v>213</v>
      </c>
      <c r="D417" s="2161"/>
      <c r="E417" s="476">
        <v>0.45571852792152096</v>
      </c>
      <c r="F417" s="461"/>
      <c r="G417" s="461"/>
      <c r="H417" s="2160"/>
      <c r="I417" s="2161"/>
      <c r="J417" s="453"/>
      <c r="K417" s="453"/>
      <c r="L417" s="453"/>
      <c r="M417" s="2160"/>
      <c r="N417" s="2161"/>
      <c r="O417" s="453"/>
      <c r="P417" s="453"/>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90"/>
      <c r="C418" s="2160" t="s">
        <v>280</v>
      </c>
      <c r="D418" s="2161"/>
      <c r="E418" s="476">
        <v>0.41444807723789084</v>
      </c>
      <c r="F418" s="461"/>
      <c r="G418" s="461"/>
      <c r="H418" s="2160"/>
      <c r="I418" s="2161"/>
      <c r="J418" s="453"/>
      <c r="K418" s="453"/>
      <c r="L418" s="453"/>
      <c r="M418" s="2160"/>
      <c r="N418" s="2161"/>
      <c r="O418" s="453"/>
      <c r="P418" s="453"/>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90"/>
      <c r="C419" s="2160" t="s">
        <v>281</v>
      </c>
      <c r="D419" s="2161"/>
      <c r="E419" s="476">
        <v>0.41269387792659518</v>
      </c>
      <c r="F419" s="461"/>
      <c r="G419" s="461"/>
      <c r="H419" s="2160"/>
      <c r="I419" s="2161"/>
      <c r="J419" s="453"/>
      <c r="K419" s="453"/>
      <c r="L419" s="453"/>
      <c r="M419" s="2160"/>
      <c r="N419" s="2161"/>
      <c r="O419" s="453"/>
      <c r="P419" s="453"/>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90"/>
      <c r="C420" s="2160" t="s">
        <v>282</v>
      </c>
      <c r="D420" s="2161"/>
      <c r="E420" s="476">
        <v>-0.40182130034607361</v>
      </c>
      <c r="F420" s="461"/>
      <c r="G420" s="461"/>
      <c r="H420" s="2160"/>
      <c r="I420" s="2161"/>
      <c r="J420" s="453"/>
      <c r="K420" s="453"/>
      <c r="L420" s="453"/>
      <c r="M420" s="2160"/>
      <c r="N420" s="2161"/>
      <c r="O420" s="453"/>
      <c r="P420" s="453"/>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90"/>
      <c r="C421" s="2160" t="s">
        <v>283</v>
      </c>
      <c r="D421" s="2161"/>
      <c r="E421" s="476">
        <v>0.39436107639455087</v>
      </c>
      <c r="F421" s="461"/>
      <c r="G421" s="461"/>
      <c r="H421" s="2160"/>
      <c r="I421" s="2161"/>
      <c r="J421" s="453"/>
      <c r="K421" s="453"/>
      <c r="L421" s="453"/>
      <c r="M421" s="2160"/>
      <c r="N421" s="2161"/>
      <c r="O421" s="453"/>
      <c r="P421" s="453"/>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90"/>
      <c r="C422" s="2160" t="s">
        <v>284</v>
      </c>
      <c r="D422" s="2161"/>
      <c r="E422" s="476">
        <v>0.33944095366573163</v>
      </c>
      <c r="F422" s="461"/>
      <c r="G422" s="461"/>
      <c r="H422" s="2160"/>
      <c r="I422" s="2161"/>
      <c r="J422" s="453"/>
      <c r="K422" s="453"/>
      <c r="L422" s="453"/>
      <c r="M422" s="2160"/>
      <c r="N422" s="2161"/>
      <c r="O422" s="453"/>
      <c r="P422" s="453"/>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90"/>
      <c r="C423" s="2160" t="s">
        <v>210</v>
      </c>
      <c r="D423" s="2161"/>
      <c r="E423" s="476">
        <v>0.31671823393410925</v>
      </c>
      <c r="F423" s="461"/>
      <c r="G423" s="461"/>
      <c r="H423" s="2160"/>
      <c r="I423" s="2161"/>
      <c r="J423" s="453"/>
      <c r="K423" s="453"/>
      <c r="L423" s="453"/>
      <c r="M423" s="2160"/>
      <c r="N423" s="2161"/>
      <c r="O423" s="453"/>
      <c r="P423" s="453"/>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90"/>
      <c r="C424" s="2160" t="s">
        <v>285</v>
      </c>
      <c r="D424" s="2161"/>
      <c r="E424" s="476">
        <v>0.30096641764921256</v>
      </c>
      <c r="F424" s="461"/>
      <c r="G424" s="461"/>
      <c r="H424" s="2160"/>
      <c r="I424" s="2161"/>
      <c r="J424" s="453"/>
      <c r="K424" s="453"/>
      <c r="L424" s="453"/>
      <c r="M424" s="2160"/>
      <c r="N424" s="2161"/>
      <c r="O424" s="453"/>
      <c r="P424" s="453"/>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90"/>
      <c r="C425" s="2160" t="s">
        <v>286</v>
      </c>
      <c r="D425" s="2161"/>
      <c r="E425" s="476">
        <v>-0.29609228082953187</v>
      </c>
      <c r="F425" s="461"/>
      <c r="G425" s="461"/>
      <c r="H425" s="2160"/>
      <c r="I425" s="2161"/>
      <c r="J425" s="453"/>
      <c r="K425" s="453"/>
      <c r="L425" s="453"/>
      <c r="M425" s="2160"/>
      <c r="N425" s="2161"/>
      <c r="O425" s="453"/>
      <c r="P425" s="453"/>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90"/>
      <c r="C426" s="2160" t="s">
        <v>212</v>
      </c>
      <c r="D426" s="2161"/>
      <c r="E426" s="476">
        <v>0.26975866294894041</v>
      </c>
      <c r="F426" s="461"/>
      <c r="G426" s="461"/>
      <c r="H426" s="2160"/>
      <c r="I426" s="2161"/>
      <c r="J426" s="453"/>
      <c r="K426" s="453"/>
      <c r="L426" s="453"/>
      <c r="M426" s="2160"/>
      <c r="N426" s="2161"/>
      <c r="O426" s="453"/>
      <c r="P426" s="453"/>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90"/>
      <c r="C427" s="2160" t="s">
        <v>287</v>
      </c>
      <c r="D427" s="2161"/>
      <c r="E427" s="476">
        <v>0.26161157545814651</v>
      </c>
      <c r="F427" s="461"/>
      <c r="G427" s="461"/>
      <c r="H427" s="2160"/>
      <c r="I427" s="2161"/>
      <c r="J427" s="453"/>
      <c r="K427" s="453"/>
      <c r="L427" s="453"/>
      <c r="M427" s="2160"/>
      <c r="N427" s="2161"/>
      <c r="O427" s="453"/>
      <c r="P427" s="453"/>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90"/>
      <c r="C428" s="2160" t="s">
        <v>288</v>
      </c>
      <c r="D428" s="2161"/>
      <c r="E428" s="476">
        <v>0.25599422846080028</v>
      </c>
      <c r="F428" s="461"/>
      <c r="G428" s="461"/>
      <c r="H428" s="2160"/>
      <c r="I428" s="2161"/>
      <c r="J428" s="453"/>
      <c r="K428" s="453"/>
      <c r="L428" s="453"/>
      <c r="M428" s="2160"/>
      <c r="N428" s="2161"/>
      <c r="O428" s="453"/>
      <c r="P428" s="453"/>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90"/>
      <c r="C429" s="2160" t="s">
        <v>289</v>
      </c>
      <c r="D429" s="2161"/>
      <c r="E429" s="476">
        <v>-0.24823068216243466</v>
      </c>
      <c r="F429" s="461"/>
      <c r="G429" s="461"/>
      <c r="H429" s="2160"/>
      <c r="I429" s="2161"/>
      <c r="J429" s="453"/>
      <c r="K429" s="453"/>
      <c r="L429" s="453"/>
      <c r="M429" s="2160"/>
      <c r="N429" s="2161"/>
      <c r="O429" s="453"/>
      <c r="P429" s="453"/>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90"/>
      <c r="C430" s="2160" t="s">
        <v>290</v>
      </c>
      <c r="D430" s="2161"/>
      <c r="E430" s="476">
        <v>-0.22500070623001991</v>
      </c>
      <c r="F430" s="461"/>
      <c r="G430" s="461"/>
      <c r="H430" s="2160"/>
      <c r="I430" s="2161"/>
      <c r="J430" s="453"/>
      <c r="K430" s="453"/>
      <c r="L430" s="453"/>
      <c r="M430" s="2160"/>
      <c r="N430" s="2161"/>
      <c r="O430" s="453"/>
      <c r="P430" s="453"/>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90"/>
      <c r="C431" s="2160" t="s">
        <v>291</v>
      </c>
      <c r="D431" s="2161"/>
      <c r="E431" s="476">
        <v>-0.22085677891065902</v>
      </c>
      <c r="F431" s="461"/>
      <c r="G431" s="461"/>
      <c r="H431" s="2160"/>
      <c r="I431" s="2161"/>
      <c r="J431" s="453"/>
      <c r="K431" s="453"/>
      <c r="L431" s="453"/>
      <c r="M431" s="2160"/>
      <c r="N431" s="2161"/>
      <c r="O431" s="453"/>
      <c r="P431" s="453"/>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90"/>
      <c r="C432" s="2160" t="s">
        <v>292</v>
      </c>
      <c r="D432" s="2161"/>
      <c r="E432" s="476">
        <v>-0.21236206897305962</v>
      </c>
      <c r="F432" s="461"/>
      <c r="G432" s="461"/>
      <c r="H432" s="2160"/>
      <c r="I432" s="2161"/>
      <c r="J432" s="453"/>
      <c r="K432" s="453"/>
      <c r="L432" s="453"/>
      <c r="M432" s="2160"/>
      <c r="N432" s="2161"/>
      <c r="O432" s="453"/>
      <c r="P432" s="453"/>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90"/>
      <c r="C433" s="2160" t="s">
        <v>293</v>
      </c>
      <c r="D433" s="2161"/>
      <c r="E433" s="476">
        <v>-0.19845741928679353</v>
      </c>
      <c r="F433" s="461"/>
      <c r="G433" s="461"/>
      <c r="H433" s="2160"/>
      <c r="I433" s="2161"/>
      <c r="J433" s="453"/>
      <c r="K433" s="453"/>
      <c r="L433" s="453"/>
      <c r="M433" s="2160"/>
      <c r="N433" s="2161"/>
      <c r="O433" s="453"/>
      <c r="P433" s="453"/>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90"/>
      <c r="C434" s="2160" t="s">
        <v>294</v>
      </c>
      <c r="D434" s="2161"/>
      <c r="E434" s="476">
        <v>0.18926916388511381</v>
      </c>
      <c r="F434" s="461"/>
      <c r="G434" s="461"/>
      <c r="H434" s="2160"/>
      <c r="I434" s="2161"/>
      <c r="J434" s="453"/>
      <c r="K434" s="453"/>
      <c r="L434" s="453"/>
      <c r="M434" s="2160"/>
      <c r="N434" s="2161"/>
      <c r="O434" s="453"/>
      <c r="P434" s="453"/>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90"/>
      <c r="C435" s="2160" t="s">
        <v>295</v>
      </c>
      <c r="D435" s="2161"/>
      <c r="E435" s="476">
        <v>0.17883272089072744</v>
      </c>
      <c r="F435" s="461"/>
      <c r="G435" s="461"/>
      <c r="H435" s="2160"/>
      <c r="I435" s="2161"/>
      <c r="J435" s="453"/>
      <c r="K435" s="453"/>
      <c r="L435" s="453"/>
      <c r="M435" s="2160"/>
      <c r="N435" s="2161"/>
      <c r="O435" s="453"/>
      <c r="P435" s="453"/>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90"/>
      <c r="C436" s="2160" t="s">
        <v>296</v>
      </c>
      <c r="D436" s="2161"/>
      <c r="E436" s="476">
        <v>-0.15325679739924652</v>
      </c>
      <c r="F436" s="461"/>
      <c r="G436" s="461"/>
      <c r="H436" s="2160"/>
      <c r="I436" s="2161"/>
      <c r="J436" s="453"/>
      <c r="K436" s="453"/>
      <c r="L436" s="453"/>
      <c r="M436" s="2160"/>
      <c r="N436" s="2161"/>
      <c r="O436" s="453"/>
      <c r="P436" s="453"/>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90"/>
      <c r="C437" s="2160" t="s">
        <v>297</v>
      </c>
      <c r="D437" s="2161"/>
      <c r="E437" s="476">
        <v>0.12777684014707874</v>
      </c>
      <c r="F437" s="461"/>
      <c r="G437" s="461"/>
      <c r="H437" s="2160"/>
      <c r="I437" s="2161"/>
      <c r="J437" s="453"/>
      <c r="K437" s="453"/>
      <c r="L437" s="453"/>
      <c r="M437" s="2160"/>
      <c r="N437" s="2161"/>
      <c r="O437" s="453"/>
      <c r="P437" s="453"/>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90"/>
      <c r="C438" s="2160" t="s">
        <v>298</v>
      </c>
      <c r="D438" s="2161"/>
      <c r="E438" s="476">
        <v>0.11449537932418889</v>
      </c>
      <c r="F438" s="461"/>
      <c r="G438" s="461"/>
      <c r="H438" s="2160"/>
      <c r="I438" s="2161"/>
      <c r="J438" s="453"/>
      <c r="K438" s="453"/>
      <c r="L438" s="453"/>
      <c r="M438" s="2160"/>
      <c r="N438" s="2161"/>
      <c r="O438" s="453"/>
      <c r="P438" s="453"/>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90"/>
      <c r="C439" s="2160" t="s">
        <v>299</v>
      </c>
      <c r="D439" s="2161"/>
      <c r="E439" s="476">
        <v>-0.11016759943364597</v>
      </c>
      <c r="F439" s="461"/>
      <c r="G439" s="461"/>
      <c r="H439" s="2160"/>
      <c r="I439" s="2161"/>
      <c r="J439" s="453"/>
      <c r="K439" s="453"/>
      <c r="L439" s="453"/>
      <c r="M439" s="2160"/>
      <c r="N439" s="2161"/>
      <c r="O439" s="453"/>
      <c r="P439" s="453"/>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90"/>
      <c r="C440" s="2160" t="s">
        <v>300</v>
      </c>
      <c r="D440" s="2161"/>
      <c r="E440" s="476">
        <v>9.1396816808907516E-2</v>
      </c>
      <c r="F440" s="461"/>
      <c r="G440" s="461"/>
      <c r="H440" s="2160"/>
      <c r="I440" s="2161"/>
      <c r="J440" s="453"/>
      <c r="K440" s="453"/>
      <c r="L440" s="453"/>
      <c r="M440" s="2160"/>
      <c r="N440" s="2161"/>
      <c r="O440" s="453"/>
      <c r="P440" s="453"/>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90"/>
      <c r="C441" s="2160" t="s">
        <v>301</v>
      </c>
      <c r="D441" s="2161"/>
      <c r="E441" s="476">
        <v>-8.6820231178058246E-2</v>
      </c>
      <c r="F441" s="461"/>
      <c r="G441" s="461"/>
      <c r="H441" s="2160"/>
      <c r="I441" s="2161"/>
      <c r="J441" s="453"/>
      <c r="K441" s="453"/>
      <c r="L441" s="453"/>
      <c r="M441" s="2160"/>
      <c r="N441" s="2161"/>
      <c r="O441" s="453"/>
      <c r="P441" s="453"/>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90"/>
      <c r="C442" s="2160" t="s">
        <v>302</v>
      </c>
      <c r="D442" s="2161"/>
      <c r="E442" s="476">
        <v>-8.6132281090065793E-2</v>
      </c>
      <c r="F442" s="461"/>
      <c r="G442" s="461"/>
      <c r="H442" s="2160"/>
      <c r="I442" s="2161"/>
      <c r="J442" s="453"/>
      <c r="K442" s="453"/>
      <c r="L442" s="453"/>
      <c r="M442" s="2160"/>
      <c r="N442" s="2161"/>
      <c r="O442" s="453"/>
      <c r="P442" s="453"/>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90"/>
      <c r="C443" s="2160" t="s">
        <v>303</v>
      </c>
      <c r="D443" s="2161"/>
      <c r="E443" s="476">
        <v>7.5781559016748018E-2</v>
      </c>
      <c r="F443" s="461"/>
      <c r="G443" s="461"/>
      <c r="H443" s="2160"/>
      <c r="I443" s="2161"/>
      <c r="J443" s="453"/>
      <c r="K443" s="453"/>
      <c r="L443" s="453"/>
      <c r="M443" s="2160"/>
      <c r="N443" s="2161"/>
      <c r="O443" s="453"/>
      <c r="P443" s="453"/>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90"/>
      <c r="C444" s="2160" t="s">
        <v>304</v>
      </c>
      <c r="D444" s="2161"/>
      <c r="E444" s="476">
        <v>-7.4094233174694907E-2</v>
      </c>
      <c r="F444" s="461"/>
      <c r="G444" s="461"/>
      <c r="H444" s="2160"/>
      <c r="I444" s="2161"/>
      <c r="J444" s="453"/>
      <c r="K444" s="453"/>
      <c r="L444" s="453"/>
      <c r="M444" s="2160"/>
      <c r="N444" s="2161"/>
      <c r="O444" s="453"/>
      <c r="P444" s="453"/>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90"/>
      <c r="C445" s="2160" t="s">
        <v>216</v>
      </c>
      <c r="D445" s="2161"/>
      <c r="E445" s="476">
        <v>-6.6495734242809593E-2</v>
      </c>
      <c r="F445" s="461"/>
      <c r="G445" s="461"/>
      <c r="H445" s="2160"/>
      <c r="I445" s="2161"/>
      <c r="J445" s="453"/>
      <c r="K445" s="453"/>
      <c r="L445" s="453"/>
      <c r="M445" s="2160"/>
      <c r="N445" s="2161"/>
      <c r="O445" s="453"/>
      <c r="P445" s="453"/>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60" t="s">
        <v>305</v>
      </c>
      <c r="D446" s="2161"/>
      <c r="E446" s="476">
        <v>6.1118229863419832E-2</v>
      </c>
      <c r="F446" s="461"/>
      <c r="G446" s="461"/>
      <c r="H446" s="2160"/>
      <c r="I446" s="2161"/>
      <c r="J446" s="453"/>
      <c r="K446" s="453"/>
      <c r="L446" s="453"/>
      <c r="M446" s="2160"/>
      <c r="N446" s="2161"/>
      <c r="O446" s="453"/>
      <c r="P446" s="453"/>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60" t="s">
        <v>306</v>
      </c>
      <c r="D447" s="2161"/>
      <c r="E447" s="476">
        <v>-5.744258051972842E-2</v>
      </c>
      <c r="F447" s="461"/>
      <c r="G447" s="461"/>
      <c r="H447" s="2160"/>
      <c r="I447" s="2161"/>
      <c r="J447" s="453"/>
      <c r="K447" s="453"/>
      <c r="L447" s="453"/>
      <c r="M447" s="2160"/>
      <c r="N447" s="2161"/>
      <c r="O447" s="453"/>
      <c r="P447" s="453"/>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60" t="s">
        <v>307</v>
      </c>
      <c r="D448" s="2161"/>
      <c r="E448" s="476">
        <v>-5.3668676310977124E-2</v>
      </c>
      <c r="F448" s="461"/>
      <c r="G448" s="461"/>
      <c r="H448" s="2160"/>
      <c r="I448" s="2161"/>
      <c r="J448" s="453"/>
      <c r="K448" s="453"/>
      <c r="L448" s="453"/>
      <c r="M448" s="2160"/>
      <c r="N448" s="2161"/>
      <c r="O448" s="453"/>
      <c r="P448" s="453"/>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60" t="s">
        <v>308</v>
      </c>
      <c r="D449" s="2161"/>
      <c r="E449" s="476">
        <v>-5.2433329967884371E-2</v>
      </c>
      <c r="F449" s="461"/>
      <c r="G449" s="461"/>
      <c r="H449" s="2160"/>
      <c r="I449" s="2161"/>
      <c r="J449" s="453"/>
      <c r="K449" s="453"/>
      <c r="L449" s="453"/>
      <c r="M449" s="2160"/>
      <c r="N449" s="2161"/>
      <c r="O449" s="453"/>
      <c r="P449" s="453"/>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60" t="s">
        <v>309</v>
      </c>
      <c r="D450" s="2161"/>
      <c r="E450" s="476">
        <v>-4.5876406731193614E-2</v>
      </c>
      <c r="F450" s="461"/>
      <c r="G450" s="461"/>
      <c r="H450" s="2160"/>
      <c r="I450" s="2161"/>
      <c r="J450" s="453"/>
      <c r="K450" s="453"/>
      <c r="L450" s="453"/>
      <c r="M450" s="2160"/>
      <c r="N450" s="2161"/>
      <c r="O450" s="453"/>
      <c r="P450" s="453"/>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60" t="s">
        <v>222</v>
      </c>
      <c r="D451" s="2161"/>
      <c r="E451" s="476">
        <v>-4.5660805502471001E-2</v>
      </c>
      <c r="F451" s="461"/>
      <c r="G451" s="461"/>
      <c r="H451" s="2160"/>
      <c r="I451" s="2161"/>
      <c r="J451" s="453"/>
      <c r="K451" s="453"/>
      <c r="L451" s="453"/>
      <c r="M451" s="2160"/>
      <c r="N451" s="2161"/>
      <c r="O451" s="453"/>
      <c r="P451" s="453"/>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60" t="s">
        <v>310</v>
      </c>
      <c r="D452" s="2161"/>
      <c r="E452" s="476">
        <v>-4.3127715647816922E-2</v>
      </c>
      <c r="F452" s="461"/>
      <c r="G452" s="461"/>
      <c r="H452" s="2160"/>
      <c r="I452" s="2161"/>
      <c r="J452" s="453"/>
      <c r="K452" s="453"/>
      <c r="L452" s="453"/>
      <c r="M452" s="2160"/>
      <c r="N452" s="2161"/>
      <c r="O452" s="453"/>
      <c r="P452" s="453"/>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160" t="s">
        <v>311</v>
      </c>
      <c r="D453" s="2161"/>
      <c r="E453" s="476">
        <v>4.1947590012647688E-2</v>
      </c>
      <c r="F453" s="461"/>
      <c r="G453" s="461"/>
      <c r="H453" s="2160"/>
      <c r="I453" s="2161"/>
      <c r="J453" s="453"/>
      <c r="K453" s="453"/>
      <c r="L453" s="453"/>
      <c r="M453" s="2160"/>
      <c r="N453" s="2161"/>
      <c r="O453" s="453"/>
      <c r="P453" s="453"/>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160" t="s">
        <v>312</v>
      </c>
      <c r="D454" s="2161"/>
      <c r="E454" s="476">
        <v>-4.1035165390696751E-2</v>
      </c>
      <c r="F454" s="461"/>
      <c r="G454" s="461"/>
      <c r="H454" s="2160"/>
      <c r="I454" s="2161"/>
      <c r="J454" s="453"/>
      <c r="K454" s="453"/>
      <c r="L454" s="453"/>
      <c r="M454" s="2160"/>
      <c r="N454" s="2161"/>
      <c r="O454" s="453"/>
      <c r="P454" s="453"/>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160" t="s">
        <v>313</v>
      </c>
      <c r="D455" s="2161"/>
      <c r="E455" s="476">
        <v>3.4615439044184119E-2</v>
      </c>
      <c r="F455" s="461"/>
      <c r="G455" s="461"/>
      <c r="H455" s="2160"/>
      <c r="I455" s="2161"/>
      <c r="J455" s="453"/>
      <c r="K455" s="453"/>
      <c r="L455" s="453"/>
      <c r="M455" s="2160"/>
      <c r="N455" s="2161"/>
      <c r="O455" s="453"/>
      <c r="P455" s="453"/>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60" t="s">
        <v>314</v>
      </c>
      <c r="D456" s="2161"/>
      <c r="E456" s="476">
        <v>-9.8172859012744858E-3</v>
      </c>
      <c r="F456" s="461"/>
      <c r="G456" s="461"/>
      <c r="H456" s="2160"/>
      <c r="I456" s="2161"/>
      <c r="J456" s="453"/>
      <c r="K456" s="453"/>
      <c r="L456" s="453"/>
      <c r="M456" s="2160"/>
      <c r="N456" s="2161"/>
      <c r="O456" s="453"/>
      <c r="P456" s="453"/>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160" t="s">
        <v>315</v>
      </c>
      <c r="D457" s="2161"/>
      <c r="E457" s="476">
        <v>-8.7760290681614516E-3</v>
      </c>
      <c r="F457" s="461"/>
      <c r="G457" s="461"/>
      <c r="H457" s="2160"/>
      <c r="I457" s="2161"/>
      <c r="J457" s="453"/>
      <c r="K457" s="453"/>
      <c r="L457" s="453"/>
      <c r="M457" s="2160"/>
      <c r="N457" s="2161"/>
      <c r="O457" s="453"/>
      <c r="P457" s="453"/>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60" t="s">
        <v>316</v>
      </c>
      <c r="D458" s="2161"/>
      <c r="E458" s="476">
        <v>4.8271078001566395E-3</v>
      </c>
      <c r="F458" s="461"/>
      <c r="G458" s="461"/>
      <c r="H458" s="2160"/>
      <c r="I458" s="2161"/>
      <c r="J458" s="453"/>
      <c r="K458" s="453"/>
      <c r="L458" s="453"/>
      <c r="M458" s="2160"/>
      <c r="N458" s="2161"/>
      <c r="O458" s="453"/>
      <c r="P458" s="453"/>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60" t="s">
        <v>317</v>
      </c>
      <c r="D459" s="2161"/>
      <c r="E459" s="477">
        <v>-1.7967565152741563E-3</v>
      </c>
      <c r="F459" s="461"/>
      <c r="G459" s="461"/>
      <c r="H459" s="2160"/>
      <c r="I459" s="2161"/>
      <c r="J459" s="453"/>
      <c r="K459" s="453"/>
      <c r="L459" s="453"/>
      <c r="M459" s="2160"/>
      <c r="N459" s="2161"/>
      <c r="O459" s="453"/>
      <c r="P459" s="453"/>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60"/>
      <c r="D460" s="2161"/>
      <c r="E460" s="461"/>
      <c r="F460" s="461"/>
      <c r="G460" s="461"/>
      <c r="H460" s="2160"/>
      <c r="I460" s="2161"/>
      <c r="J460" s="453"/>
      <c r="K460" s="453"/>
      <c r="L460" s="453"/>
      <c r="M460" s="2160"/>
      <c r="N460" s="2161"/>
      <c r="O460" s="453"/>
      <c r="P460" s="453"/>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60"/>
      <c r="D461" s="2161"/>
      <c r="E461" s="461"/>
      <c r="F461" s="461"/>
      <c r="G461" s="461"/>
      <c r="H461" s="2160"/>
      <c r="I461" s="2161"/>
      <c r="J461" s="453"/>
      <c r="K461" s="453"/>
      <c r="L461" s="453"/>
      <c r="M461" s="2160"/>
      <c r="N461" s="2161"/>
      <c r="O461" s="453"/>
      <c r="P461" s="453"/>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60"/>
      <c r="D462" s="2161"/>
      <c r="E462" s="461"/>
      <c r="F462" s="461"/>
      <c r="G462" s="461"/>
      <c r="H462" s="2160"/>
      <c r="I462" s="2161"/>
      <c r="J462" s="453"/>
      <c r="K462" s="453"/>
      <c r="L462" s="453"/>
      <c r="M462" s="2160"/>
      <c r="N462" s="2161"/>
      <c r="O462" s="453"/>
      <c r="P462" s="453"/>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60" t="s">
        <v>226</v>
      </c>
      <c r="D463" s="2161"/>
      <c r="E463" s="2161"/>
      <c r="F463" s="461"/>
      <c r="G463" s="461"/>
      <c r="H463" s="2160"/>
      <c r="I463" s="2161"/>
      <c r="J463" s="453"/>
      <c r="K463" s="453"/>
      <c r="L463" s="453"/>
      <c r="M463" s="2160"/>
      <c r="N463" s="2161"/>
      <c r="O463" s="453"/>
      <c r="P463" s="453"/>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60"/>
      <c r="D464" s="2161"/>
      <c r="E464" s="470" t="s">
        <v>227</v>
      </c>
      <c r="F464" s="461"/>
      <c r="G464" s="461"/>
      <c r="H464" s="2160"/>
      <c r="I464" s="2161"/>
      <c r="J464" s="453"/>
      <c r="K464" s="453"/>
      <c r="L464" s="453"/>
      <c r="M464" s="2160"/>
      <c r="N464" s="2161"/>
      <c r="O464" s="453"/>
      <c r="P464" s="453"/>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60" t="s">
        <v>216</v>
      </c>
      <c r="D465" s="2161"/>
      <c r="E465" s="475">
        <v>4.42168267249036E-3</v>
      </c>
      <c r="F465" s="461"/>
      <c r="G465" s="461"/>
      <c r="H465" s="2160"/>
      <c r="I465" s="2161"/>
      <c r="J465" s="453"/>
      <c r="K465" s="453"/>
      <c r="L465" s="453"/>
      <c r="M465" s="2160"/>
      <c r="N465" s="2161"/>
      <c r="O465" s="453"/>
      <c r="P465" s="453"/>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60" t="s">
        <v>296</v>
      </c>
      <c r="D466" s="2161"/>
      <c r="E466" s="476">
        <v>2.3487645949073696E-2</v>
      </c>
      <c r="F466" s="461"/>
      <c r="G466" s="461"/>
      <c r="H466" s="2160"/>
      <c r="I466" s="2161"/>
      <c r="J466" s="453"/>
      <c r="K466" s="453"/>
      <c r="L466" s="453"/>
      <c r="M466" s="2160"/>
      <c r="N466" s="2161"/>
      <c r="O466" s="453"/>
      <c r="P466" s="453"/>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60" t="s">
        <v>282</v>
      </c>
      <c r="D467" s="2161"/>
      <c r="E467" s="476">
        <v>0.1614603574118095</v>
      </c>
      <c r="F467" s="461"/>
      <c r="G467" s="461"/>
      <c r="H467" s="2160"/>
      <c r="I467" s="2161"/>
      <c r="J467" s="453"/>
      <c r="K467" s="453"/>
      <c r="L467" s="453"/>
      <c r="M467" s="2160"/>
      <c r="N467" s="2161"/>
      <c r="O467" s="453"/>
      <c r="P467" s="453"/>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60" t="s">
        <v>310</v>
      </c>
      <c r="D468" s="2161"/>
      <c r="E468" s="476">
        <v>1.8599998569989527E-3</v>
      </c>
      <c r="F468" s="461"/>
      <c r="G468" s="461"/>
      <c r="H468" s="2160"/>
      <c r="I468" s="2161"/>
      <c r="J468" s="453"/>
      <c r="K468" s="453"/>
      <c r="L468" s="453"/>
      <c r="M468" s="2160"/>
      <c r="N468" s="2161"/>
      <c r="O468" s="453"/>
      <c r="P468" s="453"/>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60" t="s">
        <v>308</v>
      </c>
      <c r="D469" s="2161"/>
      <c r="E469" s="476">
        <v>2.7492540915210412E-3</v>
      </c>
      <c r="F469" s="461"/>
      <c r="G469" s="461"/>
      <c r="H469" s="2160"/>
      <c r="I469" s="2161"/>
      <c r="J469" s="453"/>
      <c r="K469" s="453"/>
      <c r="L469" s="453"/>
      <c r="M469" s="2160"/>
      <c r="N469" s="2161"/>
      <c r="O469" s="453"/>
      <c r="P469" s="453"/>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60" t="s">
        <v>281</v>
      </c>
      <c r="D470" s="2161"/>
      <c r="E470" s="476">
        <v>0.17031623687809144</v>
      </c>
      <c r="F470" s="461"/>
      <c r="G470" s="461"/>
      <c r="H470" s="2160"/>
      <c r="I470" s="2161"/>
      <c r="J470" s="453"/>
      <c r="K470" s="453"/>
      <c r="L470" s="453"/>
      <c r="M470" s="2160"/>
      <c r="N470" s="2161"/>
      <c r="O470" s="453"/>
      <c r="P470" s="453"/>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60" t="s">
        <v>314</v>
      </c>
      <c r="D471" s="2161"/>
      <c r="E471" s="476">
        <v>9.6379102467362794E-5</v>
      </c>
      <c r="F471" s="461"/>
      <c r="G471" s="461"/>
      <c r="H471" s="2160"/>
      <c r="I471" s="2161"/>
      <c r="J471" s="453"/>
      <c r="K471" s="453"/>
      <c r="L471" s="453"/>
      <c r="M471" s="2160"/>
      <c r="N471" s="2161"/>
      <c r="O471" s="453"/>
      <c r="P471" s="453"/>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60" t="s">
        <v>298</v>
      </c>
      <c r="D472" s="2161"/>
      <c r="E472" s="476">
        <v>1.3109191886589901E-2</v>
      </c>
      <c r="F472" s="461"/>
      <c r="G472" s="461"/>
      <c r="H472" s="2160"/>
      <c r="I472" s="2161"/>
      <c r="J472" s="453"/>
      <c r="K472" s="453"/>
      <c r="L472" s="453"/>
      <c r="M472" s="2160"/>
      <c r="N472" s="2161"/>
      <c r="O472" s="453"/>
      <c r="P472" s="453"/>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60" t="s">
        <v>222</v>
      </c>
      <c r="D473" s="2161"/>
      <c r="E473" s="476">
        <v>2.0849091591344862E-3</v>
      </c>
      <c r="F473" s="461"/>
      <c r="G473" s="461"/>
      <c r="H473" s="2160"/>
      <c r="I473" s="2161"/>
      <c r="J473" s="453"/>
      <c r="K473" s="453"/>
      <c r="L473" s="453"/>
      <c r="M473" s="2160"/>
      <c r="N473" s="2161"/>
      <c r="O473" s="453"/>
      <c r="P473" s="453"/>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60" t="s">
        <v>289</v>
      </c>
      <c r="D474" s="2161"/>
      <c r="E474" s="476">
        <v>6.1618471566827655E-2</v>
      </c>
      <c r="F474" s="461"/>
      <c r="G474" s="461"/>
      <c r="H474" s="2160"/>
      <c r="I474" s="2161"/>
      <c r="J474" s="453"/>
      <c r="K474" s="453"/>
      <c r="L474" s="453"/>
      <c r="M474" s="2160"/>
      <c r="N474" s="2161"/>
      <c r="O474" s="453"/>
      <c r="P474" s="453"/>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60" t="s">
        <v>291</v>
      </c>
      <c r="D475" s="2161"/>
      <c r="E475" s="476">
        <v>4.8777716790791723E-2</v>
      </c>
      <c r="F475" s="461"/>
      <c r="G475" s="461"/>
      <c r="H475" s="2160"/>
      <c r="I475" s="2161"/>
      <c r="J475" s="453"/>
      <c r="K475" s="453"/>
      <c r="L475" s="453"/>
      <c r="M475" s="2160"/>
      <c r="N475" s="2161"/>
      <c r="O475" s="453"/>
      <c r="P475" s="453"/>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60" t="s">
        <v>299</v>
      </c>
      <c r="D476" s="2161"/>
      <c r="E476" s="476">
        <v>1.2136899964972272E-2</v>
      </c>
      <c r="F476" s="461"/>
      <c r="G476" s="461"/>
      <c r="H476" s="2160"/>
      <c r="I476" s="2161"/>
      <c r="J476" s="453"/>
      <c r="K476" s="453"/>
      <c r="L476" s="453"/>
      <c r="M476" s="2160"/>
      <c r="N476" s="2161"/>
      <c r="O476" s="453"/>
      <c r="P476" s="453"/>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60" t="s">
        <v>294</v>
      </c>
      <c r="D477" s="2161"/>
      <c r="E477" s="476">
        <v>3.5822816397770067E-2</v>
      </c>
      <c r="F477" s="461"/>
      <c r="G477" s="461"/>
      <c r="H477" s="2160"/>
      <c r="I477" s="2161"/>
      <c r="J477" s="453"/>
      <c r="K477" s="453"/>
      <c r="L477" s="453"/>
      <c r="M477" s="2160"/>
      <c r="N477" s="2161"/>
      <c r="O477" s="453"/>
      <c r="P477" s="453"/>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60" t="s">
        <v>317</v>
      </c>
      <c r="D478" s="2161"/>
      <c r="E478" s="476">
        <v>3.2283339751801294E-6</v>
      </c>
      <c r="F478" s="461"/>
      <c r="G478" s="461"/>
      <c r="H478" s="2160"/>
      <c r="I478" s="2161"/>
      <c r="J478" s="453"/>
      <c r="K478" s="453"/>
      <c r="L478" s="453"/>
      <c r="M478" s="2160"/>
      <c r="N478" s="2161"/>
      <c r="O478" s="453"/>
      <c r="P478" s="453"/>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60" t="s">
        <v>315</v>
      </c>
      <c r="D479" s="2161"/>
      <c r="E479" s="476">
        <v>7.7018686205214762E-5</v>
      </c>
      <c r="F479" s="461"/>
      <c r="G479" s="461"/>
      <c r="H479" s="2160"/>
      <c r="I479" s="2161"/>
      <c r="J479" s="453"/>
      <c r="K479" s="453"/>
      <c r="L479" s="453"/>
      <c r="M479" s="2160"/>
      <c r="N479" s="2161"/>
      <c r="O479" s="453"/>
      <c r="P479" s="453"/>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60" t="s">
        <v>312</v>
      </c>
      <c r="D480" s="2161"/>
      <c r="E480" s="476">
        <v>1.6838847986418365E-3</v>
      </c>
      <c r="F480" s="461"/>
      <c r="G480" s="461"/>
      <c r="H480" s="2160"/>
      <c r="I480" s="2161"/>
      <c r="J480" s="453"/>
      <c r="K480" s="453"/>
      <c r="L480" s="453"/>
      <c r="M480" s="2160"/>
      <c r="N480" s="2161"/>
      <c r="O480" s="453"/>
      <c r="P480" s="453"/>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60" t="s">
        <v>309</v>
      </c>
      <c r="D481" s="2161"/>
      <c r="E481" s="476">
        <v>2.1046446945659067E-3</v>
      </c>
      <c r="F481" s="461"/>
      <c r="G481" s="461"/>
      <c r="H481" s="2160"/>
      <c r="I481" s="2161"/>
      <c r="J481" s="453"/>
      <c r="K481" s="453"/>
      <c r="L481" s="453"/>
      <c r="M481" s="2160"/>
      <c r="N481" s="2161"/>
      <c r="O481" s="453"/>
      <c r="P481" s="453"/>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60" t="s">
        <v>288</v>
      </c>
      <c r="D482" s="2161"/>
      <c r="E482" s="476">
        <v>6.5533045005240403E-2</v>
      </c>
      <c r="F482" s="461"/>
      <c r="G482" s="461"/>
      <c r="H482" s="2160"/>
      <c r="I482" s="2161"/>
      <c r="J482" s="453"/>
      <c r="K482" s="453"/>
      <c r="L482" s="453"/>
      <c r="M482" s="2160"/>
      <c r="N482" s="2161"/>
      <c r="O482" s="453"/>
      <c r="P482" s="453"/>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60" t="s">
        <v>286</v>
      </c>
      <c r="D483" s="2161"/>
      <c r="E483" s="476">
        <v>8.7670638766834369E-2</v>
      </c>
      <c r="F483" s="461"/>
      <c r="G483" s="461"/>
      <c r="H483" s="2160"/>
      <c r="I483" s="2161"/>
      <c r="J483" s="453"/>
      <c r="K483" s="453"/>
      <c r="L483" s="453"/>
      <c r="M483" s="2160"/>
      <c r="N483" s="2161"/>
      <c r="O483" s="453"/>
      <c r="P483" s="453"/>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60" t="s">
        <v>306</v>
      </c>
      <c r="D484" s="2161"/>
      <c r="E484" s="476">
        <v>3.2996500567654828E-3</v>
      </c>
      <c r="F484" s="461"/>
      <c r="G484" s="461"/>
      <c r="H484" s="2160"/>
      <c r="I484" s="2161"/>
      <c r="J484" s="453"/>
      <c r="K484" s="453"/>
      <c r="L484" s="453"/>
      <c r="M484" s="2160"/>
      <c r="N484" s="2161"/>
      <c r="O484" s="453"/>
      <c r="P484" s="453"/>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60" t="s">
        <v>313</v>
      </c>
      <c r="D485" s="2161"/>
      <c r="E485" s="476">
        <v>1.1982286202216264E-3</v>
      </c>
      <c r="F485" s="461"/>
      <c r="G485" s="461"/>
      <c r="H485" s="2160"/>
      <c r="I485" s="2161"/>
      <c r="J485" s="453"/>
      <c r="K485" s="453"/>
      <c r="L485" s="453"/>
      <c r="M485" s="2160"/>
      <c r="N485" s="2161"/>
      <c r="O485" s="453"/>
      <c r="P485" s="453"/>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60" t="s">
        <v>307</v>
      </c>
      <c r="D486" s="2161"/>
      <c r="E486" s="476">
        <v>2.8803268169724371E-3</v>
      </c>
      <c r="F486" s="461"/>
      <c r="G486" s="461"/>
      <c r="H486" s="2160"/>
      <c r="I486" s="2161"/>
      <c r="J486" s="453"/>
      <c r="K486" s="453"/>
      <c r="L486" s="453"/>
      <c r="M486" s="2160"/>
      <c r="N486" s="2161"/>
      <c r="O486" s="453"/>
      <c r="P486" s="453"/>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60" t="s">
        <v>303</v>
      </c>
      <c r="D487" s="2161"/>
      <c r="E487" s="476">
        <v>5.7428446870088625E-3</v>
      </c>
      <c r="F487" s="461"/>
      <c r="G487" s="461"/>
      <c r="H487" s="2160"/>
      <c r="I487" s="2161"/>
      <c r="J487" s="453"/>
      <c r="K487" s="453"/>
      <c r="L487" s="453"/>
      <c r="M487" s="2160"/>
      <c r="N487" s="2161"/>
      <c r="O487" s="453"/>
      <c r="P487" s="453"/>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60" t="s">
        <v>297</v>
      </c>
      <c r="D488" s="2161"/>
      <c r="E488" s="476">
        <v>1.6326920877972113E-2</v>
      </c>
      <c r="F488" s="461"/>
      <c r="G488" s="461"/>
      <c r="H488" s="2160"/>
      <c r="I488" s="2161"/>
      <c r="J488" s="453"/>
      <c r="K488" s="453"/>
      <c r="L488" s="453"/>
      <c r="M488" s="2160"/>
      <c r="N488" s="2161"/>
      <c r="O488" s="453"/>
      <c r="P488" s="453"/>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60" t="s">
        <v>305</v>
      </c>
      <c r="D489" s="2161"/>
      <c r="E489" s="476">
        <v>3.7354380216378237E-3</v>
      </c>
      <c r="F489" s="461"/>
      <c r="G489" s="461"/>
      <c r="H489" s="2160"/>
      <c r="I489" s="2161"/>
      <c r="J489" s="453"/>
      <c r="K489" s="453"/>
      <c r="L489" s="453"/>
      <c r="M489" s="2160"/>
      <c r="N489" s="2161"/>
      <c r="O489" s="453"/>
      <c r="P489" s="453"/>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60" t="s">
        <v>301</v>
      </c>
      <c r="D490" s="2161"/>
      <c r="E490" s="476">
        <v>7.5377525418114776E-3</v>
      </c>
      <c r="F490" s="461"/>
      <c r="G490" s="461"/>
      <c r="H490" s="2160"/>
      <c r="I490" s="2161"/>
      <c r="J490" s="453"/>
      <c r="K490" s="453"/>
      <c r="L490" s="453"/>
      <c r="M490" s="2160"/>
      <c r="N490" s="2161"/>
      <c r="O490" s="453"/>
      <c r="P490" s="453"/>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60" t="s">
        <v>285</v>
      </c>
      <c r="D491" s="2161"/>
      <c r="E491" s="476">
        <v>9.0580784552600241E-2</v>
      </c>
      <c r="F491" s="461"/>
      <c r="G491" s="461"/>
      <c r="H491" s="2160"/>
      <c r="I491" s="2161"/>
      <c r="J491" s="453"/>
      <c r="K491" s="453"/>
      <c r="L491" s="453"/>
      <c r="M491" s="2160"/>
      <c r="N491" s="2161"/>
      <c r="O491" s="453"/>
      <c r="P491" s="453"/>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60" t="s">
        <v>290</v>
      </c>
      <c r="D492" s="2161"/>
      <c r="E492" s="476">
        <v>5.0625317804007725E-2</v>
      </c>
      <c r="F492" s="461"/>
      <c r="G492" s="461"/>
      <c r="H492" s="2160"/>
      <c r="I492" s="2161"/>
      <c r="J492" s="453"/>
      <c r="K492" s="453"/>
      <c r="L492" s="453"/>
      <c r="M492" s="2160"/>
      <c r="N492" s="2161"/>
      <c r="O492" s="453"/>
      <c r="P492" s="453"/>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60" t="s">
        <v>316</v>
      </c>
      <c r="D493" s="2161"/>
      <c r="E493" s="476">
        <v>2.3300969714333071E-5</v>
      </c>
      <c r="F493" s="461"/>
      <c r="G493" s="461"/>
      <c r="H493" s="2160"/>
      <c r="I493" s="2161"/>
      <c r="J493" s="453"/>
      <c r="K493" s="453"/>
      <c r="L493" s="453"/>
      <c r="M493" s="2160"/>
      <c r="N493" s="2161"/>
      <c r="O493" s="453"/>
      <c r="P493" s="453"/>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60" t="s">
        <v>304</v>
      </c>
      <c r="D494" s="2161"/>
      <c r="E494" s="476">
        <v>5.4899553897460596E-3</v>
      </c>
      <c r="F494" s="461"/>
      <c r="G494" s="461"/>
      <c r="H494" s="2160"/>
      <c r="I494" s="2161"/>
      <c r="J494" s="453"/>
      <c r="K494" s="453"/>
      <c r="L494" s="453"/>
      <c r="M494" s="2160"/>
      <c r="N494" s="2161"/>
      <c r="O494" s="453"/>
      <c r="P494" s="453"/>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60" t="s">
        <v>292</v>
      </c>
      <c r="D495" s="2161"/>
      <c r="E495" s="476">
        <v>4.509764833851853E-2</v>
      </c>
      <c r="F495" s="461"/>
      <c r="G495" s="461"/>
      <c r="H495" s="2160"/>
      <c r="I495" s="2161"/>
      <c r="J495" s="453"/>
      <c r="K495" s="453"/>
      <c r="L495" s="453"/>
      <c r="M495" s="2160"/>
      <c r="N495" s="2161"/>
      <c r="O495" s="453"/>
      <c r="P495" s="453"/>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60" t="s">
        <v>295</v>
      </c>
      <c r="D496" s="2161"/>
      <c r="E496" s="476">
        <v>3.1981142061180821E-2</v>
      </c>
      <c r="F496" s="461"/>
      <c r="G496" s="461"/>
      <c r="H496" s="2160"/>
      <c r="I496" s="2161"/>
      <c r="J496" s="453"/>
      <c r="K496" s="453"/>
      <c r="L496" s="453"/>
      <c r="M496" s="2160"/>
      <c r="N496" s="2161"/>
      <c r="O496" s="453"/>
      <c r="P496" s="453"/>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60" t="s">
        <v>302</v>
      </c>
      <c r="D497" s="2161"/>
      <c r="E497" s="476">
        <v>7.4187698457781051E-3</v>
      </c>
      <c r="F497" s="461"/>
      <c r="G497" s="461"/>
      <c r="H497" s="2160"/>
      <c r="I497" s="2161"/>
      <c r="J497" s="453"/>
      <c r="K497" s="453"/>
      <c r="L497" s="453"/>
      <c r="M497" s="2160"/>
      <c r="N497" s="2161"/>
      <c r="O497" s="453"/>
      <c r="P497" s="453"/>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60" t="s">
        <v>293</v>
      </c>
      <c r="D498" s="2161"/>
      <c r="E498" s="476">
        <v>3.9385347269974169E-2</v>
      </c>
      <c r="F498" s="461"/>
      <c r="G498" s="461"/>
      <c r="H498" s="2160"/>
      <c r="I498" s="2161"/>
      <c r="J498" s="453"/>
      <c r="K498" s="453"/>
      <c r="L498" s="453"/>
      <c r="M498" s="2160"/>
      <c r="N498" s="2161"/>
      <c r="O498" s="453"/>
      <c r="P498" s="453"/>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60" t="s">
        <v>213</v>
      </c>
      <c r="D499" s="2161"/>
      <c r="E499" s="476">
        <v>0.20767937669095807</v>
      </c>
      <c r="F499" s="461"/>
      <c r="G499" s="461"/>
      <c r="H499" s="2160"/>
      <c r="I499" s="2161"/>
      <c r="J499" s="453"/>
      <c r="K499" s="453"/>
      <c r="L499" s="453"/>
      <c r="M499" s="2160"/>
      <c r="N499" s="2161"/>
      <c r="O499" s="453"/>
      <c r="P499" s="453"/>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60" t="s">
        <v>212</v>
      </c>
      <c r="D500" s="2161"/>
      <c r="E500" s="476">
        <v>7.276973623600004E-2</v>
      </c>
      <c r="F500" s="461"/>
      <c r="G500" s="461"/>
      <c r="H500" s="2160"/>
      <c r="I500" s="2161"/>
      <c r="J500" s="453"/>
      <c r="K500" s="453"/>
      <c r="L500" s="453"/>
      <c r="M500" s="2160"/>
      <c r="N500" s="2161"/>
      <c r="O500" s="453"/>
      <c r="P500" s="453"/>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60" t="s">
        <v>206</v>
      </c>
      <c r="D501" s="2161"/>
      <c r="E501" s="476">
        <v>0.23598744977997541</v>
      </c>
      <c r="F501" s="461"/>
      <c r="G501" s="461"/>
      <c r="H501" s="2160"/>
      <c r="I501" s="2161"/>
      <c r="J501" s="453"/>
      <c r="K501" s="453"/>
      <c r="L501" s="453"/>
      <c r="M501" s="2160"/>
      <c r="N501" s="2161"/>
      <c r="O501" s="453"/>
      <c r="P501" s="453"/>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60" t="s">
        <v>209</v>
      </c>
      <c r="D502" s="2161"/>
      <c r="E502" s="476">
        <v>0.28514160923748355</v>
      </c>
      <c r="F502" s="461"/>
      <c r="G502" s="461"/>
      <c r="H502" s="2160"/>
      <c r="I502" s="2161"/>
      <c r="J502" s="453"/>
      <c r="K502" s="453"/>
      <c r="L502" s="453"/>
      <c r="M502" s="2160"/>
      <c r="N502" s="2161"/>
      <c r="O502" s="453"/>
      <c r="P502" s="453"/>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60" t="s">
        <v>214</v>
      </c>
      <c r="D503" s="2161"/>
      <c r="E503" s="476">
        <v>0.29157662615156799</v>
      </c>
      <c r="F503" s="461"/>
      <c r="G503" s="461"/>
      <c r="H503" s="2160"/>
      <c r="I503" s="2161"/>
      <c r="J503" s="453"/>
      <c r="K503" s="453"/>
      <c r="L503" s="453"/>
      <c r="M503" s="2160"/>
      <c r="N503" s="2161"/>
      <c r="O503" s="453"/>
      <c r="P503" s="453"/>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60" t="s">
        <v>210</v>
      </c>
      <c r="D504" s="2161"/>
      <c r="E504" s="476">
        <v>0.10031043970634115</v>
      </c>
      <c r="F504" s="461"/>
      <c r="G504" s="461"/>
      <c r="H504" s="2160"/>
      <c r="I504" s="2161"/>
      <c r="J504" s="453"/>
      <c r="K504" s="453"/>
      <c r="L504" s="453"/>
      <c r="M504" s="2160"/>
      <c r="N504" s="2161"/>
      <c r="O504" s="453"/>
      <c r="P504" s="453"/>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60" t="s">
        <v>207</v>
      </c>
      <c r="D505" s="2161"/>
      <c r="E505" s="476">
        <v>0.36856298956084887</v>
      </c>
      <c r="F505" s="461"/>
      <c r="G505" s="461"/>
      <c r="H505" s="2160"/>
      <c r="I505" s="2161"/>
      <c r="J505" s="453"/>
      <c r="K505" s="453"/>
      <c r="L505" s="453"/>
      <c r="M505" s="2160"/>
      <c r="N505" s="2161"/>
      <c r="O505" s="453"/>
      <c r="P505" s="453"/>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60" t="s">
        <v>215</v>
      </c>
      <c r="D506" s="2161"/>
      <c r="E506" s="476">
        <v>0.21487813364327768</v>
      </c>
      <c r="F506" s="461"/>
      <c r="G506" s="461"/>
      <c r="H506" s="2160"/>
      <c r="I506" s="2161"/>
      <c r="J506" s="453"/>
      <c r="K506" s="453"/>
      <c r="L506" s="453"/>
      <c r="M506" s="2160"/>
      <c r="N506" s="2161"/>
      <c r="O506" s="453"/>
      <c r="P506" s="453"/>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60" t="s">
        <v>211</v>
      </c>
      <c r="D507" s="2161"/>
      <c r="E507" s="476">
        <v>0.28691118025544732</v>
      </c>
      <c r="F507" s="461"/>
      <c r="G507" s="461"/>
      <c r="H507" s="2160"/>
      <c r="I507" s="2161"/>
      <c r="J507" s="453"/>
      <c r="K507" s="453"/>
      <c r="L507" s="453"/>
      <c r="M507" s="2160"/>
      <c r="N507" s="2161"/>
      <c r="O507" s="453"/>
      <c r="P507" s="453"/>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160" t="s">
        <v>205</v>
      </c>
      <c r="D508" s="2161"/>
      <c r="E508" s="476">
        <v>0.41507330528594999</v>
      </c>
      <c r="F508" s="461"/>
      <c r="G508" s="461"/>
      <c r="H508" s="2160"/>
      <c r="I508" s="2161"/>
      <c r="J508" s="453"/>
      <c r="K508" s="453"/>
      <c r="L508" s="453"/>
      <c r="M508" s="2160"/>
      <c r="N508" s="2161"/>
      <c r="O508" s="453"/>
      <c r="P508" s="453"/>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160" t="s">
        <v>279</v>
      </c>
      <c r="D509" s="2161"/>
      <c r="E509" s="476">
        <v>0.23774101542125628</v>
      </c>
      <c r="F509" s="461"/>
      <c r="G509" s="461"/>
      <c r="H509" s="2160"/>
      <c r="I509" s="2161"/>
      <c r="J509" s="453"/>
      <c r="K509" s="453"/>
      <c r="L509" s="453"/>
      <c r="M509" s="2160"/>
      <c r="N509" s="2161"/>
      <c r="O509" s="453"/>
      <c r="P509" s="453"/>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60" t="s">
        <v>274</v>
      </c>
      <c r="D510" s="2161"/>
      <c r="E510" s="476">
        <v>0.34645994950931008</v>
      </c>
      <c r="F510" s="461"/>
      <c r="G510" s="461"/>
      <c r="H510" s="2160"/>
      <c r="I510" s="2161"/>
      <c r="J510" s="453"/>
      <c r="K510" s="453"/>
      <c r="L510" s="453"/>
      <c r="M510" s="2160"/>
      <c r="N510" s="2161"/>
      <c r="O510" s="453"/>
      <c r="P510" s="453"/>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60" t="s">
        <v>275</v>
      </c>
      <c r="D511" s="2161"/>
      <c r="E511" s="476">
        <v>0.32229904787745434</v>
      </c>
      <c r="F511" s="461"/>
      <c r="G511" s="461"/>
      <c r="H511" s="2160"/>
      <c r="I511" s="2161"/>
      <c r="J511" s="453"/>
      <c r="K511" s="453"/>
      <c r="L511" s="453"/>
      <c r="M511" s="2160"/>
      <c r="N511" s="2161"/>
      <c r="O511" s="453"/>
      <c r="P511" s="453"/>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160" t="s">
        <v>278</v>
      </c>
      <c r="D512" s="2161"/>
      <c r="E512" s="476">
        <v>0.24446137111037075</v>
      </c>
      <c r="F512" s="461"/>
      <c r="G512" s="461"/>
      <c r="H512" s="2160"/>
      <c r="I512" s="2161"/>
      <c r="J512" s="453"/>
      <c r="K512" s="453"/>
      <c r="L512" s="453"/>
      <c r="M512" s="2160"/>
      <c r="N512" s="2161"/>
      <c r="O512" s="453"/>
      <c r="P512" s="453"/>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60" t="s">
        <v>283</v>
      </c>
      <c r="D513" s="2161"/>
      <c r="E513" s="476">
        <v>0.15552065857506878</v>
      </c>
      <c r="F513" s="461"/>
      <c r="G513" s="461"/>
      <c r="H513" s="2160"/>
      <c r="I513" s="2161"/>
      <c r="J513" s="453"/>
      <c r="K513" s="453"/>
      <c r="L513" s="453"/>
      <c r="M513" s="2160"/>
      <c r="N513" s="2161"/>
      <c r="O513" s="453"/>
      <c r="P513" s="453"/>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160" t="s">
        <v>276</v>
      </c>
      <c r="D514" s="2161"/>
      <c r="E514" s="476">
        <v>0.3077525016403958</v>
      </c>
      <c r="F514" s="461"/>
      <c r="G514" s="461"/>
      <c r="H514" s="2160"/>
      <c r="I514" s="2161"/>
      <c r="J514" s="453"/>
      <c r="K514" s="453"/>
      <c r="L514" s="453"/>
      <c r="M514" s="2160"/>
      <c r="N514" s="2161"/>
      <c r="O514" s="453"/>
      <c r="P514" s="453"/>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160" t="s">
        <v>273</v>
      </c>
      <c r="D515" s="2161"/>
      <c r="E515" s="476">
        <v>0.41396503525737754</v>
      </c>
      <c r="F515" s="461"/>
      <c r="G515" s="461"/>
      <c r="H515" s="2160"/>
      <c r="I515" s="2161"/>
      <c r="J515" s="453"/>
      <c r="K515" s="453"/>
      <c r="L515" s="453"/>
      <c r="M515" s="2160"/>
      <c r="N515" s="2161"/>
      <c r="O515" s="453"/>
      <c r="P515" s="453"/>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60" t="s">
        <v>280</v>
      </c>
      <c r="D516" s="2161"/>
      <c r="E516" s="476">
        <v>0.17176720872618473</v>
      </c>
      <c r="F516" s="461"/>
      <c r="G516" s="461"/>
      <c r="H516" s="2160"/>
      <c r="I516" s="2161"/>
      <c r="J516" s="453"/>
      <c r="K516" s="453"/>
      <c r="L516" s="453"/>
      <c r="M516" s="2160"/>
      <c r="N516" s="2161"/>
      <c r="O516" s="453"/>
      <c r="P516" s="453"/>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160" t="s">
        <v>277</v>
      </c>
      <c r="D517" s="2161"/>
      <c r="E517" s="476">
        <v>0.29909698614561103</v>
      </c>
      <c r="F517" s="461"/>
      <c r="G517" s="461"/>
      <c r="H517" s="2160"/>
      <c r="I517" s="2161"/>
      <c r="J517" s="453"/>
      <c r="K517" s="453"/>
      <c r="L517" s="453"/>
      <c r="M517" s="2160"/>
      <c r="N517" s="2161"/>
      <c r="O517" s="453"/>
      <c r="P517" s="453"/>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160" t="s">
        <v>311</v>
      </c>
      <c r="D518" s="2161"/>
      <c r="E518" s="476">
        <v>1.7596003078691801E-3</v>
      </c>
      <c r="F518" s="461"/>
      <c r="G518" s="461"/>
      <c r="H518" s="2160"/>
      <c r="I518" s="2161"/>
      <c r="J518" s="453"/>
      <c r="K518" s="453"/>
      <c r="L518" s="453"/>
      <c r="M518" s="2160"/>
      <c r="N518" s="2161"/>
      <c r="O518" s="453"/>
      <c r="P518" s="453"/>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60" t="s">
        <v>300</v>
      </c>
      <c r="D519" s="2161"/>
      <c r="E519" s="476">
        <v>8.3533781228010001E-3</v>
      </c>
      <c r="F519" s="461"/>
      <c r="G519" s="461"/>
      <c r="H519" s="2160"/>
      <c r="I519" s="2161"/>
      <c r="J519" s="453"/>
      <c r="K519" s="453"/>
      <c r="L519" s="453"/>
      <c r="M519" s="2160"/>
      <c r="N519" s="2161"/>
      <c r="O519" s="453"/>
      <c r="P519" s="453"/>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60" t="s">
        <v>284</v>
      </c>
      <c r="D520" s="2161"/>
      <c r="E520" s="476">
        <v>0.11522016102550137</v>
      </c>
      <c r="F520" s="461"/>
      <c r="G520" s="461"/>
      <c r="H520" s="2160"/>
      <c r="I520" s="2161"/>
      <c r="J520" s="453"/>
      <c r="K520" s="453"/>
      <c r="L520" s="453"/>
      <c r="M520" s="2160"/>
      <c r="N520" s="2161"/>
      <c r="O520" s="453"/>
      <c r="P520" s="453"/>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60" t="s">
        <v>287</v>
      </c>
      <c r="D521" s="2161"/>
      <c r="E521" s="477">
        <v>6.8440616413693478E-2</v>
      </c>
      <c r="F521" s="461"/>
      <c r="G521" s="461"/>
      <c r="H521" s="2160"/>
      <c r="I521" s="2161"/>
      <c r="J521" s="453"/>
      <c r="K521" s="453"/>
      <c r="L521" s="453"/>
      <c r="M521" s="2160"/>
      <c r="N521" s="2161"/>
      <c r="O521" s="453"/>
      <c r="P521" s="453"/>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60"/>
      <c r="D522" s="2161"/>
      <c r="E522" s="461"/>
      <c r="F522" s="461"/>
      <c r="G522" s="461"/>
      <c r="H522" s="2160"/>
      <c r="I522" s="2161"/>
      <c r="J522" s="453"/>
      <c r="K522" s="453"/>
      <c r="L522" s="453"/>
      <c r="M522" s="2160"/>
      <c r="N522" s="2161"/>
      <c r="O522" s="453"/>
      <c r="P522" s="453"/>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60"/>
      <c r="D523" s="2161"/>
      <c r="E523" s="461"/>
      <c r="F523" s="461"/>
      <c r="G523" s="461"/>
      <c r="H523" s="2160"/>
      <c r="I523" s="2161"/>
      <c r="J523" s="453"/>
      <c r="K523" s="453"/>
      <c r="L523" s="453"/>
      <c r="M523" s="2160"/>
      <c r="N523" s="2161"/>
      <c r="O523" s="453"/>
      <c r="P523" s="453"/>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60" t="s">
        <v>228</v>
      </c>
      <c r="D524" s="2161"/>
      <c r="E524" s="2161"/>
      <c r="F524" s="2161"/>
      <c r="G524" s="2161"/>
      <c r="H524" s="2160"/>
      <c r="I524" s="2161"/>
      <c r="J524" s="453"/>
      <c r="K524" s="453"/>
      <c r="L524" s="453"/>
      <c r="M524" s="2160"/>
      <c r="N524" s="2161"/>
      <c r="O524" s="453"/>
      <c r="P524" s="453"/>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60" t="s">
        <v>203</v>
      </c>
      <c r="D525" s="2161"/>
      <c r="E525" s="2288" t="s">
        <v>229</v>
      </c>
      <c r="F525" s="2289"/>
      <c r="G525" s="2290"/>
      <c r="H525" s="2160"/>
      <c r="I525" s="2161"/>
      <c r="J525" s="453"/>
      <c r="K525" s="453"/>
      <c r="L525" s="453"/>
      <c r="M525" s="2160"/>
      <c r="N525" s="2161"/>
      <c r="O525" s="453"/>
      <c r="P525" s="453"/>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61"/>
      <c r="D526" s="2161"/>
      <c r="E526" s="471" t="s">
        <v>187</v>
      </c>
      <c r="F526" s="472" t="s">
        <v>230</v>
      </c>
      <c r="G526" s="473" t="s">
        <v>231</v>
      </c>
      <c r="H526" s="2160"/>
      <c r="I526" s="2161"/>
      <c r="J526" s="453"/>
      <c r="K526" s="453"/>
      <c r="L526" s="453"/>
      <c r="M526" s="2160"/>
      <c r="N526" s="2161"/>
      <c r="O526" s="453"/>
      <c r="P526" s="453"/>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60" t="s">
        <v>148</v>
      </c>
      <c r="D527" s="2161"/>
      <c r="E527" s="478">
        <v>6.1780658265486563</v>
      </c>
      <c r="F527" s="479">
        <v>10.838711976401152</v>
      </c>
      <c r="G527" s="480">
        <v>10.838711976401152</v>
      </c>
      <c r="H527" s="2160"/>
      <c r="I527" s="2161"/>
      <c r="J527" s="453"/>
      <c r="K527" s="453"/>
      <c r="L527" s="453"/>
      <c r="M527" s="2160"/>
      <c r="N527" s="2161"/>
      <c r="O527" s="453"/>
      <c r="P527" s="453"/>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60"/>
      <c r="D528" s="2161"/>
      <c r="E528" s="461"/>
      <c r="F528" s="461"/>
      <c r="G528" s="461"/>
      <c r="H528" s="2160"/>
      <c r="I528" s="2161"/>
      <c r="J528" s="453"/>
      <c r="K528" s="453"/>
      <c r="L528" s="453"/>
      <c r="M528" s="2160"/>
      <c r="N528" s="2161"/>
      <c r="O528" s="453"/>
      <c r="P528" s="453"/>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60"/>
      <c r="D529" s="2161"/>
      <c r="E529" s="461"/>
      <c r="F529" s="461"/>
      <c r="G529" s="461"/>
      <c r="H529" s="2160"/>
      <c r="I529" s="2161"/>
      <c r="J529" s="453"/>
      <c r="K529" s="453"/>
      <c r="L529" s="453"/>
      <c r="M529" s="2160"/>
      <c r="N529" s="2161"/>
      <c r="O529" s="453"/>
      <c r="P529" s="453"/>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60" t="s">
        <v>232</v>
      </c>
      <c r="D530" s="2161"/>
      <c r="E530" s="2161"/>
      <c r="F530" s="461"/>
      <c r="G530" s="461"/>
      <c r="H530" s="2160"/>
      <c r="I530" s="2161"/>
      <c r="J530" s="453"/>
      <c r="K530" s="453"/>
      <c r="L530" s="453"/>
      <c r="M530" s="2160"/>
      <c r="N530" s="2161"/>
      <c r="O530" s="453"/>
      <c r="P530" s="453"/>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60"/>
      <c r="D531" s="2161"/>
      <c r="E531" s="474" t="s">
        <v>203</v>
      </c>
      <c r="F531" s="461"/>
      <c r="G531" s="461"/>
      <c r="H531" s="2160"/>
      <c r="I531" s="2161"/>
      <c r="J531" s="453"/>
      <c r="K531" s="453"/>
      <c r="L531" s="453"/>
      <c r="M531" s="2160"/>
      <c r="N531" s="2161"/>
      <c r="O531" s="453"/>
      <c r="P531" s="453"/>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61"/>
      <c r="D532" s="2161"/>
      <c r="E532" s="481" t="s">
        <v>148</v>
      </c>
      <c r="F532" s="461"/>
      <c r="G532" s="461"/>
      <c r="H532" s="2160"/>
      <c r="I532" s="2161"/>
      <c r="J532" s="453"/>
      <c r="K532" s="453"/>
      <c r="L532" s="453"/>
      <c r="M532" s="2160"/>
      <c r="N532" s="2161"/>
      <c r="O532" s="453"/>
      <c r="P532" s="453"/>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60" t="s">
        <v>216</v>
      </c>
      <c r="D533" s="2161"/>
      <c r="E533" s="475">
        <v>-1.0763196137707242E-2</v>
      </c>
      <c r="F533" s="461"/>
      <c r="G533" s="461"/>
      <c r="H533" s="2160"/>
      <c r="I533" s="2161"/>
      <c r="J533" s="453"/>
      <c r="K533" s="453"/>
      <c r="L533" s="453"/>
      <c r="M533" s="2160"/>
      <c r="N533" s="2161"/>
      <c r="O533" s="453"/>
      <c r="P533" s="453"/>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60" t="s">
        <v>296</v>
      </c>
      <c r="D534" s="2161"/>
      <c r="E534" s="476">
        <v>-2.4806598327370467E-2</v>
      </c>
      <c r="F534" s="461"/>
      <c r="G534" s="461"/>
      <c r="H534" s="2160"/>
      <c r="I534" s="2161"/>
      <c r="J534" s="453"/>
      <c r="K534" s="453"/>
      <c r="L534" s="453"/>
      <c r="M534" s="2160"/>
      <c r="N534" s="2161"/>
      <c r="O534" s="453"/>
      <c r="P534" s="453"/>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60" t="s">
        <v>282</v>
      </c>
      <c r="D535" s="2161"/>
      <c r="E535" s="476">
        <v>-6.5039983649793673E-2</v>
      </c>
      <c r="F535" s="461"/>
      <c r="G535" s="461"/>
      <c r="H535" s="2160"/>
      <c r="I535" s="2161"/>
      <c r="J535" s="453"/>
      <c r="K535" s="453"/>
      <c r="L535" s="453"/>
      <c r="M535" s="2160"/>
      <c r="N535" s="2161"/>
      <c r="O535" s="453"/>
      <c r="P535" s="453"/>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60" t="s">
        <v>310</v>
      </c>
      <c r="D536" s="2161"/>
      <c r="E536" s="476">
        <v>-6.9807795608921169E-3</v>
      </c>
      <c r="F536" s="461"/>
      <c r="G536" s="461"/>
      <c r="H536" s="2160"/>
      <c r="I536" s="2161"/>
      <c r="J536" s="453"/>
      <c r="K536" s="453"/>
      <c r="L536" s="453"/>
      <c r="M536" s="2160"/>
      <c r="N536" s="2161"/>
      <c r="O536" s="453"/>
      <c r="P536" s="453"/>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60" t="s">
        <v>308</v>
      </c>
      <c r="D537" s="2161"/>
      <c r="E537" s="476">
        <v>-8.487013806580946E-3</v>
      </c>
      <c r="F537" s="461"/>
      <c r="G537" s="461"/>
      <c r="H537" s="2160"/>
      <c r="I537" s="2161"/>
      <c r="J537" s="453"/>
      <c r="K537" s="453"/>
      <c r="L537" s="453"/>
      <c r="M537" s="2160"/>
      <c r="N537" s="2161"/>
      <c r="O537" s="453"/>
      <c r="P537" s="453"/>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60" t="s">
        <v>281</v>
      </c>
      <c r="D538" s="2161"/>
      <c r="E538" s="476">
        <v>6.6799851201511787E-2</v>
      </c>
      <c r="F538" s="461"/>
      <c r="G538" s="461"/>
      <c r="H538" s="2160"/>
      <c r="I538" s="2161"/>
      <c r="J538" s="453"/>
      <c r="K538" s="453"/>
      <c r="L538" s="453"/>
      <c r="M538" s="2160"/>
      <c r="N538" s="2161"/>
      <c r="O538" s="453"/>
      <c r="P538" s="453"/>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60" t="s">
        <v>314</v>
      </c>
      <c r="D539" s="2161"/>
      <c r="E539" s="476">
        <v>-1.5890549205687019E-3</v>
      </c>
      <c r="F539" s="461"/>
      <c r="G539" s="461"/>
      <c r="H539" s="2160"/>
      <c r="I539" s="2161"/>
      <c r="J539" s="453"/>
      <c r="K539" s="453"/>
      <c r="L539" s="453"/>
      <c r="M539" s="2160"/>
      <c r="N539" s="2161"/>
      <c r="O539" s="453"/>
      <c r="P539" s="453"/>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60" t="s">
        <v>298</v>
      </c>
      <c r="D540" s="2161"/>
      <c r="E540" s="476">
        <v>1.8532560600467273E-2</v>
      </c>
      <c r="F540" s="461"/>
      <c r="G540" s="461"/>
      <c r="H540" s="2160"/>
      <c r="I540" s="2161"/>
      <c r="J540" s="453"/>
      <c r="K540" s="453"/>
      <c r="L540" s="453"/>
      <c r="M540" s="2160"/>
      <c r="N540" s="2161"/>
      <c r="O540" s="453"/>
      <c r="P540" s="453"/>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60" t="s">
        <v>222</v>
      </c>
      <c r="D541" s="2161"/>
      <c r="E541" s="476">
        <v>-7.390792973790499E-3</v>
      </c>
      <c r="F541" s="461"/>
      <c r="G541" s="461"/>
      <c r="H541" s="2160"/>
      <c r="I541" s="2161"/>
      <c r="J541" s="453"/>
      <c r="K541" s="453"/>
      <c r="L541" s="453"/>
      <c r="M541" s="2160"/>
      <c r="N541" s="2161"/>
      <c r="O541" s="453"/>
      <c r="P541" s="453"/>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60" t="s">
        <v>289</v>
      </c>
      <c r="D542" s="2161"/>
      <c r="E542" s="476">
        <v>-4.0179352103327688E-2</v>
      </c>
      <c r="F542" s="461"/>
      <c r="G542" s="461"/>
      <c r="H542" s="2160"/>
      <c r="I542" s="2161"/>
      <c r="J542" s="453"/>
      <c r="K542" s="453"/>
      <c r="L542" s="453"/>
      <c r="M542" s="2160"/>
      <c r="N542" s="2161"/>
      <c r="O542" s="453"/>
      <c r="P542" s="453"/>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60" t="s">
        <v>291</v>
      </c>
      <c r="D543" s="2161"/>
      <c r="E543" s="476">
        <v>-3.5748531192656377E-2</v>
      </c>
      <c r="F543" s="461"/>
      <c r="G543" s="461"/>
      <c r="H543" s="2160"/>
      <c r="I543" s="2161"/>
      <c r="J543" s="453"/>
      <c r="K543" s="453"/>
      <c r="L543" s="453"/>
      <c r="M543" s="2160"/>
      <c r="N543" s="2161"/>
      <c r="O543" s="453"/>
      <c r="P543" s="453"/>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60" t="s">
        <v>299</v>
      </c>
      <c r="D544" s="2161"/>
      <c r="E544" s="476">
        <v>-1.7832053352398566E-2</v>
      </c>
      <c r="F544" s="461"/>
      <c r="G544" s="461"/>
      <c r="H544" s="2160"/>
      <c r="I544" s="2161"/>
      <c r="J544" s="453"/>
      <c r="K544" s="453"/>
      <c r="L544" s="453"/>
      <c r="M544" s="2160"/>
      <c r="N544" s="2161"/>
      <c r="O544" s="453"/>
      <c r="P544" s="453"/>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60" t="s">
        <v>294</v>
      </c>
      <c r="D545" s="2161"/>
      <c r="E545" s="476">
        <v>3.0635666436537149E-2</v>
      </c>
      <c r="F545" s="461"/>
      <c r="G545" s="461"/>
      <c r="H545" s="2160"/>
      <c r="I545" s="2161"/>
      <c r="J545" s="453"/>
      <c r="K545" s="453"/>
      <c r="L545" s="453"/>
      <c r="M545" s="2160"/>
      <c r="N545" s="2161"/>
      <c r="O545" s="453"/>
      <c r="P545" s="453"/>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60" t="s">
        <v>317</v>
      </c>
      <c r="D546" s="2161"/>
      <c r="E546" s="476">
        <v>-2.9082832163313237E-4</v>
      </c>
      <c r="F546" s="461"/>
      <c r="G546" s="461"/>
      <c r="H546" s="2160"/>
      <c r="I546" s="2161"/>
      <c r="J546" s="453"/>
      <c r="K546" s="453"/>
      <c r="L546" s="453"/>
      <c r="M546" s="2160"/>
      <c r="N546" s="2161"/>
      <c r="O546" s="453"/>
      <c r="P546" s="453"/>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60" t="s">
        <v>315</v>
      </c>
      <c r="D547" s="2161"/>
      <c r="E547" s="476">
        <v>-1.4205140111082522E-3</v>
      </c>
      <c r="F547" s="461"/>
      <c r="G547" s="461"/>
      <c r="H547" s="2160"/>
      <c r="I547" s="2161"/>
      <c r="J547" s="453"/>
      <c r="K547" s="453"/>
      <c r="L547" s="453"/>
      <c r="M547" s="2160"/>
      <c r="N547" s="2161"/>
      <c r="O547" s="453"/>
      <c r="P547" s="453"/>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60" t="s">
        <v>312</v>
      </c>
      <c r="D548" s="2161"/>
      <c r="E548" s="476">
        <v>-6.6420731896961399E-3</v>
      </c>
      <c r="F548" s="461"/>
      <c r="G548" s="461"/>
      <c r="H548" s="2160"/>
      <c r="I548" s="2161"/>
      <c r="J548" s="453"/>
      <c r="K548" s="453"/>
      <c r="L548" s="453"/>
      <c r="M548" s="2160"/>
      <c r="N548" s="2161"/>
      <c r="O548" s="453"/>
      <c r="P548" s="453"/>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60" t="s">
        <v>309</v>
      </c>
      <c r="D549" s="2161"/>
      <c r="E549" s="476">
        <v>-7.4256908260918004E-3</v>
      </c>
      <c r="F549" s="461"/>
      <c r="G549" s="461"/>
      <c r="H549" s="2160"/>
      <c r="I549" s="2161"/>
      <c r="J549" s="453"/>
      <c r="K549" s="453"/>
      <c r="L549" s="453"/>
      <c r="M549" s="2160"/>
      <c r="N549" s="2161"/>
      <c r="O549" s="453"/>
      <c r="P549" s="453"/>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60" t="s">
        <v>288</v>
      </c>
      <c r="D550" s="2161"/>
      <c r="E550" s="476">
        <v>4.1435982659933895E-2</v>
      </c>
      <c r="F550" s="461"/>
      <c r="G550" s="461"/>
      <c r="H550" s="2160"/>
      <c r="I550" s="2161"/>
      <c r="J550" s="453"/>
      <c r="K550" s="453"/>
      <c r="L550" s="453"/>
      <c r="M550" s="2160"/>
      <c r="N550" s="2161"/>
      <c r="O550" s="453"/>
      <c r="P550" s="453"/>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60" t="s">
        <v>286</v>
      </c>
      <c r="D551" s="2161"/>
      <c r="E551" s="476">
        <v>-4.7926371965340851E-2</v>
      </c>
      <c r="F551" s="461"/>
      <c r="G551" s="461"/>
      <c r="H551" s="2160"/>
      <c r="I551" s="2161"/>
      <c r="J551" s="453"/>
      <c r="K551" s="453"/>
      <c r="L551" s="453"/>
      <c r="M551" s="2160"/>
      <c r="N551" s="2161"/>
      <c r="O551" s="453"/>
      <c r="P551" s="453"/>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60" t="s">
        <v>306</v>
      </c>
      <c r="D552" s="2161"/>
      <c r="E552" s="476">
        <v>-9.2978259106407772E-3</v>
      </c>
      <c r="F552" s="461"/>
      <c r="G552" s="461"/>
      <c r="H552" s="2160"/>
      <c r="I552" s="2161"/>
      <c r="J552" s="453"/>
      <c r="K552" s="453"/>
      <c r="L552" s="453"/>
      <c r="M552" s="2160"/>
      <c r="N552" s="2161"/>
      <c r="O552" s="453"/>
      <c r="P552" s="453"/>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60" t="s">
        <v>313</v>
      </c>
      <c r="D553" s="2161"/>
      <c r="E553" s="476">
        <v>5.6029573034707941E-3</v>
      </c>
      <c r="F553" s="461"/>
      <c r="G553" s="461"/>
      <c r="H553" s="2160"/>
      <c r="I553" s="2161"/>
      <c r="J553" s="453"/>
      <c r="K553" s="453"/>
      <c r="L553" s="453"/>
      <c r="M553" s="2160"/>
      <c r="N553" s="2161"/>
      <c r="O553" s="453"/>
      <c r="P553" s="453"/>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60" t="s">
        <v>307</v>
      </c>
      <c r="D554" s="2161"/>
      <c r="E554" s="476">
        <v>-8.6869706179480526E-3</v>
      </c>
      <c r="F554" s="461"/>
      <c r="G554" s="461"/>
      <c r="H554" s="2160"/>
      <c r="I554" s="2161"/>
      <c r="J554" s="453"/>
      <c r="K554" s="453"/>
      <c r="L554" s="453"/>
      <c r="M554" s="2160"/>
      <c r="N554" s="2161"/>
      <c r="O554" s="453"/>
      <c r="P554" s="453"/>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60" t="s">
        <v>303</v>
      </c>
      <c r="D555" s="2161"/>
      <c r="E555" s="476">
        <v>1.2266227188952272E-2</v>
      </c>
      <c r="F555" s="461"/>
      <c r="G555" s="461"/>
      <c r="H555" s="2160"/>
      <c r="I555" s="2161"/>
      <c r="J555" s="453"/>
      <c r="K555" s="453"/>
      <c r="L555" s="453"/>
      <c r="M555" s="2160"/>
      <c r="N555" s="2161"/>
      <c r="O555" s="453"/>
      <c r="P555" s="453"/>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60" t="s">
        <v>297</v>
      </c>
      <c r="D556" s="2161"/>
      <c r="E556" s="476">
        <v>2.0682337115605097E-2</v>
      </c>
      <c r="F556" s="461"/>
      <c r="G556" s="461"/>
      <c r="H556" s="2160"/>
      <c r="I556" s="2161"/>
      <c r="J556" s="453"/>
      <c r="K556" s="453"/>
      <c r="L556" s="453"/>
      <c r="M556" s="2160"/>
      <c r="N556" s="2161"/>
      <c r="O556" s="453"/>
      <c r="P556" s="453"/>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60" t="s">
        <v>305</v>
      </c>
      <c r="D557" s="2161"/>
      <c r="E557" s="476">
        <v>9.8927773803865748E-3</v>
      </c>
      <c r="F557" s="461"/>
      <c r="G557" s="461"/>
      <c r="H557" s="2160"/>
      <c r="I557" s="2161"/>
      <c r="J557" s="453"/>
      <c r="K557" s="453"/>
      <c r="L557" s="453"/>
      <c r="M557" s="2160"/>
      <c r="N557" s="2161"/>
      <c r="O557" s="453"/>
      <c r="P557" s="453"/>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60" t="s">
        <v>301</v>
      </c>
      <c r="D558" s="2161"/>
      <c r="E558" s="476">
        <v>-1.4052979300571795E-2</v>
      </c>
      <c r="F558" s="461"/>
      <c r="G558" s="461"/>
      <c r="H558" s="2160"/>
      <c r="I558" s="2161"/>
      <c r="J558" s="453"/>
      <c r="K558" s="453"/>
      <c r="L558" s="453"/>
      <c r="M558" s="2160"/>
      <c r="N558" s="2161"/>
      <c r="O558" s="453"/>
      <c r="P558" s="453"/>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60" t="s">
        <v>285</v>
      </c>
      <c r="D559" s="2161"/>
      <c r="E559" s="476">
        <v>4.8715314161251966E-2</v>
      </c>
      <c r="F559" s="461"/>
      <c r="G559" s="461"/>
      <c r="H559" s="2160"/>
      <c r="I559" s="2161"/>
      <c r="J559" s="453"/>
      <c r="K559" s="453"/>
      <c r="L559" s="453"/>
      <c r="M559" s="2160"/>
      <c r="N559" s="2161"/>
      <c r="O559" s="453"/>
      <c r="P559" s="453"/>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60" t="s">
        <v>290</v>
      </c>
      <c r="D560" s="2161"/>
      <c r="E560" s="476">
        <v>-3.6419279519997502E-2</v>
      </c>
      <c r="F560" s="461"/>
      <c r="G560" s="461"/>
      <c r="H560" s="2160"/>
      <c r="I560" s="2161"/>
      <c r="J560" s="453"/>
      <c r="K560" s="453"/>
      <c r="L560" s="453"/>
      <c r="M560" s="2160"/>
      <c r="N560" s="2161"/>
      <c r="O560" s="453"/>
      <c r="P560" s="453"/>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60" t="s">
        <v>316</v>
      </c>
      <c r="D561" s="2161"/>
      <c r="E561" s="476">
        <v>7.8132993977069322E-4</v>
      </c>
      <c r="F561" s="461"/>
      <c r="G561" s="461"/>
      <c r="H561" s="2160"/>
      <c r="I561" s="2161"/>
      <c r="J561" s="453"/>
      <c r="K561" s="453"/>
      <c r="L561" s="453"/>
      <c r="M561" s="2160"/>
      <c r="N561" s="2161"/>
      <c r="O561" s="453"/>
      <c r="P561" s="453"/>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60" t="s">
        <v>304</v>
      </c>
      <c r="D562" s="2161"/>
      <c r="E562" s="476">
        <v>-1.1993111639616061E-2</v>
      </c>
      <c r="F562" s="461"/>
      <c r="G562" s="461"/>
      <c r="H562" s="2160"/>
      <c r="I562" s="2161"/>
      <c r="J562" s="453"/>
      <c r="K562" s="453"/>
      <c r="L562" s="453"/>
      <c r="M562" s="2160"/>
      <c r="N562" s="2161"/>
      <c r="O562" s="453"/>
      <c r="P562" s="453"/>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60" t="s">
        <v>292</v>
      </c>
      <c r="D563" s="2161"/>
      <c r="E563" s="476">
        <v>-3.4373552327734674E-2</v>
      </c>
      <c r="F563" s="461"/>
      <c r="G563" s="461"/>
      <c r="H563" s="2160"/>
      <c r="I563" s="2161"/>
      <c r="J563" s="453"/>
      <c r="K563" s="453"/>
      <c r="L563" s="453"/>
      <c r="M563" s="2160"/>
      <c r="N563" s="2161"/>
      <c r="O563" s="453"/>
      <c r="P563" s="453"/>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60" t="s">
        <v>295</v>
      </c>
      <c r="D564" s="2161"/>
      <c r="E564" s="476">
        <v>2.8946392918353121E-2</v>
      </c>
      <c r="F564" s="461"/>
      <c r="G564" s="461"/>
      <c r="H564" s="2160"/>
      <c r="I564" s="2161"/>
      <c r="J564" s="453"/>
      <c r="K564" s="453"/>
      <c r="L564" s="453"/>
      <c r="M564" s="2160"/>
      <c r="N564" s="2161"/>
      <c r="O564" s="453"/>
      <c r="P564" s="453"/>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60" t="s">
        <v>302</v>
      </c>
      <c r="D565" s="2161"/>
      <c r="E565" s="476">
        <v>-1.3941625665420133E-2</v>
      </c>
      <c r="F565" s="461"/>
      <c r="G565" s="461"/>
      <c r="H565" s="2160"/>
      <c r="I565" s="2161"/>
      <c r="J565" s="453"/>
      <c r="K565" s="453"/>
      <c r="L565" s="453"/>
      <c r="M565" s="2160"/>
      <c r="N565" s="2161"/>
      <c r="O565" s="453"/>
      <c r="P565" s="453"/>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60" t="s">
        <v>293</v>
      </c>
      <c r="D566" s="2161"/>
      <c r="E566" s="476">
        <v>-3.21229046207267E-2</v>
      </c>
      <c r="F566" s="461"/>
      <c r="G566" s="461"/>
      <c r="H566" s="2160"/>
      <c r="I566" s="2161"/>
      <c r="J566" s="453"/>
      <c r="K566" s="453"/>
      <c r="L566" s="453"/>
      <c r="M566" s="2160"/>
      <c r="N566" s="2161"/>
      <c r="O566" s="453"/>
      <c r="P566" s="453"/>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60" t="s">
        <v>213</v>
      </c>
      <c r="D567" s="2161"/>
      <c r="E567" s="476">
        <v>7.3763948251115624E-2</v>
      </c>
      <c r="F567" s="461"/>
      <c r="G567" s="461"/>
      <c r="H567" s="2160"/>
      <c r="I567" s="2161"/>
      <c r="J567" s="453"/>
      <c r="K567" s="453"/>
      <c r="L567" s="453"/>
      <c r="M567" s="2160"/>
      <c r="N567" s="2161"/>
      <c r="O567" s="453"/>
      <c r="P567" s="453"/>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60" t="s">
        <v>212</v>
      </c>
      <c r="D568" s="2161"/>
      <c r="E568" s="476">
        <v>4.3663934720430078E-2</v>
      </c>
      <c r="F568" s="461"/>
      <c r="G568" s="461"/>
      <c r="H568" s="2160"/>
      <c r="I568" s="2161"/>
      <c r="J568" s="453"/>
      <c r="K568" s="453"/>
      <c r="L568" s="453"/>
      <c r="M568" s="2160"/>
      <c r="N568" s="2161"/>
      <c r="O568" s="453"/>
      <c r="P568" s="453"/>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160" t="s">
        <v>206</v>
      </c>
      <c r="D569" s="2161"/>
      <c r="E569" s="476">
        <v>7.8630660212591172E-2</v>
      </c>
      <c r="F569" s="461"/>
      <c r="G569" s="461"/>
      <c r="H569" s="2160"/>
      <c r="I569" s="2161"/>
      <c r="J569" s="453"/>
      <c r="K569" s="453"/>
      <c r="L569" s="453"/>
      <c r="M569" s="2160"/>
      <c r="N569" s="2161"/>
      <c r="O569" s="453"/>
      <c r="P569" s="453"/>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160" t="s">
        <v>209</v>
      </c>
      <c r="D570" s="2161"/>
      <c r="E570" s="476">
        <v>8.6432637709780491E-2</v>
      </c>
      <c r="F570" s="461"/>
      <c r="G570" s="461"/>
      <c r="H570" s="2160"/>
      <c r="I570" s="2161"/>
      <c r="J570" s="453"/>
      <c r="K570" s="453"/>
      <c r="L570" s="453"/>
      <c r="M570" s="2160"/>
      <c r="N570" s="2161"/>
      <c r="O570" s="453"/>
      <c r="P570" s="453"/>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60" t="s">
        <v>214</v>
      </c>
      <c r="D571" s="2161"/>
      <c r="E571" s="476">
        <v>8.7402493316534796E-2</v>
      </c>
      <c r="F571" s="461"/>
      <c r="G571" s="461"/>
      <c r="H571" s="2160"/>
      <c r="I571" s="2161"/>
      <c r="J571" s="453"/>
      <c r="K571" s="453"/>
      <c r="L571" s="453"/>
      <c r="M571" s="2160"/>
      <c r="N571" s="2161"/>
      <c r="O571" s="453"/>
      <c r="P571" s="453"/>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60" t="s">
        <v>210</v>
      </c>
      <c r="D572" s="2161"/>
      <c r="E572" s="476">
        <v>5.1264949715021442E-2</v>
      </c>
      <c r="F572" s="461"/>
      <c r="G572" s="461"/>
      <c r="H572" s="2160"/>
      <c r="I572" s="2161"/>
      <c r="J572" s="453"/>
      <c r="K572" s="453"/>
      <c r="L572" s="453"/>
      <c r="M572" s="2160"/>
      <c r="N572" s="2161"/>
      <c r="O572" s="453"/>
      <c r="P572" s="453"/>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60" t="s">
        <v>207</v>
      </c>
      <c r="D573" s="2161"/>
      <c r="E573" s="476">
        <v>9.8266011666487629E-2</v>
      </c>
      <c r="F573" s="461"/>
      <c r="G573" s="461"/>
      <c r="H573" s="2160"/>
      <c r="I573" s="2161"/>
      <c r="J573" s="453"/>
      <c r="K573" s="453"/>
      <c r="L573" s="453"/>
      <c r="M573" s="2160"/>
      <c r="N573" s="2161"/>
      <c r="O573" s="453"/>
      <c r="P573" s="453"/>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160" t="s">
        <v>215</v>
      </c>
      <c r="D574" s="2161"/>
      <c r="E574" s="476">
        <v>7.503149161728527E-2</v>
      </c>
      <c r="F574" s="461"/>
      <c r="G574" s="461"/>
      <c r="H574" s="2160"/>
      <c r="I574" s="2161"/>
      <c r="J574" s="453"/>
      <c r="K574" s="453"/>
      <c r="L574" s="453"/>
      <c r="M574" s="2160"/>
      <c r="N574" s="2161"/>
      <c r="O574" s="453"/>
      <c r="P574" s="453"/>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160" t="s">
        <v>211</v>
      </c>
      <c r="D575" s="2161"/>
      <c r="E575" s="476">
        <v>8.6700420666963429E-2</v>
      </c>
      <c r="F575" s="461"/>
      <c r="G575" s="461"/>
      <c r="H575" s="2160"/>
      <c r="I575" s="2161"/>
      <c r="J575" s="453"/>
      <c r="K575" s="453"/>
      <c r="L575" s="453"/>
      <c r="M575" s="2160"/>
      <c r="N575" s="2161"/>
      <c r="O575" s="453"/>
      <c r="P575" s="453"/>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160" t="s">
        <v>205</v>
      </c>
      <c r="D576" s="2161"/>
      <c r="E576" s="476">
        <v>0.1042821245108204</v>
      </c>
      <c r="F576" s="461"/>
      <c r="G576" s="461"/>
      <c r="H576" s="2160"/>
      <c r="I576" s="2161"/>
      <c r="J576" s="453"/>
      <c r="K576" s="453"/>
      <c r="L576" s="453"/>
      <c r="M576" s="2160"/>
      <c r="N576" s="2161"/>
      <c r="O576" s="453"/>
      <c r="P576" s="453"/>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160" t="s">
        <v>279</v>
      </c>
      <c r="D577" s="2161"/>
      <c r="E577" s="476">
        <v>7.8922262214740857E-2</v>
      </c>
      <c r="F577" s="461"/>
      <c r="G577" s="461"/>
      <c r="H577" s="2160"/>
      <c r="I577" s="2161"/>
      <c r="J577" s="453"/>
      <c r="K577" s="453"/>
      <c r="L577" s="453"/>
      <c r="M577" s="2160"/>
      <c r="N577" s="2161"/>
      <c r="O577" s="453"/>
      <c r="P577" s="453"/>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160" t="s">
        <v>274</v>
      </c>
      <c r="D578" s="2161"/>
      <c r="E578" s="476">
        <v>9.5273909713156649E-2</v>
      </c>
      <c r="F578" s="461"/>
      <c r="G578" s="461"/>
      <c r="H578" s="2160"/>
      <c r="I578" s="2161"/>
      <c r="J578" s="453"/>
      <c r="K578" s="453"/>
      <c r="L578" s="453"/>
      <c r="M578" s="2160"/>
      <c r="N578" s="2161"/>
      <c r="O578" s="453"/>
      <c r="P578" s="453"/>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160" t="s">
        <v>275</v>
      </c>
      <c r="D579" s="2161"/>
      <c r="E579" s="476">
        <v>9.189184681264638E-2</v>
      </c>
      <c r="F579" s="461"/>
      <c r="G579" s="461"/>
      <c r="H579" s="2160"/>
      <c r="I579" s="2161"/>
      <c r="J579" s="453"/>
      <c r="K579" s="453"/>
      <c r="L579" s="453"/>
      <c r="M579" s="2160"/>
      <c r="N579" s="2161"/>
      <c r="O579" s="453"/>
      <c r="P579" s="453"/>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160" t="s">
        <v>278</v>
      </c>
      <c r="D580" s="2161"/>
      <c r="E580" s="476">
        <v>8.0029958241265589E-2</v>
      </c>
      <c r="F580" s="461"/>
      <c r="G580" s="461"/>
      <c r="H580" s="2160"/>
      <c r="I580" s="2161"/>
      <c r="J580" s="453"/>
      <c r="K580" s="453"/>
      <c r="L580" s="453"/>
      <c r="M580" s="2160"/>
      <c r="N580" s="2161"/>
      <c r="O580" s="453"/>
      <c r="P580" s="453"/>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160" t="s">
        <v>283</v>
      </c>
      <c r="D581" s="2161"/>
      <c r="E581" s="476">
        <v>6.3832449745013259E-2</v>
      </c>
      <c r="F581" s="461"/>
      <c r="G581" s="461"/>
      <c r="H581" s="2160"/>
      <c r="I581" s="2161"/>
      <c r="J581" s="453"/>
      <c r="K581" s="453"/>
      <c r="L581" s="453"/>
      <c r="M581" s="2160"/>
      <c r="N581" s="2161"/>
      <c r="O581" s="453"/>
      <c r="P581" s="453"/>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160" t="s">
        <v>276</v>
      </c>
      <c r="D582" s="2161"/>
      <c r="E582" s="476">
        <v>8.9794195665497345E-2</v>
      </c>
      <c r="F582" s="461"/>
      <c r="G582" s="461"/>
      <c r="H582" s="2160"/>
      <c r="I582" s="2161"/>
      <c r="J582" s="453"/>
      <c r="K582" s="453"/>
      <c r="L582" s="453"/>
      <c r="M582" s="2160"/>
      <c r="N582" s="2161"/>
      <c r="O582" s="453"/>
      <c r="P582" s="453"/>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160" t="s">
        <v>273</v>
      </c>
      <c r="D583" s="2161"/>
      <c r="E583" s="476">
        <v>0.10414281176617037</v>
      </c>
      <c r="F583" s="461"/>
      <c r="G583" s="461"/>
      <c r="H583" s="2160"/>
      <c r="I583" s="2161"/>
      <c r="J583" s="453"/>
      <c r="K583" s="453"/>
      <c r="L583" s="453"/>
      <c r="M583" s="2160"/>
      <c r="N583" s="2161"/>
      <c r="O583" s="453"/>
      <c r="P583" s="453"/>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160" t="s">
        <v>280</v>
      </c>
      <c r="D584" s="2161"/>
      <c r="E584" s="476">
        <v>6.7083791088289532E-2</v>
      </c>
      <c r="F584" s="461"/>
      <c r="G584" s="461"/>
      <c r="H584" s="2160"/>
      <c r="I584" s="2161"/>
      <c r="J584" s="453"/>
      <c r="K584" s="453"/>
      <c r="L584" s="453"/>
      <c r="M584" s="2160"/>
      <c r="N584" s="2161"/>
      <c r="O584" s="453"/>
      <c r="P584" s="453"/>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160" t="s">
        <v>277</v>
      </c>
      <c r="D585" s="2161"/>
      <c r="E585" s="476">
        <v>8.8522462613082525E-2</v>
      </c>
      <c r="F585" s="461"/>
      <c r="G585" s="461"/>
      <c r="H585" s="2160"/>
      <c r="I585" s="2161"/>
      <c r="J585" s="453"/>
      <c r="K585" s="453"/>
      <c r="L585" s="453"/>
      <c r="M585" s="2160"/>
      <c r="N585" s="2161"/>
      <c r="O585" s="453"/>
      <c r="P585" s="453"/>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160" t="s">
        <v>311</v>
      </c>
      <c r="D586" s="2161"/>
      <c r="E586" s="476">
        <v>6.7897609365683122E-3</v>
      </c>
      <c r="F586" s="461"/>
      <c r="G586" s="461"/>
      <c r="H586" s="2160"/>
      <c r="I586" s="2161"/>
      <c r="J586" s="453"/>
      <c r="K586" s="453"/>
      <c r="L586" s="453"/>
      <c r="M586" s="2160"/>
      <c r="N586" s="2161"/>
      <c r="O586" s="453"/>
      <c r="P586" s="453"/>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160" t="s">
        <v>300</v>
      </c>
      <c r="D587" s="2161"/>
      <c r="E587" s="476">
        <v>1.4793758981355151E-2</v>
      </c>
      <c r="F587" s="461"/>
      <c r="G587" s="461"/>
      <c r="H587" s="2160"/>
      <c r="I587" s="2161"/>
      <c r="J587" s="453"/>
      <c r="K587" s="453"/>
      <c r="L587" s="453"/>
      <c r="M587" s="2160"/>
      <c r="N587" s="2161"/>
      <c r="O587" s="453"/>
      <c r="P587" s="453"/>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160" t="s">
        <v>284</v>
      </c>
      <c r="D588" s="2161"/>
      <c r="E588" s="476">
        <v>5.4942916309999652E-2</v>
      </c>
      <c r="F588" s="461"/>
      <c r="G588" s="461"/>
      <c r="H588" s="2160"/>
      <c r="I588" s="2161"/>
      <c r="J588" s="453"/>
      <c r="K588" s="453"/>
      <c r="L588" s="453"/>
      <c r="M588" s="2160"/>
      <c r="N588" s="2161"/>
      <c r="O588" s="453"/>
      <c r="P588" s="453"/>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160" t="s">
        <v>287</v>
      </c>
      <c r="D589" s="2161"/>
      <c r="E589" s="477">
        <v>4.2345223052486385E-2</v>
      </c>
      <c r="F589" s="461"/>
      <c r="G589" s="461"/>
      <c r="H589" s="2160"/>
      <c r="I589" s="2161"/>
      <c r="J589" s="453"/>
      <c r="K589" s="453"/>
      <c r="L589" s="453"/>
      <c r="M589" s="2160"/>
      <c r="N589" s="2161"/>
      <c r="O589" s="453"/>
      <c r="P589" s="453"/>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160"/>
      <c r="D590" s="2161"/>
      <c r="E590" s="461"/>
      <c r="F590" s="461"/>
      <c r="G590" s="461"/>
      <c r="H590" s="2160"/>
      <c r="I590" s="2161"/>
      <c r="J590" s="453"/>
      <c r="K590" s="453"/>
      <c r="L590" s="453"/>
      <c r="M590" s="2160"/>
      <c r="N590" s="2161"/>
      <c r="O590" s="453"/>
      <c r="P590" s="453"/>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160"/>
      <c r="D591" s="2161"/>
      <c r="E591" s="461"/>
      <c r="F591" s="461"/>
      <c r="G591" s="461"/>
      <c r="H591" s="2160"/>
      <c r="I591" s="2161"/>
      <c r="J591" s="453"/>
      <c r="K591" s="453"/>
      <c r="L591" s="453"/>
      <c r="M591" s="2160"/>
      <c r="N591" s="2161"/>
      <c r="O591" s="453"/>
      <c r="P591" s="453"/>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160" t="s">
        <v>233</v>
      </c>
      <c r="D592" s="2161"/>
      <c r="E592" s="2161"/>
      <c r="F592" s="461"/>
      <c r="G592" s="461"/>
      <c r="H592" s="2160"/>
      <c r="I592" s="2161"/>
      <c r="J592" s="453"/>
      <c r="K592" s="453"/>
      <c r="L592" s="453"/>
      <c r="M592" s="2160"/>
      <c r="N592" s="2161"/>
      <c r="O592" s="453"/>
      <c r="P592" s="453"/>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160" t="s">
        <v>203</v>
      </c>
      <c r="D593" s="2161"/>
      <c r="E593" s="482" t="s">
        <v>148</v>
      </c>
      <c r="F593" s="461"/>
      <c r="G593" s="461"/>
      <c r="H593" s="2160"/>
      <c r="I593" s="2161"/>
      <c r="J593" s="453"/>
      <c r="K593" s="453"/>
      <c r="L593" s="453"/>
      <c r="M593" s="2160"/>
      <c r="N593" s="2161"/>
      <c r="O593" s="453"/>
      <c r="P593" s="453"/>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160" t="s">
        <v>148</v>
      </c>
      <c r="D594" s="2161"/>
      <c r="E594" s="483">
        <v>1</v>
      </c>
      <c r="F594" s="461"/>
      <c r="G594" s="461"/>
      <c r="H594" s="2160"/>
      <c r="I594" s="2161"/>
      <c r="J594" s="453"/>
      <c r="K594" s="453"/>
      <c r="L594" s="453"/>
      <c r="M594" s="2160"/>
      <c r="N594" s="2161"/>
      <c r="O594" s="453"/>
      <c r="P594" s="453"/>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160"/>
      <c r="D595" s="2161"/>
      <c r="E595" s="461"/>
      <c r="F595" s="461"/>
      <c r="G595" s="461"/>
      <c r="H595" s="2160"/>
      <c r="I595" s="2161"/>
      <c r="J595" s="453"/>
      <c r="K595" s="453"/>
      <c r="L595" s="453"/>
      <c r="M595" s="2160"/>
      <c r="N595" s="2161"/>
      <c r="O595" s="453"/>
      <c r="P595" s="453"/>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160"/>
      <c r="D596" s="2161"/>
      <c r="E596" s="453"/>
      <c r="F596" s="453"/>
      <c r="G596" s="453"/>
      <c r="H596" s="2160"/>
      <c r="I596" s="2161"/>
      <c r="J596" s="453"/>
      <c r="K596" s="453"/>
      <c r="L596" s="453"/>
      <c r="M596" s="2160"/>
      <c r="N596" s="2161"/>
      <c r="O596" s="453"/>
      <c r="P596" s="453"/>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160"/>
      <c r="D597" s="2161"/>
      <c r="E597" s="453"/>
      <c r="F597" s="453"/>
      <c r="G597" s="453"/>
      <c r="H597" s="2160"/>
      <c r="I597" s="2161"/>
      <c r="J597" s="453"/>
      <c r="K597" s="453"/>
      <c r="L597" s="453"/>
      <c r="M597" s="2160"/>
      <c r="N597" s="2161"/>
      <c r="O597" s="453"/>
      <c r="P597" s="453"/>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160"/>
      <c r="D598" s="2161"/>
      <c r="E598" s="453"/>
      <c r="F598" s="453"/>
      <c r="G598" s="453"/>
      <c r="H598" s="2160"/>
      <c r="I598" s="2161"/>
      <c r="J598" s="453"/>
      <c r="K598" s="453"/>
      <c r="L598" s="453"/>
      <c r="M598" s="2160"/>
      <c r="N598" s="2161"/>
      <c r="O598" s="453"/>
      <c r="P598" s="453"/>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160"/>
      <c r="D599" s="2161"/>
      <c r="E599" s="453"/>
      <c r="F599" s="453"/>
      <c r="G599" s="453"/>
      <c r="H599" s="2160"/>
      <c r="I599" s="2161"/>
      <c r="J599" s="453"/>
      <c r="K599" s="453"/>
      <c r="L599" s="453"/>
      <c r="M599" s="2160"/>
      <c r="N599" s="2161"/>
      <c r="O599" s="453"/>
      <c r="P599" s="453"/>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160"/>
      <c r="D600" s="2161"/>
      <c r="E600" s="453"/>
      <c r="F600" s="453"/>
      <c r="G600" s="453"/>
      <c r="H600" s="2160"/>
      <c r="I600" s="2161"/>
      <c r="J600" s="453"/>
      <c r="K600" s="453"/>
      <c r="L600" s="453"/>
      <c r="M600" s="2160"/>
      <c r="N600" s="2161"/>
      <c r="O600" s="453"/>
      <c r="P600" s="453"/>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160"/>
      <c r="D601" s="2161"/>
      <c r="E601" s="453"/>
      <c r="F601" s="453"/>
      <c r="G601" s="453"/>
      <c r="H601" s="2160"/>
      <c r="I601" s="2161"/>
      <c r="J601" s="453"/>
      <c r="K601" s="453"/>
      <c r="L601" s="453"/>
      <c r="M601" s="2160"/>
      <c r="N601" s="2161"/>
      <c r="O601" s="453"/>
      <c r="P601" s="453"/>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160"/>
      <c r="D602" s="2161"/>
      <c r="E602" s="453"/>
      <c r="F602" s="453"/>
      <c r="G602" s="453"/>
      <c r="H602" s="2160"/>
      <c r="I602" s="2161"/>
      <c r="J602" s="453"/>
      <c r="K602" s="453"/>
      <c r="L602" s="453"/>
      <c r="M602" s="2160"/>
      <c r="N602" s="2161"/>
      <c r="O602" s="453"/>
      <c r="P602" s="453"/>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160"/>
      <c r="D603" s="2161"/>
      <c r="E603" s="453"/>
      <c r="F603" s="453"/>
      <c r="G603" s="453"/>
      <c r="H603" s="2160"/>
      <c r="I603" s="2161"/>
      <c r="J603" s="453"/>
      <c r="K603" s="453"/>
      <c r="L603" s="453"/>
      <c r="M603" s="2160"/>
      <c r="N603" s="2161"/>
      <c r="O603" s="453"/>
      <c r="P603" s="453"/>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160"/>
      <c r="D604" s="2161"/>
      <c r="E604" s="453"/>
      <c r="F604" s="453"/>
      <c r="G604" s="453"/>
      <c r="H604" s="2160"/>
      <c r="I604" s="2161"/>
      <c r="J604" s="453"/>
      <c r="K604" s="453"/>
      <c r="L604" s="453"/>
      <c r="M604" s="2160"/>
      <c r="N604" s="2161"/>
      <c r="O604" s="453"/>
      <c r="P604" s="453"/>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160"/>
      <c r="D605" s="2161"/>
      <c r="E605" s="453"/>
      <c r="F605" s="453"/>
      <c r="G605" s="453"/>
      <c r="H605" s="2160"/>
      <c r="I605" s="2161"/>
      <c r="J605" s="453"/>
      <c r="K605" s="453"/>
      <c r="L605" s="453"/>
      <c r="M605" s="2160"/>
      <c r="N605" s="2161"/>
      <c r="O605" s="453"/>
      <c r="P605" s="453"/>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160"/>
      <c r="D606" s="2161"/>
      <c r="E606" s="453"/>
      <c r="F606" s="453"/>
      <c r="G606" s="453"/>
      <c r="H606" s="2160"/>
      <c r="I606" s="2161"/>
      <c r="J606" s="453"/>
      <c r="K606" s="453"/>
      <c r="L606" s="453"/>
      <c r="M606" s="2160"/>
      <c r="N606" s="2161"/>
      <c r="O606" s="453"/>
      <c r="P606" s="453"/>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160"/>
      <c r="D607" s="2161"/>
      <c r="E607" s="453"/>
      <c r="F607" s="453"/>
      <c r="G607" s="453"/>
      <c r="H607" s="2160"/>
      <c r="I607" s="2161"/>
      <c r="J607" s="453"/>
      <c r="K607" s="453"/>
      <c r="L607" s="453"/>
      <c r="M607" s="2160"/>
      <c r="N607" s="2161"/>
      <c r="O607" s="453"/>
      <c r="P607" s="453"/>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160"/>
      <c r="D608" s="2161"/>
      <c r="E608" s="453"/>
      <c r="F608" s="453"/>
      <c r="G608" s="453"/>
      <c r="H608" s="2160"/>
      <c r="I608" s="2161"/>
      <c r="J608" s="453"/>
      <c r="K608" s="453"/>
      <c r="L608" s="453"/>
      <c r="M608" s="2160"/>
      <c r="N608" s="2161"/>
      <c r="O608" s="453"/>
      <c r="P608" s="453"/>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160"/>
      <c r="D609" s="2161"/>
      <c r="E609" s="453"/>
      <c r="F609" s="453"/>
      <c r="G609" s="453"/>
      <c r="H609" s="2160"/>
      <c r="I609" s="2161"/>
      <c r="J609" s="453"/>
      <c r="K609" s="453"/>
      <c r="L609" s="453"/>
      <c r="M609" s="2160"/>
      <c r="N609" s="2161"/>
      <c r="O609" s="453"/>
      <c r="P609" s="453"/>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160"/>
      <c r="D610" s="2161"/>
      <c r="E610" s="453"/>
      <c r="F610" s="453"/>
      <c r="G610" s="453"/>
      <c r="H610" s="2160"/>
      <c r="I610" s="2161"/>
      <c r="J610" s="453"/>
      <c r="K610" s="453"/>
      <c r="L610" s="453"/>
      <c r="M610" s="2160"/>
      <c r="N610" s="2161"/>
      <c r="O610" s="453"/>
      <c r="P610" s="453"/>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160"/>
      <c r="D611" s="2161"/>
      <c r="E611" s="453"/>
      <c r="F611" s="453"/>
      <c r="G611" s="453"/>
      <c r="H611" s="2160"/>
      <c r="I611" s="2161"/>
      <c r="J611" s="453"/>
      <c r="K611" s="453"/>
      <c r="L611" s="453"/>
      <c r="M611" s="2160"/>
      <c r="N611" s="2161"/>
      <c r="O611" s="453"/>
      <c r="P611" s="453"/>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160"/>
      <c r="D612" s="2161"/>
      <c r="E612" s="453"/>
      <c r="F612" s="453"/>
      <c r="G612" s="453"/>
      <c r="H612" s="2160"/>
      <c r="I612" s="2161"/>
      <c r="J612" s="453"/>
      <c r="K612" s="453"/>
      <c r="L612" s="453"/>
      <c r="M612" s="2160"/>
      <c r="N612" s="2161"/>
      <c r="O612" s="453"/>
      <c r="P612" s="453"/>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160"/>
      <c r="D613" s="2161"/>
      <c r="E613" s="453"/>
      <c r="F613" s="453"/>
      <c r="G613" s="453"/>
      <c r="H613" s="2160"/>
      <c r="I613" s="2161"/>
      <c r="J613" s="453"/>
      <c r="K613" s="453"/>
      <c r="L613" s="453"/>
      <c r="M613" s="2160"/>
      <c r="N613" s="2161"/>
      <c r="O613" s="453"/>
      <c r="P613" s="453"/>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160"/>
      <c r="D614" s="2161"/>
      <c r="E614" s="453"/>
      <c r="F614" s="453"/>
      <c r="G614" s="453"/>
      <c r="H614" s="2160"/>
      <c r="I614" s="2161"/>
      <c r="J614" s="453"/>
      <c r="K614" s="453"/>
      <c r="L614" s="453"/>
      <c r="M614" s="2160"/>
      <c r="N614" s="2161"/>
      <c r="O614" s="453"/>
      <c r="P614" s="453"/>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160"/>
      <c r="D615" s="2161"/>
      <c r="E615" s="453"/>
      <c r="F615" s="453"/>
      <c r="G615" s="453"/>
      <c r="H615" s="2160"/>
      <c r="I615" s="2161"/>
      <c r="J615" s="453"/>
      <c r="K615" s="453"/>
      <c r="L615" s="453"/>
      <c r="M615" s="2160"/>
      <c r="N615" s="2161"/>
      <c r="O615" s="453"/>
      <c r="P615" s="453"/>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160"/>
      <c r="D616" s="2161"/>
      <c r="E616" s="453"/>
      <c r="F616" s="453"/>
      <c r="G616" s="453"/>
      <c r="H616" s="2160"/>
      <c r="I616" s="2161"/>
      <c r="J616" s="453"/>
      <c r="K616" s="453"/>
      <c r="L616" s="453"/>
      <c r="M616" s="2160"/>
      <c r="N616" s="2161"/>
      <c r="O616" s="453"/>
      <c r="P616" s="453"/>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160"/>
      <c r="D617" s="2161"/>
      <c r="E617" s="453"/>
      <c r="F617" s="453"/>
      <c r="G617" s="453"/>
      <c r="H617" s="2160"/>
      <c r="I617" s="2161"/>
      <c r="J617" s="453"/>
      <c r="K617" s="453"/>
      <c r="L617" s="453"/>
      <c r="M617" s="2160"/>
      <c r="N617" s="2161"/>
      <c r="O617" s="453"/>
      <c r="P617" s="453"/>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160"/>
      <c r="D618" s="2161"/>
      <c r="E618" s="453"/>
      <c r="F618" s="453"/>
      <c r="G618" s="453"/>
      <c r="H618" s="2160"/>
      <c r="I618" s="2161"/>
      <c r="J618" s="453"/>
      <c r="K618" s="453"/>
      <c r="L618" s="453"/>
      <c r="M618" s="2160"/>
      <c r="N618" s="2161"/>
      <c r="O618" s="453"/>
      <c r="P618" s="453"/>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160"/>
      <c r="D619" s="2161"/>
      <c r="E619" s="453"/>
      <c r="F619" s="453"/>
      <c r="G619" s="453"/>
      <c r="H619" s="2160"/>
      <c r="I619" s="2161"/>
      <c r="J619" s="453"/>
      <c r="K619" s="453"/>
      <c r="L619" s="453"/>
      <c r="M619" s="2160"/>
      <c r="N619" s="2161"/>
      <c r="O619" s="453"/>
      <c r="P619" s="453"/>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160"/>
      <c r="D620" s="2161"/>
      <c r="E620" s="453"/>
      <c r="F620" s="453"/>
      <c r="G620" s="453"/>
      <c r="H620" s="2160"/>
      <c r="I620" s="2161"/>
      <c r="J620" s="453"/>
      <c r="K620" s="453"/>
      <c r="L620" s="453"/>
      <c r="M620" s="2160"/>
      <c r="N620" s="2161"/>
      <c r="O620" s="453"/>
      <c r="P620" s="453"/>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160"/>
      <c r="D621" s="2161"/>
      <c r="E621" s="453"/>
      <c r="F621" s="453"/>
      <c r="G621" s="453"/>
      <c r="H621" s="2160"/>
      <c r="I621" s="2161"/>
      <c r="J621" s="453"/>
      <c r="K621" s="453"/>
      <c r="L621" s="453"/>
      <c r="M621" s="2160"/>
      <c r="N621" s="2161"/>
      <c r="O621" s="453"/>
      <c r="P621" s="453"/>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160"/>
      <c r="D622" s="2161"/>
      <c r="E622" s="453"/>
      <c r="F622" s="453"/>
      <c r="G622" s="453"/>
      <c r="H622" s="2160"/>
      <c r="I622" s="2161"/>
      <c r="J622" s="453"/>
      <c r="K622" s="453"/>
      <c r="L622" s="453"/>
      <c r="M622" s="2160"/>
      <c r="N622" s="2161"/>
      <c r="O622" s="453"/>
      <c r="P622" s="453"/>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160"/>
      <c r="D623" s="2161"/>
      <c r="E623" s="453"/>
      <c r="F623" s="453"/>
      <c r="G623" s="453"/>
      <c r="H623" s="2160"/>
      <c r="I623" s="2161"/>
      <c r="J623" s="453"/>
      <c r="K623" s="453"/>
      <c r="L623" s="453"/>
      <c r="M623" s="2160"/>
      <c r="N623" s="2161"/>
      <c r="O623" s="453"/>
      <c r="P623" s="453"/>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160"/>
      <c r="D624" s="2161"/>
      <c r="E624" s="453"/>
      <c r="F624" s="453"/>
      <c r="G624" s="453"/>
      <c r="H624" s="2160"/>
      <c r="I624" s="2161"/>
      <c r="J624" s="453"/>
      <c r="K624" s="453"/>
      <c r="L624" s="453"/>
      <c r="M624" s="2160"/>
      <c r="N624" s="2161"/>
      <c r="O624" s="453"/>
      <c r="P624" s="453"/>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160"/>
      <c r="D625" s="2161"/>
      <c r="E625" s="453"/>
      <c r="F625" s="453"/>
      <c r="G625" s="453"/>
      <c r="H625" s="2160"/>
      <c r="I625" s="2161"/>
      <c r="J625" s="453"/>
      <c r="K625" s="453"/>
      <c r="L625" s="453"/>
      <c r="M625" s="2160"/>
      <c r="N625" s="2161"/>
      <c r="O625" s="453"/>
      <c r="P625" s="453"/>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160"/>
      <c r="D626" s="2161"/>
      <c r="E626" s="453"/>
      <c r="F626" s="453"/>
      <c r="G626" s="453"/>
      <c r="H626" s="2160"/>
      <c r="I626" s="2161"/>
      <c r="J626" s="453"/>
      <c r="K626" s="453"/>
      <c r="L626" s="453"/>
      <c r="M626" s="2160"/>
      <c r="N626" s="2161"/>
      <c r="O626" s="453"/>
      <c r="P626" s="453"/>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160"/>
      <c r="D627" s="2161"/>
      <c r="E627" s="453"/>
      <c r="F627" s="453"/>
      <c r="G627" s="453"/>
      <c r="H627" s="2160"/>
      <c r="I627" s="2161"/>
      <c r="J627" s="453"/>
      <c r="K627" s="453"/>
      <c r="L627" s="453"/>
      <c r="M627" s="2160"/>
      <c r="N627" s="2161"/>
      <c r="O627" s="453"/>
      <c r="P627" s="453"/>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160"/>
      <c r="D628" s="2161"/>
      <c r="E628" s="453"/>
      <c r="F628" s="453"/>
      <c r="G628" s="453"/>
      <c r="H628" s="2160"/>
      <c r="I628" s="2161"/>
      <c r="J628" s="453"/>
      <c r="K628" s="453"/>
      <c r="L628" s="453"/>
      <c r="M628" s="2160"/>
      <c r="N628" s="2161"/>
      <c r="O628" s="453"/>
      <c r="P628" s="453"/>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160"/>
      <c r="D629" s="2161"/>
      <c r="E629" s="453"/>
      <c r="F629" s="453"/>
      <c r="G629" s="453"/>
      <c r="H629" s="2160"/>
      <c r="I629" s="2161"/>
      <c r="J629" s="453"/>
      <c r="K629" s="453"/>
      <c r="L629" s="453"/>
      <c r="M629" s="2160"/>
      <c r="N629" s="2161"/>
      <c r="O629" s="453"/>
      <c r="P629" s="453"/>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160"/>
      <c r="D630" s="2161"/>
      <c r="E630" s="453"/>
      <c r="F630" s="453"/>
      <c r="G630" s="453"/>
      <c r="H630" s="2160"/>
      <c r="I630" s="2161"/>
      <c r="J630" s="453"/>
      <c r="K630" s="453"/>
      <c r="L630" s="453"/>
      <c r="M630" s="2160"/>
      <c r="N630" s="2161"/>
      <c r="O630" s="453"/>
      <c r="P630" s="453"/>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160"/>
      <c r="D631" s="2161"/>
      <c r="E631" s="453"/>
      <c r="F631" s="453"/>
      <c r="G631" s="453"/>
      <c r="H631" s="2160"/>
      <c r="I631" s="2161"/>
      <c r="J631" s="453"/>
      <c r="K631" s="453"/>
      <c r="L631" s="453"/>
      <c r="M631" s="2160"/>
      <c r="N631" s="2161"/>
      <c r="O631" s="453"/>
      <c r="P631" s="453"/>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160"/>
      <c r="D632" s="2161"/>
      <c r="E632" s="453"/>
      <c r="F632" s="453"/>
      <c r="G632" s="453"/>
      <c r="H632" s="2160"/>
      <c r="I632" s="2161"/>
      <c r="J632" s="453"/>
      <c r="K632" s="453"/>
      <c r="L632" s="453"/>
      <c r="M632" s="2160"/>
      <c r="N632" s="2161"/>
      <c r="O632" s="453"/>
      <c r="P632" s="453"/>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160"/>
      <c r="D633" s="2161"/>
      <c r="E633" s="453"/>
      <c r="F633" s="453"/>
      <c r="G633" s="453"/>
      <c r="H633" s="2160"/>
      <c r="I633" s="2161"/>
      <c r="J633" s="453"/>
      <c r="K633" s="453"/>
      <c r="L633" s="453"/>
      <c r="M633" s="2160"/>
      <c r="N633" s="2161"/>
      <c r="O633" s="453"/>
      <c r="P633" s="453"/>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160"/>
      <c r="D634" s="2161"/>
      <c r="E634" s="453"/>
      <c r="F634" s="453"/>
      <c r="G634" s="453"/>
      <c r="H634" s="2160"/>
      <c r="I634" s="2161"/>
      <c r="J634" s="453"/>
      <c r="K634" s="453"/>
      <c r="L634" s="453"/>
      <c r="M634" s="2160"/>
      <c r="N634" s="2161"/>
      <c r="O634" s="453"/>
      <c r="P634" s="453"/>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160"/>
      <c r="D635" s="2161"/>
      <c r="E635" s="453"/>
      <c r="F635" s="453"/>
      <c r="G635" s="453"/>
      <c r="H635" s="2160"/>
      <c r="I635" s="2161"/>
      <c r="J635" s="453"/>
      <c r="K635" s="453"/>
      <c r="L635" s="453"/>
      <c r="M635" s="2160"/>
      <c r="N635" s="2161"/>
      <c r="O635" s="453"/>
      <c r="P635" s="453"/>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160"/>
      <c r="D636" s="2161"/>
      <c r="E636" s="453"/>
      <c r="F636" s="453"/>
      <c r="G636" s="453"/>
      <c r="H636" s="2160"/>
      <c r="I636" s="2161"/>
      <c r="J636" s="453"/>
      <c r="K636" s="453"/>
      <c r="L636" s="453"/>
      <c r="M636" s="2160"/>
      <c r="N636" s="2161"/>
      <c r="O636" s="453"/>
      <c r="P636" s="453"/>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160"/>
      <c r="D637" s="2161"/>
      <c r="E637" s="453"/>
      <c r="F637" s="453"/>
      <c r="G637" s="453"/>
      <c r="H637" s="2160"/>
      <c r="I637" s="2161"/>
      <c r="J637" s="453"/>
      <c r="K637" s="453"/>
      <c r="L637" s="453"/>
      <c r="M637" s="2160"/>
      <c r="N637" s="2161"/>
      <c r="O637" s="453"/>
      <c r="P637" s="453"/>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160"/>
      <c r="D638" s="2161"/>
      <c r="E638" s="453"/>
      <c r="F638" s="453"/>
      <c r="G638" s="453"/>
      <c r="H638" s="2160"/>
      <c r="I638" s="2161"/>
      <c r="J638" s="453"/>
      <c r="K638" s="453"/>
      <c r="L638" s="453"/>
      <c r="M638" s="2160"/>
      <c r="N638" s="2161"/>
      <c r="O638" s="453"/>
      <c r="P638" s="453"/>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160"/>
      <c r="D639" s="2161"/>
      <c r="E639" s="453"/>
      <c r="F639" s="453"/>
      <c r="G639" s="453"/>
      <c r="H639" s="2160"/>
      <c r="I639" s="2161"/>
      <c r="J639" s="453"/>
      <c r="K639" s="453"/>
      <c r="L639" s="453"/>
      <c r="M639" s="2160"/>
      <c r="N639" s="2161"/>
      <c r="O639" s="453"/>
      <c r="P639" s="453"/>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160"/>
      <c r="D640" s="2161"/>
      <c r="E640" s="453"/>
      <c r="F640" s="453"/>
      <c r="G640" s="453"/>
      <c r="H640" s="2160"/>
      <c r="I640" s="2161"/>
      <c r="J640" s="453"/>
      <c r="K640" s="453"/>
      <c r="L640" s="453"/>
      <c r="M640" s="2160"/>
      <c r="N640" s="2161"/>
      <c r="O640" s="453"/>
      <c r="P640" s="453"/>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160"/>
      <c r="D641" s="2161"/>
      <c r="E641" s="453"/>
      <c r="F641" s="453"/>
      <c r="G641" s="453"/>
      <c r="H641" s="2160"/>
      <c r="I641" s="2161"/>
      <c r="J641" s="453"/>
      <c r="K641" s="453"/>
      <c r="L641" s="453"/>
      <c r="M641" s="2160"/>
      <c r="N641" s="2161"/>
      <c r="O641" s="453"/>
      <c r="P641" s="453"/>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160"/>
      <c r="D642" s="2161"/>
      <c r="E642" s="453"/>
      <c r="F642" s="453"/>
      <c r="G642" s="453"/>
      <c r="H642" s="2160"/>
      <c r="I642" s="2161"/>
      <c r="J642" s="453"/>
      <c r="K642" s="453"/>
      <c r="L642" s="453"/>
      <c r="M642" s="2160"/>
      <c r="N642" s="2161"/>
      <c r="O642" s="453"/>
      <c r="P642" s="453"/>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160"/>
      <c r="D643" s="2161"/>
      <c r="E643" s="453"/>
      <c r="F643" s="453"/>
      <c r="G643" s="453"/>
      <c r="H643" s="2160"/>
      <c r="I643" s="2161"/>
      <c r="J643" s="453"/>
      <c r="K643" s="453"/>
      <c r="L643" s="453"/>
      <c r="M643" s="2160"/>
      <c r="N643" s="2161"/>
      <c r="O643" s="453"/>
      <c r="P643" s="453"/>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160"/>
      <c r="D644" s="2161"/>
      <c r="E644" s="453"/>
      <c r="F644" s="453"/>
      <c r="G644" s="453"/>
      <c r="H644" s="2160"/>
      <c r="I644" s="2161"/>
      <c r="J644" s="453"/>
      <c r="K644" s="453"/>
      <c r="L644" s="453"/>
      <c r="M644" s="2160"/>
      <c r="N644" s="2161"/>
      <c r="O644" s="453"/>
      <c r="P644" s="453"/>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160"/>
      <c r="D645" s="2161"/>
      <c r="E645" s="453"/>
      <c r="F645" s="453"/>
      <c r="G645" s="453"/>
      <c r="H645" s="2160"/>
      <c r="I645" s="2161"/>
      <c r="J645" s="453"/>
      <c r="K645" s="453"/>
      <c r="L645" s="453"/>
      <c r="M645" s="2160"/>
      <c r="N645" s="2161"/>
      <c r="O645" s="453"/>
      <c r="P645" s="453"/>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160"/>
      <c r="D646" s="2161"/>
      <c r="E646" s="453"/>
      <c r="F646" s="453"/>
      <c r="G646" s="453"/>
      <c r="H646" s="2160"/>
      <c r="I646" s="2161"/>
      <c r="J646" s="453"/>
      <c r="K646" s="453"/>
      <c r="L646" s="453"/>
      <c r="M646" s="2160"/>
      <c r="N646" s="2161"/>
      <c r="O646" s="453"/>
      <c r="P646" s="453"/>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160"/>
      <c r="D647" s="2161"/>
      <c r="E647" s="453"/>
      <c r="F647" s="453"/>
      <c r="G647" s="453"/>
      <c r="H647" s="2160"/>
      <c r="I647" s="2161"/>
      <c r="J647" s="453"/>
      <c r="K647" s="453"/>
      <c r="L647" s="453"/>
      <c r="M647" s="2160"/>
      <c r="N647" s="2161"/>
      <c r="O647" s="453"/>
      <c r="P647" s="453"/>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160"/>
      <c r="D648" s="2161"/>
      <c r="E648" s="453"/>
      <c r="F648" s="453"/>
      <c r="G648" s="453"/>
      <c r="H648" s="2160"/>
      <c r="I648" s="2161"/>
      <c r="J648" s="453"/>
      <c r="K648" s="453"/>
      <c r="L648" s="453"/>
      <c r="M648" s="2160"/>
      <c r="N648" s="2161"/>
      <c r="O648" s="453"/>
      <c r="P648" s="453"/>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160"/>
      <c r="D649" s="2161"/>
      <c r="E649" s="453"/>
      <c r="F649" s="453"/>
      <c r="G649" s="453"/>
      <c r="H649" s="2160"/>
      <c r="I649" s="2161"/>
      <c r="J649" s="453"/>
      <c r="K649" s="453"/>
      <c r="L649" s="453"/>
      <c r="M649" s="2160"/>
      <c r="N649" s="2161"/>
      <c r="O649" s="453"/>
      <c r="P649" s="453"/>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160"/>
      <c r="D650" s="2161"/>
      <c r="E650" s="453"/>
      <c r="F650" s="453"/>
      <c r="G650" s="453"/>
      <c r="H650" s="2160"/>
      <c r="I650" s="2161"/>
      <c r="J650" s="453"/>
      <c r="K650" s="453"/>
      <c r="L650" s="453"/>
      <c r="M650" s="2160"/>
      <c r="N650" s="2161"/>
      <c r="O650" s="453"/>
      <c r="P650" s="453"/>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160"/>
      <c r="D651" s="2161"/>
      <c r="E651" s="453"/>
      <c r="F651" s="453"/>
      <c r="G651" s="453"/>
      <c r="H651" s="2160"/>
      <c r="I651" s="2161"/>
      <c r="J651" s="453"/>
      <c r="K651" s="453"/>
      <c r="L651" s="453"/>
      <c r="M651" s="2160"/>
      <c r="N651" s="2161"/>
      <c r="O651" s="453"/>
      <c r="P651" s="453"/>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160"/>
      <c r="D652" s="2161"/>
      <c r="E652" s="453"/>
      <c r="F652" s="453"/>
      <c r="G652" s="453"/>
      <c r="H652" s="2160"/>
      <c r="I652" s="2161"/>
      <c r="J652" s="453"/>
      <c r="K652" s="453"/>
      <c r="L652" s="453"/>
      <c r="M652" s="2160"/>
      <c r="N652" s="2161"/>
      <c r="O652" s="453"/>
      <c r="P652" s="453"/>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160"/>
      <c r="D653" s="2161"/>
      <c r="E653" s="453"/>
      <c r="F653" s="453"/>
      <c r="G653" s="453"/>
      <c r="H653" s="2160"/>
      <c r="I653" s="2161"/>
      <c r="J653" s="453"/>
      <c r="K653" s="453"/>
      <c r="L653" s="453"/>
      <c r="M653" s="2160"/>
      <c r="N653" s="2161"/>
      <c r="O653" s="453"/>
      <c r="P653" s="453"/>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160"/>
      <c r="D654" s="2161"/>
      <c r="E654" s="453"/>
      <c r="F654" s="453"/>
      <c r="G654" s="453"/>
      <c r="H654" s="2160"/>
      <c r="I654" s="2161"/>
      <c r="J654" s="453"/>
      <c r="K654" s="453"/>
      <c r="L654" s="453"/>
      <c r="M654" s="2160"/>
      <c r="N654" s="2161"/>
      <c r="O654" s="453"/>
      <c r="P654" s="453"/>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160"/>
      <c r="D655" s="2161"/>
      <c r="E655" s="453"/>
      <c r="F655" s="453"/>
      <c r="G655" s="453"/>
      <c r="H655" s="2160"/>
      <c r="I655" s="2161"/>
      <c r="J655" s="453"/>
      <c r="K655" s="453"/>
      <c r="L655" s="453"/>
      <c r="M655" s="2160"/>
      <c r="N655" s="2161"/>
      <c r="O655" s="453"/>
      <c r="P655" s="453"/>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160"/>
      <c r="D656" s="2161"/>
      <c r="E656" s="453"/>
      <c r="F656" s="453"/>
      <c r="G656" s="453"/>
      <c r="H656" s="2160"/>
      <c r="I656" s="2161"/>
      <c r="J656" s="453"/>
      <c r="K656" s="453"/>
      <c r="L656" s="453"/>
      <c r="M656" s="2160"/>
      <c r="N656" s="2161"/>
      <c r="O656" s="453"/>
      <c r="P656" s="453"/>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160"/>
      <c r="D657" s="2161"/>
      <c r="E657" s="453"/>
      <c r="F657" s="453"/>
      <c r="G657" s="453"/>
      <c r="H657" s="2160"/>
      <c r="I657" s="2161"/>
      <c r="J657" s="453"/>
      <c r="K657" s="453"/>
      <c r="L657" s="453"/>
      <c r="M657" s="2160"/>
      <c r="N657" s="2161"/>
      <c r="O657" s="453"/>
      <c r="P657" s="453"/>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160"/>
      <c r="D658" s="2161"/>
      <c r="E658" s="453"/>
      <c r="F658" s="453"/>
      <c r="G658" s="453"/>
      <c r="H658" s="2160"/>
      <c r="I658" s="2161"/>
      <c r="J658" s="453"/>
      <c r="K658" s="453"/>
      <c r="L658" s="453"/>
      <c r="M658" s="2160"/>
      <c r="N658" s="2161"/>
      <c r="O658" s="453"/>
      <c r="P658" s="453"/>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160"/>
      <c r="D659" s="2161"/>
      <c r="E659" s="453"/>
      <c r="F659" s="453"/>
      <c r="G659" s="453"/>
      <c r="H659" s="2160"/>
      <c r="I659" s="2161"/>
      <c r="J659" s="453"/>
      <c r="K659" s="453"/>
      <c r="L659" s="453"/>
      <c r="M659" s="2160"/>
      <c r="N659" s="2161"/>
      <c r="O659" s="453"/>
      <c r="P659" s="453"/>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160"/>
      <c r="D660" s="2161"/>
      <c r="E660" s="453"/>
      <c r="F660" s="453"/>
      <c r="G660" s="453"/>
      <c r="H660" s="2160"/>
      <c r="I660" s="2161"/>
      <c r="J660" s="453"/>
      <c r="K660" s="453"/>
      <c r="L660" s="453"/>
      <c r="M660" s="2160"/>
      <c r="N660" s="2161"/>
      <c r="O660" s="453"/>
      <c r="P660" s="453"/>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160"/>
      <c r="D661" s="2161"/>
      <c r="E661" s="453"/>
      <c r="F661" s="453"/>
      <c r="G661" s="453"/>
      <c r="H661" s="2160"/>
      <c r="I661" s="2161"/>
      <c r="J661" s="453"/>
      <c r="K661" s="453"/>
      <c r="L661" s="453"/>
      <c r="M661" s="2160"/>
      <c r="N661" s="2161"/>
      <c r="O661" s="453"/>
      <c r="P661" s="453"/>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160"/>
      <c r="D662" s="2161"/>
      <c r="E662" s="453"/>
      <c r="F662" s="453"/>
      <c r="G662" s="453"/>
      <c r="H662" s="2160"/>
      <c r="I662" s="2161"/>
      <c r="J662" s="453"/>
      <c r="K662" s="453"/>
      <c r="L662" s="453"/>
      <c r="M662" s="2160"/>
      <c r="N662" s="2161"/>
      <c r="O662" s="453"/>
      <c r="P662" s="453"/>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160"/>
      <c r="D663" s="2161"/>
      <c r="E663" s="453"/>
      <c r="F663" s="453"/>
      <c r="G663" s="453"/>
      <c r="H663" s="2160"/>
      <c r="I663" s="2161"/>
      <c r="J663" s="453"/>
      <c r="K663" s="453"/>
      <c r="L663" s="453"/>
      <c r="M663" s="2160"/>
      <c r="N663" s="2161"/>
      <c r="O663" s="453"/>
      <c r="P663" s="453"/>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160"/>
      <c r="D664" s="2161"/>
      <c r="E664" s="453"/>
      <c r="F664" s="453"/>
      <c r="G664" s="453"/>
      <c r="H664" s="2160"/>
      <c r="I664" s="2161"/>
      <c r="J664" s="453"/>
      <c r="K664" s="453"/>
      <c r="L664" s="453"/>
      <c r="M664" s="2160"/>
      <c r="N664" s="2161"/>
      <c r="O664" s="453"/>
      <c r="P664" s="453"/>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160"/>
      <c r="D665" s="2161"/>
      <c r="E665" s="453"/>
      <c r="F665" s="453"/>
      <c r="G665" s="453"/>
      <c r="H665" s="2160"/>
      <c r="I665" s="2161"/>
      <c r="J665" s="453"/>
      <c r="K665" s="453"/>
      <c r="L665" s="453"/>
      <c r="M665" s="2160"/>
      <c r="N665" s="2161"/>
      <c r="O665" s="453"/>
      <c r="P665" s="453"/>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160"/>
      <c r="D666" s="2161"/>
      <c r="E666" s="453"/>
      <c r="F666" s="453"/>
      <c r="G666" s="453"/>
      <c r="H666" s="2160"/>
      <c r="I666" s="2161"/>
      <c r="J666" s="453"/>
      <c r="K666" s="453"/>
      <c r="L666" s="453"/>
      <c r="M666" s="2160"/>
      <c r="N666" s="2161"/>
      <c r="O666" s="453"/>
      <c r="P666" s="453"/>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160"/>
      <c r="D667" s="2161"/>
      <c r="E667" s="453"/>
      <c r="F667" s="453"/>
      <c r="G667" s="453"/>
      <c r="H667" s="2160"/>
      <c r="I667" s="2161"/>
      <c r="J667" s="453"/>
      <c r="K667" s="453"/>
      <c r="L667" s="453"/>
      <c r="M667" s="2160"/>
      <c r="N667" s="2161"/>
      <c r="O667" s="453"/>
      <c r="P667" s="453"/>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160"/>
      <c r="D668" s="2161"/>
      <c r="E668" s="453"/>
      <c r="F668" s="453"/>
      <c r="G668" s="453"/>
      <c r="H668" s="2160"/>
      <c r="I668" s="2161"/>
      <c r="J668" s="453"/>
      <c r="K668" s="453"/>
      <c r="L668" s="453"/>
      <c r="M668" s="2160"/>
      <c r="N668" s="2161"/>
      <c r="O668" s="453"/>
      <c r="P668" s="453"/>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160"/>
      <c r="D669" s="2161"/>
      <c r="E669" s="453"/>
      <c r="F669" s="453"/>
      <c r="G669" s="453"/>
      <c r="H669" s="2160"/>
      <c r="I669" s="2161"/>
      <c r="J669" s="453"/>
      <c r="K669" s="453"/>
      <c r="L669" s="453"/>
      <c r="M669" s="2160"/>
      <c r="N669" s="2161"/>
      <c r="O669" s="453"/>
      <c r="P669" s="453"/>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160"/>
      <c r="D670" s="2161"/>
      <c r="E670" s="453"/>
      <c r="F670" s="453"/>
      <c r="G670" s="453"/>
      <c r="H670" s="2160"/>
      <c r="I670" s="2161"/>
      <c r="J670" s="453"/>
      <c r="K670" s="453"/>
      <c r="L670" s="453"/>
      <c r="M670" s="2160"/>
      <c r="N670" s="2161"/>
      <c r="O670" s="453"/>
      <c r="P670" s="453"/>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160"/>
      <c r="D671" s="2161"/>
      <c r="E671" s="453"/>
      <c r="F671" s="453"/>
      <c r="G671" s="453"/>
      <c r="H671" s="2160"/>
      <c r="I671" s="2161"/>
      <c r="J671" s="453"/>
      <c r="K671" s="453"/>
      <c r="L671" s="453"/>
      <c r="M671" s="2160"/>
      <c r="N671" s="2161"/>
      <c r="O671" s="453"/>
      <c r="P671" s="453"/>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160"/>
      <c r="D672" s="2161"/>
      <c r="E672" s="453"/>
      <c r="F672" s="453"/>
      <c r="G672" s="453"/>
      <c r="H672" s="2160"/>
      <c r="I672" s="2161"/>
      <c r="J672" s="453"/>
      <c r="K672" s="453"/>
      <c r="L672" s="453"/>
      <c r="M672" s="2160"/>
      <c r="N672" s="2161"/>
      <c r="O672" s="453"/>
      <c r="P672" s="453"/>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160"/>
      <c r="D673" s="2161"/>
      <c r="E673" s="453"/>
      <c r="F673" s="453"/>
      <c r="G673" s="453"/>
      <c r="H673" s="2160"/>
      <c r="I673" s="2161"/>
      <c r="J673" s="453"/>
      <c r="K673" s="453"/>
      <c r="L673" s="453"/>
      <c r="M673" s="2160"/>
      <c r="N673" s="2161"/>
      <c r="O673" s="453"/>
      <c r="P673" s="453"/>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160"/>
      <c r="D674" s="2161"/>
      <c r="E674" s="453"/>
      <c r="F674" s="453"/>
      <c r="G674" s="453"/>
      <c r="H674" s="2160"/>
      <c r="I674" s="2161"/>
      <c r="J674" s="453"/>
      <c r="K674" s="453"/>
      <c r="L674" s="453"/>
      <c r="M674" s="2160"/>
      <c r="N674" s="2161"/>
      <c r="O674" s="453"/>
      <c r="P674" s="453"/>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160"/>
      <c r="D675" s="2161"/>
      <c r="E675" s="453"/>
      <c r="F675" s="453"/>
      <c r="G675" s="453"/>
      <c r="H675" s="2160"/>
      <c r="I675" s="2161"/>
      <c r="J675" s="453"/>
      <c r="K675" s="453"/>
      <c r="L675" s="453"/>
      <c r="M675" s="2160"/>
      <c r="N675" s="2161"/>
      <c r="O675" s="453"/>
      <c r="P675" s="453"/>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160"/>
      <c r="D676" s="2161"/>
      <c r="E676" s="453"/>
      <c r="F676" s="453"/>
      <c r="G676" s="453"/>
      <c r="H676" s="2160"/>
      <c r="I676" s="2161"/>
      <c r="J676" s="453"/>
      <c r="K676" s="453"/>
      <c r="L676" s="453"/>
      <c r="M676" s="2160"/>
      <c r="N676" s="2161"/>
      <c r="O676" s="453"/>
      <c r="P676" s="453"/>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160"/>
      <c r="D677" s="2161"/>
      <c r="E677" s="453"/>
      <c r="F677" s="453"/>
      <c r="G677" s="453"/>
      <c r="H677" s="2160"/>
      <c r="I677" s="2161"/>
      <c r="J677" s="453"/>
      <c r="K677" s="453"/>
      <c r="L677" s="453"/>
      <c r="M677" s="2160"/>
      <c r="N677" s="2161"/>
      <c r="O677" s="453"/>
      <c r="P677" s="453"/>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160"/>
      <c r="D678" s="2161"/>
      <c r="E678" s="453"/>
      <c r="F678" s="453"/>
      <c r="G678" s="453"/>
      <c r="H678" s="2160"/>
      <c r="I678" s="2161"/>
      <c r="J678" s="453"/>
      <c r="K678" s="453"/>
      <c r="L678" s="453"/>
      <c r="M678" s="2160"/>
      <c r="N678" s="2161"/>
      <c r="O678" s="453"/>
      <c r="P678" s="453"/>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160"/>
      <c r="D679" s="2161"/>
      <c r="E679" s="453"/>
      <c r="F679" s="453"/>
      <c r="G679" s="453"/>
      <c r="H679" s="2160"/>
      <c r="I679" s="2161"/>
      <c r="J679" s="453"/>
      <c r="K679" s="453"/>
      <c r="L679" s="453"/>
      <c r="M679" s="2160"/>
      <c r="N679" s="2161"/>
      <c r="O679" s="453"/>
      <c r="P679" s="453"/>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160"/>
      <c r="D680" s="2161"/>
      <c r="E680" s="453"/>
      <c r="F680" s="453"/>
      <c r="G680" s="453"/>
      <c r="H680" s="2160"/>
      <c r="I680" s="2161"/>
      <c r="J680" s="453"/>
      <c r="K680" s="453"/>
      <c r="L680" s="453"/>
      <c r="M680" s="2160"/>
      <c r="N680" s="2161"/>
      <c r="O680" s="453"/>
      <c r="P680" s="453"/>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160"/>
      <c r="D681" s="2161"/>
      <c r="E681" s="453"/>
      <c r="F681" s="453"/>
      <c r="G681" s="453"/>
      <c r="H681" s="2160"/>
      <c r="I681" s="2161"/>
      <c r="J681" s="453"/>
      <c r="K681" s="453"/>
      <c r="L681" s="453"/>
      <c r="M681" s="2160"/>
      <c r="N681" s="2161"/>
      <c r="O681" s="453"/>
      <c r="P681" s="453"/>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160"/>
      <c r="D682" s="2161"/>
      <c r="E682" s="453"/>
      <c r="F682" s="453"/>
      <c r="G682" s="453"/>
      <c r="H682" s="2160"/>
      <c r="I682" s="2161"/>
      <c r="J682" s="453"/>
      <c r="K682" s="453"/>
      <c r="L682" s="453"/>
      <c r="M682" s="2160"/>
      <c r="N682" s="2161"/>
      <c r="O682" s="453"/>
      <c r="P682" s="453"/>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160"/>
      <c r="D683" s="2161"/>
      <c r="E683" s="453"/>
      <c r="F683" s="453"/>
      <c r="G683" s="453"/>
      <c r="H683" s="2160"/>
      <c r="I683" s="2161"/>
      <c r="J683" s="453"/>
      <c r="K683" s="453"/>
      <c r="L683" s="453"/>
      <c r="M683" s="2160"/>
      <c r="N683" s="2161"/>
      <c r="O683" s="453"/>
      <c r="P683" s="453"/>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160"/>
      <c r="D684" s="2161"/>
      <c r="E684" s="453"/>
      <c r="F684" s="453"/>
      <c r="G684" s="453"/>
      <c r="H684" s="2160"/>
      <c r="I684" s="2161"/>
      <c r="J684" s="453"/>
      <c r="K684" s="453"/>
      <c r="L684" s="453"/>
      <c r="M684" s="2160"/>
      <c r="N684" s="2161"/>
      <c r="O684" s="453"/>
      <c r="P684" s="453"/>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160"/>
      <c r="D685" s="2161"/>
      <c r="E685" s="453"/>
      <c r="F685" s="453"/>
      <c r="G685" s="453"/>
      <c r="H685" s="2160"/>
      <c r="I685" s="2161"/>
      <c r="J685" s="453"/>
      <c r="K685" s="453"/>
      <c r="L685" s="453"/>
      <c r="M685" s="2160"/>
      <c r="N685" s="2161"/>
      <c r="O685" s="453"/>
      <c r="P685" s="453"/>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160"/>
      <c r="D686" s="2161"/>
      <c r="E686" s="453"/>
      <c r="F686" s="453"/>
      <c r="G686" s="453"/>
      <c r="H686" s="2160"/>
      <c r="I686" s="2161"/>
      <c r="J686" s="453"/>
      <c r="K686" s="453"/>
      <c r="L686" s="453"/>
      <c r="M686" s="2160"/>
      <c r="N686" s="2161"/>
      <c r="O686" s="453"/>
      <c r="P686" s="453"/>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160"/>
      <c r="D687" s="2161"/>
      <c r="E687" s="453"/>
      <c r="F687" s="453"/>
      <c r="G687" s="453"/>
      <c r="H687" s="2160"/>
      <c r="I687" s="2161"/>
      <c r="J687" s="453"/>
      <c r="K687" s="453"/>
      <c r="L687" s="453"/>
      <c r="M687" s="2160"/>
      <c r="N687" s="2161"/>
      <c r="O687" s="453"/>
      <c r="P687" s="453"/>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160"/>
      <c r="D688" s="2161"/>
      <c r="E688" s="453"/>
      <c r="F688" s="453"/>
      <c r="G688" s="453"/>
      <c r="H688" s="2160"/>
      <c r="I688" s="2161"/>
      <c r="J688" s="453"/>
      <c r="K688" s="453"/>
      <c r="L688" s="453"/>
      <c r="M688" s="2160"/>
      <c r="N688" s="2161"/>
      <c r="O688" s="453"/>
      <c r="P688" s="453"/>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160"/>
      <c r="D689" s="2161"/>
      <c r="E689" s="453"/>
      <c r="F689" s="453"/>
      <c r="G689" s="453"/>
      <c r="H689" s="2160"/>
      <c r="I689" s="2161"/>
      <c r="J689" s="453"/>
      <c r="K689" s="453"/>
      <c r="L689" s="453"/>
      <c r="M689" s="2160"/>
      <c r="N689" s="2161"/>
      <c r="O689" s="453"/>
      <c r="P689" s="453"/>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160"/>
      <c r="D690" s="2161"/>
      <c r="E690" s="453"/>
      <c r="F690" s="453"/>
      <c r="G690" s="453"/>
      <c r="H690" s="2160"/>
      <c r="I690" s="2161"/>
      <c r="J690" s="453"/>
      <c r="K690" s="453"/>
      <c r="L690" s="453"/>
      <c r="M690" s="2160"/>
      <c r="N690" s="2161"/>
      <c r="O690" s="453"/>
      <c r="P690" s="453"/>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160"/>
      <c r="D691" s="2161"/>
      <c r="E691" s="453"/>
      <c r="F691" s="453"/>
      <c r="G691" s="453"/>
      <c r="H691" s="2160"/>
      <c r="I691" s="2161"/>
      <c r="J691" s="453"/>
      <c r="K691" s="453"/>
      <c r="L691" s="453"/>
      <c r="M691" s="2160"/>
      <c r="N691" s="2161"/>
      <c r="O691" s="453"/>
      <c r="P691" s="453"/>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160"/>
      <c r="D692" s="2161"/>
      <c r="E692" s="453"/>
      <c r="F692" s="453"/>
      <c r="G692" s="453"/>
      <c r="H692" s="2160"/>
      <c r="I692" s="2161"/>
      <c r="J692" s="453"/>
      <c r="K692" s="453"/>
      <c r="L692" s="453"/>
      <c r="M692" s="2160"/>
      <c r="N692" s="2161"/>
      <c r="O692" s="453"/>
      <c r="P692" s="453"/>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160"/>
      <c r="D693" s="2161"/>
      <c r="E693" s="453"/>
      <c r="F693" s="453"/>
      <c r="G693" s="453"/>
      <c r="H693" s="2160"/>
      <c r="I693" s="2161"/>
      <c r="J693" s="453"/>
      <c r="K693" s="453"/>
      <c r="L693" s="453"/>
      <c r="M693" s="2160"/>
      <c r="N693" s="2161"/>
      <c r="O693" s="453"/>
      <c r="P693" s="453"/>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160"/>
      <c r="D694" s="2161"/>
      <c r="E694" s="453"/>
      <c r="F694" s="453"/>
      <c r="G694" s="453"/>
      <c r="H694" s="2160"/>
      <c r="I694" s="2161"/>
      <c r="J694" s="453"/>
      <c r="K694" s="453"/>
      <c r="L694" s="453"/>
      <c r="M694" s="2160"/>
      <c r="N694" s="2161"/>
      <c r="O694" s="453"/>
      <c r="P694" s="453"/>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160"/>
      <c r="D695" s="2161"/>
      <c r="E695" s="453"/>
      <c r="F695" s="453"/>
      <c r="G695" s="453"/>
      <c r="H695" s="2160"/>
      <c r="I695" s="2161"/>
      <c r="J695" s="453"/>
      <c r="K695" s="453"/>
      <c r="L695" s="453"/>
      <c r="M695" s="2160"/>
      <c r="N695" s="2161"/>
      <c r="O695" s="453"/>
      <c r="P695" s="453"/>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160"/>
      <c r="D696" s="2161"/>
      <c r="E696" s="453"/>
      <c r="F696" s="453"/>
      <c r="G696" s="453"/>
      <c r="H696" s="2160"/>
      <c r="I696" s="2161"/>
      <c r="J696" s="453"/>
      <c r="K696" s="453"/>
      <c r="L696" s="453"/>
      <c r="M696" s="2160"/>
      <c r="N696" s="2161"/>
      <c r="O696" s="453"/>
      <c r="P696" s="453"/>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160"/>
      <c r="D697" s="2161"/>
      <c r="E697" s="453"/>
      <c r="F697" s="453"/>
      <c r="G697" s="453"/>
      <c r="H697" s="2160"/>
      <c r="I697" s="2161"/>
      <c r="J697" s="453"/>
      <c r="K697" s="453"/>
      <c r="L697" s="453"/>
      <c r="M697" s="2160"/>
      <c r="N697" s="2161"/>
      <c r="O697" s="453"/>
      <c r="P697" s="453"/>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160"/>
      <c r="D698" s="2161"/>
      <c r="E698" s="453"/>
      <c r="F698" s="453"/>
      <c r="G698" s="453"/>
      <c r="H698" s="2160"/>
      <c r="I698" s="2161"/>
      <c r="J698" s="453"/>
      <c r="K698" s="453"/>
      <c r="L698" s="453"/>
      <c r="M698" s="2160"/>
      <c r="N698" s="2161"/>
      <c r="O698" s="453"/>
      <c r="P698" s="453"/>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160"/>
      <c r="D699" s="2161"/>
      <c r="E699" s="453"/>
      <c r="F699" s="453"/>
      <c r="G699" s="453"/>
      <c r="H699" s="2160"/>
      <c r="I699" s="2161"/>
      <c r="J699" s="453"/>
      <c r="K699" s="453"/>
      <c r="L699" s="453"/>
      <c r="M699" s="2160"/>
      <c r="N699" s="2161"/>
      <c r="O699" s="453"/>
      <c r="P699" s="453"/>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3"/>
      <c r="D700" s="453"/>
      <c r="E700" s="453"/>
      <c r="F700" s="453"/>
      <c r="G700" s="453"/>
      <c r="H700" s="453"/>
      <c r="I700" s="453"/>
      <c r="J700" s="453"/>
      <c r="K700" s="453"/>
      <c r="L700" s="453"/>
      <c r="M700" s="453"/>
      <c r="N700" s="453"/>
      <c r="O700" s="453"/>
      <c r="P700" s="453"/>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59"/>
      <c r="D701" s="459"/>
      <c r="E701" s="459"/>
      <c r="F701" s="459"/>
      <c r="G701" s="459"/>
      <c r="H701" s="459"/>
      <c r="I701" s="459"/>
      <c r="J701" s="459"/>
      <c r="K701" s="459"/>
      <c r="L701" s="459"/>
      <c r="M701" s="459"/>
      <c r="N701" s="459"/>
      <c r="O701" s="459"/>
      <c r="P701" s="459"/>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59"/>
      <c r="D702" s="459"/>
      <c r="E702" s="459"/>
      <c r="F702" s="459"/>
      <c r="G702" s="459"/>
      <c r="H702" s="459"/>
      <c r="I702" s="459"/>
      <c r="J702" s="459"/>
      <c r="K702" s="459"/>
      <c r="L702" s="459"/>
      <c r="M702" s="459"/>
      <c r="N702" s="459"/>
      <c r="O702" s="459"/>
      <c r="P702" s="459"/>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59"/>
      <c r="D703" s="459"/>
      <c r="E703" s="459"/>
      <c r="F703" s="459"/>
      <c r="G703" s="459"/>
      <c r="H703" s="459"/>
      <c r="I703" s="459"/>
      <c r="J703" s="459"/>
      <c r="K703" s="459"/>
      <c r="L703" s="459"/>
      <c r="M703" s="459"/>
      <c r="N703" s="459"/>
      <c r="O703" s="459"/>
      <c r="P703" s="459"/>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59"/>
      <c r="D704" s="459"/>
      <c r="E704" s="459"/>
      <c r="F704" s="459"/>
      <c r="G704" s="459"/>
      <c r="H704" s="459"/>
      <c r="I704" s="459"/>
      <c r="J704" s="459"/>
      <c r="K704" s="459"/>
      <c r="L704" s="459"/>
      <c r="M704" s="459"/>
      <c r="N704" s="459"/>
      <c r="O704" s="459"/>
      <c r="P704" s="459"/>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59"/>
      <c r="D705" s="459"/>
      <c r="E705" s="459"/>
      <c r="F705" s="459"/>
      <c r="G705" s="459"/>
      <c r="H705" s="459"/>
      <c r="I705" s="459"/>
      <c r="J705" s="459"/>
      <c r="K705" s="459"/>
      <c r="L705" s="459"/>
      <c r="M705" s="459"/>
      <c r="N705" s="459"/>
      <c r="O705" s="459"/>
      <c r="P705" s="459"/>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59"/>
      <c r="D706" s="459"/>
      <c r="E706" s="459"/>
      <c r="F706" s="459"/>
      <c r="G706" s="459"/>
      <c r="H706" s="459"/>
      <c r="I706" s="459"/>
      <c r="J706" s="459"/>
      <c r="K706" s="459"/>
      <c r="L706" s="459"/>
      <c r="M706" s="459"/>
      <c r="N706" s="459"/>
      <c r="O706" s="459"/>
      <c r="P706" s="459"/>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59"/>
      <c r="D707" s="459"/>
      <c r="E707" s="459"/>
      <c r="F707" s="459"/>
      <c r="G707" s="459"/>
      <c r="H707" s="459"/>
      <c r="I707" s="459"/>
      <c r="J707" s="459"/>
      <c r="K707" s="459"/>
      <c r="L707" s="459"/>
      <c r="M707" s="459"/>
      <c r="N707" s="459"/>
      <c r="O707" s="459"/>
      <c r="P707" s="459"/>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59"/>
      <c r="D708" s="459"/>
      <c r="E708" s="459"/>
      <c r="F708" s="459"/>
      <c r="G708" s="459"/>
      <c r="H708" s="459"/>
      <c r="I708" s="459"/>
      <c r="J708" s="459"/>
      <c r="K708" s="459"/>
      <c r="L708" s="459"/>
      <c r="M708" s="459"/>
      <c r="N708" s="459"/>
      <c r="O708" s="459"/>
      <c r="P708" s="459"/>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59"/>
      <c r="D709" s="459"/>
      <c r="E709" s="459"/>
      <c r="F709" s="459"/>
      <c r="G709" s="459"/>
      <c r="H709" s="459"/>
      <c r="I709" s="459"/>
      <c r="J709" s="459"/>
      <c r="K709" s="459"/>
      <c r="L709" s="459"/>
      <c r="M709" s="459"/>
      <c r="N709" s="459"/>
      <c r="O709" s="459"/>
      <c r="P709" s="459"/>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59"/>
      <c r="D710" s="459"/>
      <c r="E710" s="459"/>
      <c r="F710" s="459"/>
      <c r="G710" s="459"/>
      <c r="H710" s="459"/>
      <c r="I710" s="459"/>
      <c r="J710" s="459"/>
      <c r="K710" s="459"/>
      <c r="L710" s="459"/>
      <c r="M710" s="459"/>
      <c r="N710" s="459"/>
      <c r="O710" s="459"/>
      <c r="P710" s="459"/>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59"/>
      <c r="D711" s="459"/>
      <c r="E711" s="459"/>
      <c r="F711" s="459"/>
      <c r="G711" s="459"/>
      <c r="H711" s="459"/>
      <c r="I711" s="459"/>
      <c r="J711" s="459"/>
      <c r="K711" s="459"/>
      <c r="L711" s="459"/>
      <c r="M711" s="459"/>
      <c r="N711" s="459"/>
      <c r="O711" s="459"/>
      <c r="P711" s="459"/>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59"/>
      <c r="D712" s="459"/>
      <c r="E712" s="459"/>
      <c r="F712" s="459"/>
      <c r="G712" s="459"/>
      <c r="H712" s="459"/>
      <c r="I712" s="459"/>
      <c r="J712" s="459"/>
      <c r="K712" s="459"/>
      <c r="L712" s="459"/>
      <c r="M712" s="459"/>
      <c r="N712" s="459"/>
      <c r="O712" s="459"/>
      <c r="P712" s="459"/>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59"/>
      <c r="D713" s="459"/>
      <c r="E713" s="459"/>
      <c r="F713" s="459"/>
      <c r="G713" s="459"/>
      <c r="H713" s="459"/>
      <c r="I713" s="459"/>
      <c r="J713" s="459"/>
      <c r="K713" s="459"/>
      <c r="L713" s="459"/>
      <c r="M713" s="459"/>
      <c r="N713" s="459"/>
      <c r="O713" s="459"/>
      <c r="P713" s="459"/>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59"/>
      <c r="D714" s="459"/>
      <c r="E714" s="459"/>
      <c r="F714" s="459"/>
      <c r="G714" s="459"/>
      <c r="H714" s="459"/>
      <c r="I714" s="459"/>
      <c r="J714" s="459"/>
      <c r="K714" s="459"/>
      <c r="L714" s="459"/>
      <c r="M714" s="459"/>
      <c r="N714" s="459"/>
      <c r="O714" s="459"/>
      <c r="P714" s="459"/>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59"/>
      <c r="D715" s="459"/>
      <c r="E715" s="459"/>
      <c r="F715" s="459"/>
      <c r="G715" s="459"/>
      <c r="H715" s="459"/>
      <c r="I715" s="459"/>
      <c r="J715" s="459"/>
      <c r="K715" s="459"/>
      <c r="L715" s="459"/>
      <c r="M715" s="459"/>
      <c r="N715" s="459"/>
      <c r="O715" s="459"/>
      <c r="P715" s="459"/>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59"/>
      <c r="D716" s="459"/>
      <c r="E716" s="459"/>
      <c r="F716" s="459"/>
      <c r="G716" s="459"/>
      <c r="H716" s="459"/>
      <c r="I716" s="459"/>
      <c r="J716" s="459"/>
      <c r="K716" s="459"/>
      <c r="L716" s="459"/>
      <c r="M716" s="459"/>
      <c r="N716" s="459"/>
      <c r="O716" s="459"/>
      <c r="P716" s="459"/>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59"/>
      <c r="D717" s="459"/>
      <c r="E717" s="459"/>
      <c r="F717" s="459"/>
      <c r="G717" s="459"/>
      <c r="H717" s="459"/>
      <c r="I717" s="459"/>
      <c r="J717" s="459"/>
      <c r="K717" s="459"/>
      <c r="L717" s="459"/>
      <c r="M717" s="459"/>
      <c r="N717" s="459"/>
      <c r="O717" s="459"/>
      <c r="P717" s="459"/>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59"/>
      <c r="D718" s="459"/>
      <c r="E718" s="459"/>
      <c r="F718" s="459"/>
      <c r="G718" s="459"/>
      <c r="H718" s="459"/>
      <c r="I718" s="459"/>
      <c r="J718" s="459"/>
      <c r="K718" s="459"/>
      <c r="L718" s="459"/>
      <c r="M718" s="459"/>
      <c r="N718" s="459"/>
      <c r="O718" s="459"/>
      <c r="P718" s="459"/>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59"/>
      <c r="D719" s="459"/>
      <c r="E719" s="459"/>
      <c r="F719" s="459"/>
      <c r="G719" s="459"/>
      <c r="H719" s="459"/>
      <c r="I719" s="459"/>
      <c r="J719" s="459"/>
      <c r="K719" s="459"/>
      <c r="L719" s="459"/>
      <c r="M719" s="459"/>
      <c r="N719" s="459"/>
      <c r="O719" s="459"/>
      <c r="P719" s="459"/>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59"/>
      <c r="D720" s="459"/>
      <c r="E720" s="459"/>
      <c r="F720" s="459"/>
      <c r="G720" s="459"/>
      <c r="H720" s="459"/>
      <c r="I720" s="459"/>
      <c r="J720" s="459"/>
      <c r="K720" s="459"/>
      <c r="L720" s="459"/>
      <c r="M720" s="459"/>
      <c r="N720" s="459"/>
      <c r="O720" s="459"/>
      <c r="P720" s="459"/>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59"/>
      <c r="D721" s="459"/>
      <c r="E721" s="459"/>
      <c r="F721" s="459"/>
      <c r="G721" s="459"/>
      <c r="H721" s="459"/>
      <c r="I721" s="459"/>
      <c r="J721" s="459"/>
      <c r="K721" s="459"/>
      <c r="L721" s="459"/>
      <c r="M721" s="459"/>
      <c r="N721" s="459"/>
      <c r="O721" s="459"/>
      <c r="P721" s="459"/>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59"/>
      <c r="D722" s="459"/>
      <c r="E722" s="459"/>
      <c r="F722" s="459"/>
      <c r="G722" s="459"/>
      <c r="H722" s="459"/>
      <c r="I722" s="459"/>
      <c r="J722" s="459"/>
      <c r="K722" s="459"/>
      <c r="L722" s="459"/>
      <c r="M722" s="459"/>
      <c r="N722" s="459"/>
      <c r="O722" s="459"/>
      <c r="P722" s="459"/>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59"/>
      <c r="D723" s="459"/>
      <c r="E723" s="459"/>
      <c r="F723" s="459"/>
      <c r="G723" s="459"/>
      <c r="H723" s="459"/>
      <c r="I723" s="459"/>
      <c r="J723" s="459"/>
      <c r="K723" s="459"/>
      <c r="L723" s="459"/>
      <c r="M723" s="459"/>
      <c r="N723" s="459"/>
      <c r="O723" s="459"/>
      <c r="P723" s="459"/>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59"/>
      <c r="D724" s="459"/>
      <c r="E724" s="459"/>
      <c r="F724" s="459"/>
      <c r="G724" s="459"/>
      <c r="H724" s="459"/>
      <c r="I724" s="459"/>
      <c r="J724" s="459"/>
      <c r="K724" s="459"/>
      <c r="L724" s="459"/>
      <c r="M724" s="459"/>
      <c r="N724" s="459"/>
      <c r="O724" s="459"/>
      <c r="P724" s="459"/>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59"/>
      <c r="D725" s="459"/>
      <c r="E725" s="459"/>
      <c r="F725" s="459"/>
      <c r="G725" s="459"/>
      <c r="H725" s="459"/>
      <c r="I725" s="459"/>
      <c r="J725" s="459"/>
      <c r="K725" s="459"/>
      <c r="L725" s="459"/>
      <c r="M725" s="459"/>
      <c r="N725" s="459"/>
      <c r="O725" s="459"/>
      <c r="P725" s="459"/>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59"/>
      <c r="D726" s="459"/>
      <c r="E726" s="459"/>
      <c r="F726" s="459"/>
      <c r="G726" s="459"/>
      <c r="H726" s="459"/>
      <c r="I726" s="459"/>
      <c r="J726" s="459"/>
      <c r="K726" s="459"/>
      <c r="L726" s="459"/>
      <c r="M726" s="459"/>
      <c r="N726" s="459"/>
      <c r="O726" s="459"/>
      <c r="P726" s="459"/>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59"/>
      <c r="D727" s="459"/>
      <c r="E727" s="459"/>
      <c r="F727" s="459"/>
      <c r="G727" s="459"/>
      <c r="H727" s="459"/>
      <c r="I727" s="459"/>
      <c r="J727" s="459"/>
      <c r="K727" s="459"/>
      <c r="L727" s="459"/>
      <c r="M727" s="459"/>
      <c r="N727" s="459"/>
      <c r="O727" s="459"/>
      <c r="P727" s="459"/>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59"/>
      <c r="D728" s="459"/>
      <c r="E728" s="459"/>
      <c r="F728" s="459"/>
      <c r="G728" s="459"/>
      <c r="H728" s="459"/>
      <c r="I728" s="459"/>
      <c r="J728" s="459"/>
      <c r="K728" s="459"/>
      <c r="L728" s="459"/>
      <c r="M728" s="459"/>
      <c r="N728" s="459"/>
      <c r="O728" s="459"/>
      <c r="P728" s="459"/>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59"/>
      <c r="D729" s="459"/>
      <c r="E729" s="459"/>
      <c r="F729" s="459"/>
      <c r="G729" s="459"/>
      <c r="H729" s="459"/>
      <c r="I729" s="459"/>
      <c r="J729" s="459"/>
      <c r="K729" s="459"/>
      <c r="L729" s="459"/>
      <c r="M729" s="459"/>
      <c r="N729" s="459"/>
      <c r="O729" s="459"/>
      <c r="P729" s="459"/>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59"/>
      <c r="D730" s="459"/>
      <c r="E730" s="459"/>
      <c r="F730" s="459"/>
      <c r="G730" s="459"/>
      <c r="H730" s="459"/>
      <c r="I730" s="459"/>
      <c r="J730" s="459"/>
      <c r="K730" s="459"/>
      <c r="L730" s="459"/>
      <c r="M730" s="459"/>
      <c r="N730" s="459"/>
      <c r="O730" s="459"/>
      <c r="P730" s="459"/>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59"/>
      <c r="D731" s="459"/>
      <c r="E731" s="459"/>
      <c r="F731" s="459"/>
      <c r="G731" s="459"/>
      <c r="H731" s="459"/>
      <c r="I731" s="459"/>
      <c r="J731" s="459"/>
      <c r="K731" s="459"/>
      <c r="L731" s="459"/>
      <c r="M731" s="459"/>
      <c r="N731" s="459"/>
      <c r="O731" s="459"/>
      <c r="P731" s="459"/>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59"/>
      <c r="D732" s="459"/>
      <c r="E732" s="459"/>
      <c r="F732" s="459"/>
      <c r="G732" s="459"/>
      <c r="H732" s="459"/>
      <c r="I732" s="459"/>
      <c r="J732" s="459"/>
      <c r="K732" s="459"/>
      <c r="L732" s="459"/>
      <c r="M732" s="459"/>
      <c r="N732" s="459"/>
      <c r="O732" s="459"/>
      <c r="P732" s="459"/>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59"/>
      <c r="D733" s="459"/>
      <c r="E733" s="459"/>
      <c r="F733" s="459"/>
      <c r="G733" s="459"/>
      <c r="H733" s="459"/>
      <c r="I733" s="459"/>
      <c r="J733" s="459"/>
      <c r="K733" s="459"/>
      <c r="L733" s="459"/>
      <c r="M733" s="459"/>
      <c r="N733" s="459"/>
      <c r="O733" s="459"/>
      <c r="P733" s="459"/>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59"/>
      <c r="D734" s="459"/>
      <c r="E734" s="459"/>
      <c r="F734" s="459"/>
      <c r="G734" s="459"/>
      <c r="H734" s="459"/>
      <c r="I734" s="459"/>
      <c r="J734" s="459"/>
      <c r="K734" s="459"/>
      <c r="L734" s="459"/>
      <c r="M734" s="459"/>
      <c r="N734" s="459"/>
      <c r="O734" s="459"/>
      <c r="P734" s="459"/>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59"/>
      <c r="D735" s="459"/>
      <c r="E735" s="459"/>
      <c r="F735" s="459"/>
      <c r="G735" s="459"/>
      <c r="H735" s="459"/>
      <c r="I735" s="459"/>
      <c r="J735" s="459"/>
      <c r="K735" s="459"/>
      <c r="L735" s="459"/>
      <c r="M735" s="459"/>
      <c r="N735" s="459"/>
      <c r="O735" s="459"/>
      <c r="P735" s="459"/>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59"/>
      <c r="D736" s="459"/>
      <c r="E736" s="459"/>
      <c r="F736" s="459"/>
      <c r="G736" s="459"/>
      <c r="H736" s="459"/>
      <c r="I736" s="459"/>
      <c r="J736" s="459"/>
      <c r="K736" s="459"/>
      <c r="L736" s="459"/>
      <c r="M736" s="459"/>
      <c r="N736" s="459"/>
      <c r="O736" s="459"/>
      <c r="P736" s="459"/>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59"/>
      <c r="D737" s="459"/>
      <c r="E737" s="459"/>
      <c r="F737" s="459"/>
      <c r="G737" s="459"/>
      <c r="H737" s="459"/>
      <c r="I737" s="459"/>
      <c r="J737" s="459"/>
      <c r="K737" s="459"/>
      <c r="L737" s="459"/>
      <c r="M737" s="459"/>
      <c r="N737" s="459"/>
      <c r="O737" s="459"/>
      <c r="P737" s="459"/>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59"/>
      <c r="D738" s="459"/>
      <c r="E738" s="459"/>
      <c r="F738" s="459"/>
      <c r="G738" s="459"/>
      <c r="H738" s="459"/>
      <c r="I738" s="459"/>
      <c r="J738" s="459"/>
      <c r="K738" s="459"/>
      <c r="L738" s="459"/>
      <c r="M738" s="459"/>
      <c r="N738" s="459"/>
      <c r="O738" s="459"/>
      <c r="P738" s="459"/>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59"/>
      <c r="D739" s="459"/>
      <c r="E739" s="459"/>
      <c r="F739" s="459"/>
      <c r="G739" s="459"/>
      <c r="H739" s="459"/>
      <c r="I739" s="459"/>
      <c r="J739" s="459"/>
      <c r="K739" s="459"/>
      <c r="L739" s="459"/>
      <c r="M739" s="459"/>
      <c r="N739" s="459"/>
      <c r="O739" s="459"/>
      <c r="P739" s="459"/>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59"/>
      <c r="D740" s="459"/>
      <c r="E740" s="459"/>
      <c r="F740" s="459"/>
      <c r="G740" s="459"/>
      <c r="H740" s="459"/>
      <c r="I740" s="459"/>
      <c r="J740" s="459"/>
      <c r="K740" s="459"/>
      <c r="L740" s="459"/>
      <c r="M740" s="459"/>
      <c r="N740" s="459"/>
      <c r="O740" s="459"/>
      <c r="P740" s="459"/>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59"/>
      <c r="D741" s="459"/>
      <c r="E741" s="459"/>
      <c r="F741" s="459"/>
      <c r="G741" s="459"/>
      <c r="H741" s="459"/>
      <c r="I741" s="459"/>
      <c r="J741" s="459"/>
      <c r="K741" s="459"/>
      <c r="L741" s="459"/>
      <c r="M741" s="459"/>
      <c r="N741" s="459"/>
      <c r="O741" s="459"/>
      <c r="P741" s="459"/>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59"/>
      <c r="D742" s="459"/>
      <c r="E742" s="459"/>
      <c r="F742" s="459"/>
      <c r="G742" s="459"/>
      <c r="H742" s="459"/>
      <c r="I742" s="459"/>
      <c r="J742" s="459"/>
      <c r="K742" s="459"/>
      <c r="L742" s="459"/>
      <c r="M742" s="459"/>
      <c r="N742" s="459"/>
      <c r="O742" s="459"/>
      <c r="P742" s="459"/>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59"/>
      <c r="D743" s="459"/>
      <c r="E743" s="459"/>
      <c r="F743" s="459"/>
      <c r="G743" s="459"/>
      <c r="H743" s="459"/>
      <c r="I743" s="459"/>
      <c r="J743" s="459"/>
      <c r="K743" s="459"/>
      <c r="L743" s="459"/>
      <c r="M743" s="459"/>
      <c r="N743" s="459"/>
      <c r="O743" s="459"/>
      <c r="P743" s="459"/>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59"/>
      <c r="D744" s="459"/>
      <c r="E744" s="459"/>
      <c r="F744" s="459"/>
      <c r="G744" s="459"/>
      <c r="H744" s="459"/>
      <c r="I744" s="459"/>
      <c r="J744" s="459"/>
      <c r="K744" s="459"/>
      <c r="L744" s="459"/>
      <c r="M744" s="459"/>
      <c r="N744" s="459"/>
      <c r="O744" s="459"/>
      <c r="P744" s="459"/>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59"/>
      <c r="D745" s="459"/>
      <c r="E745" s="459"/>
      <c r="F745" s="459"/>
      <c r="G745" s="459"/>
      <c r="H745" s="459"/>
      <c r="I745" s="459"/>
      <c r="J745" s="459"/>
      <c r="K745" s="459"/>
      <c r="L745" s="459"/>
      <c r="M745" s="459"/>
      <c r="N745" s="459"/>
      <c r="O745" s="459"/>
      <c r="P745" s="459"/>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59"/>
      <c r="D746" s="459"/>
      <c r="E746" s="459"/>
      <c r="F746" s="459"/>
      <c r="G746" s="459"/>
      <c r="H746" s="459"/>
      <c r="I746" s="459"/>
      <c r="J746" s="459"/>
      <c r="K746" s="459"/>
      <c r="L746" s="459"/>
      <c r="M746" s="459"/>
      <c r="N746" s="459"/>
      <c r="O746" s="459"/>
      <c r="P746" s="459"/>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59"/>
      <c r="D747" s="459"/>
      <c r="E747" s="459"/>
      <c r="F747" s="459"/>
      <c r="G747" s="459"/>
      <c r="H747" s="459"/>
      <c r="I747" s="459"/>
      <c r="J747" s="459"/>
      <c r="K747" s="459"/>
      <c r="L747" s="459"/>
      <c r="M747" s="459"/>
      <c r="N747" s="459"/>
      <c r="O747" s="459"/>
      <c r="P747" s="459"/>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59"/>
      <c r="D748" s="459"/>
      <c r="E748" s="459"/>
      <c r="F748" s="459"/>
      <c r="G748" s="459"/>
      <c r="H748" s="459"/>
      <c r="I748" s="459"/>
      <c r="J748" s="459"/>
      <c r="K748" s="459"/>
      <c r="L748" s="459"/>
      <c r="M748" s="459"/>
      <c r="N748" s="459"/>
      <c r="O748" s="459"/>
      <c r="P748" s="459"/>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59"/>
      <c r="D749" s="459"/>
      <c r="E749" s="459"/>
      <c r="F749" s="459"/>
      <c r="G749" s="459"/>
      <c r="H749" s="459"/>
      <c r="I749" s="459"/>
      <c r="J749" s="459"/>
      <c r="K749" s="459"/>
      <c r="L749" s="459"/>
      <c r="M749" s="459"/>
      <c r="N749" s="459"/>
      <c r="O749" s="459"/>
      <c r="P749" s="459"/>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59"/>
      <c r="D750" s="459"/>
      <c r="E750" s="459"/>
      <c r="F750" s="459"/>
      <c r="G750" s="459"/>
      <c r="H750" s="459"/>
      <c r="I750" s="459"/>
      <c r="J750" s="459"/>
      <c r="K750" s="459"/>
      <c r="L750" s="459"/>
      <c r="M750" s="459"/>
      <c r="N750" s="459"/>
      <c r="O750" s="459"/>
      <c r="P750" s="459"/>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59"/>
      <c r="D751" s="459"/>
      <c r="E751" s="459"/>
      <c r="F751" s="459"/>
      <c r="G751" s="459"/>
      <c r="H751" s="459"/>
      <c r="I751" s="459"/>
      <c r="J751" s="459"/>
      <c r="K751" s="459"/>
      <c r="L751" s="459"/>
      <c r="M751" s="459"/>
      <c r="N751" s="459"/>
      <c r="O751" s="459"/>
      <c r="P751" s="459"/>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59"/>
      <c r="D752" s="459"/>
      <c r="E752" s="459"/>
      <c r="F752" s="459"/>
      <c r="G752" s="459"/>
      <c r="H752" s="459"/>
      <c r="I752" s="459"/>
      <c r="J752" s="459"/>
      <c r="K752" s="459"/>
      <c r="L752" s="459"/>
      <c r="M752" s="459"/>
      <c r="N752" s="459"/>
      <c r="O752" s="459"/>
      <c r="P752" s="459"/>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59"/>
      <c r="D753" s="459"/>
      <c r="E753" s="459"/>
      <c r="F753" s="459"/>
      <c r="G753" s="459"/>
      <c r="H753" s="459"/>
      <c r="I753" s="459"/>
      <c r="J753" s="459"/>
      <c r="K753" s="459"/>
      <c r="L753" s="459"/>
      <c r="M753" s="459"/>
      <c r="N753" s="459"/>
      <c r="O753" s="459"/>
      <c r="P753" s="459"/>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59"/>
      <c r="D754" s="459"/>
      <c r="E754" s="459"/>
      <c r="F754" s="459"/>
      <c r="G754" s="459"/>
      <c r="H754" s="459"/>
      <c r="I754" s="459"/>
      <c r="J754" s="459"/>
      <c r="K754" s="459"/>
      <c r="L754" s="459"/>
      <c r="M754" s="459"/>
      <c r="N754" s="459"/>
      <c r="O754" s="459"/>
      <c r="P754" s="459"/>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59"/>
      <c r="D755" s="459"/>
      <c r="E755" s="459"/>
      <c r="F755" s="459"/>
      <c r="G755" s="459"/>
      <c r="H755" s="459"/>
      <c r="I755" s="459"/>
      <c r="J755" s="459"/>
      <c r="K755" s="459"/>
      <c r="L755" s="459"/>
      <c r="M755" s="459"/>
      <c r="N755" s="459"/>
      <c r="O755" s="459"/>
      <c r="P755" s="459"/>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59"/>
      <c r="D756" s="459"/>
      <c r="E756" s="459"/>
      <c r="F756" s="459"/>
      <c r="G756" s="459"/>
      <c r="H756" s="459"/>
      <c r="I756" s="459"/>
      <c r="J756" s="459"/>
      <c r="K756" s="459"/>
      <c r="L756" s="459"/>
      <c r="M756" s="459"/>
      <c r="N756" s="459"/>
      <c r="O756" s="459"/>
      <c r="P756" s="459"/>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59"/>
      <c r="D757" s="459"/>
      <c r="E757" s="459"/>
      <c r="F757" s="459"/>
      <c r="G757" s="459"/>
      <c r="H757" s="459"/>
      <c r="I757" s="459"/>
      <c r="J757" s="459"/>
      <c r="K757" s="459"/>
      <c r="L757" s="459"/>
      <c r="M757" s="459"/>
      <c r="N757" s="459"/>
      <c r="O757" s="459"/>
      <c r="P757" s="459"/>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59"/>
      <c r="D758" s="459"/>
      <c r="E758" s="459"/>
      <c r="F758" s="459"/>
      <c r="G758" s="459"/>
      <c r="H758" s="459"/>
      <c r="I758" s="459"/>
      <c r="J758" s="459"/>
      <c r="K758" s="459"/>
      <c r="L758" s="459"/>
      <c r="M758" s="459"/>
      <c r="N758" s="459"/>
      <c r="O758" s="459"/>
      <c r="P758" s="459"/>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59"/>
      <c r="D759" s="459"/>
      <c r="E759" s="459"/>
      <c r="F759" s="459"/>
      <c r="G759" s="459"/>
      <c r="H759" s="459"/>
      <c r="I759" s="459"/>
      <c r="J759" s="459"/>
      <c r="K759" s="459"/>
      <c r="L759" s="459"/>
      <c r="M759" s="459"/>
      <c r="N759" s="459"/>
      <c r="O759" s="459"/>
      <c r="P759" s="459"/>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59"/>
      <c r="D760" s="459"/>
      <c r="E760" s="459"/>
      <c r="F760" s="459"/>
      <c r="G760" s="459"/>
      <c r="H760" s="459"/>
      <c r="I760" s="459"/>
      <c r="J760" s="459"/>
      <c r="K760" s="459"/>
      <c r="L760" s="459"/>
      <c r="M760" s="459"/>
      <c r="N760" s="459"/>
      <c r="O760" s="459"/>
      <c r="P760" s="459"/>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59"/>
      <c r="D761" s="459"/>
      <c r="E761" s="459"/>
      <c r="F761" s="459"/>
      <c r="G761" s="459"/>
      <c r="H761" s="459"/>
      <c r="I761" s="459"/>
      <c r="J761" s="459"/>
      <c r="K761" s="459"/>
      <c r="L761" s="459"/>
      <c r="M761" s="459"/>
      <c r="N761" s="459"/>
      <c r="O761" s="459"/>
      <c r="P761" s="459"/>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59"/>
      <c r="D762" s="459"/>
      <c r="E762" s="459"/>
      <c r="F762" s="459"/>
      <c r="G762" s="459"/>
      <c r="H762" s="459"/>
      <c r="I762" s="459"/>
      <c r="J762" s="459"/>
      <c r="K762" s="459"/>
      <c r="L762" s="459"/>
      <c r="M762" s="459"/>
      <c r="N762" s="459"/>
      <c r="O762" s="459"/>
      <c r="P762" s="459"/>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59"/>
      <c r="D763" s="459"/>
      <c r="E763" s="459"/>
      <c r="F763" s="459"/>
      <c r="G763" s="459"/>
      <c r="H763" s="459"/>
      <c r="I763" s="459"/>
      <c r="J763" s="459"/>
      <c r="K763" s="459"/>
      <c r="L763" s="459"/>
      <c r="M763" s="459"/>
      <c r="N763" s="459"/>
      <c r="O763" s="459"/>
      <c r="P763" s="459"/>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59"/>
      <c r="D764" s="459"/>
      <c r="E764" s="459"/>
      <c r="F764" s="459"/>
      <c r="G764" s="459"/>
      <c r="H764" s="459"/>
      <c r="I764" s="459"/>
      <c r="J764" s="459"/>
      <c r="K764" s="459"/>
      <c r="L764" s="459"/>
      <c r="M764" s="459"/>
      <c r="N764" s="459"/>
      <c r="O764" s="459"/>
      <c r="P764" s="459"/>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59"/>
      <c r="D765" s="459"/>
      <c r="E765" s="459"/>
      <c r="F765" s="459"/>
      <c r="G765" s="459"/>
      <c r="H765" s="459"/>
      <c r="I765" s="459"/>
      <c r="J765" s="459"/>
      <c r="K765" s="459"/>
      <c r="L765" s="459"/>
      <c r="M765" s="459"/>
      <c r="N765" s="459"/>
      <c r="O765" s="459"/>
      <c r="P765" s="459"/>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59"/>
      <c r="D766" s="459"/>
      <c r="E766" s="459"/>
      <c r="F766" s="459"/>
      <c r="G766" s="459"/>
      <c r="H766" s="459"/>
      <c r="I766" s="459"/>
      <c r="J766" s="459"/>
      <c r="K766" s="459"/>
      <c r="L766" s="459"/>
      <c r="M766" s="459"/>
      <c r="N766" s="459"/>
      <c r="O766" s="459"/>
      <c r="P766" s="459"/>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59"/>
      <c r="D767" s="459"/>
      <c r="E767" s="459"/>
      <c r="F767" s="459"/>
      <c r="G767" s="459"/>
      <c r="H767" s="459"/>
      <c r="I767" s="459"/>
      <c r="J767" s="459"/>
      <c r="K767" s="459"/>
      <c r="L767" s="459"/>
      <c r="M767" s="459"/>
      <c r="N767" s="459"/>
      <c r="O767" s="459"/>
      <c r="P767" s="459"/>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59"/>
      <c r="D768" s="459"/>
      <c r="E768" s="459"/>
      <c r="F768" s="459"/>
      <c r="G768" s="459"/>
      <c r="H768" s="459"/>
      <c r="I768" s="459"/>
      <c r="J768" s="459"/>
      <c r="K768" s="459"/>
      <c r="L768" s="459"/>
      <c r="M768" s="459"/>
      <c r="N768" s="459"/>
      <c r="O768" s="459"/>
      <c r="P768" s="459"/>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59"/>
      <c r="D769" s="459"/>
      <c r="E769" s="459"/>
      <c r="F769" s="459"/>
      <c r="G769" s="459"/>
      <c r="H769" s="459"/>
      <c r="I769" s="459"/>
      <c r="J769" s="459"/>
      <c r="K769" s="459"/>
      <c r="L769" s="459"/>
      <c r="M769" s="459"/>
      <c r="N769" s="459"/>
      <c r="O769" s="459"/>
      <c r="P769" s="459"/>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59"/>
      <c r="D770" s="459"/>
      <c r="E770" s="459"/>
      <c r="F770" s="459"/>
      <c r="G770" s="459"/>
      <c r="H770" s="459"/>
      <c r="I770" s="459"/>
      <c r="J770" s="459"/>
      <c r="K770" s="459"/>
      <c r="L770" s="459"/>
      <c r="M770" s="459"/>
      <c r="N770" s="459"/>
      <c r="O770" s="459"/>
      <c r="P770" s="459"/>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59"/>
      <c r="D771" s="459"/>
      <c r="E771" s="459"/>
      <c r="F771" s="459"/>
      <c r="G771" s="459"/>
      <c r="H771" s="459"/>
      <c r="I771" s="459"/>
      <c r="J771" s="459"/>
      <c r="K771" s="459"/>
      <c r="L771" s="459"/>
      <c r="M771" s="459"/>
      <c r="N771" s="459"/>
      <c r="O771" s="459"/>
      <c r="P771" s="459"/>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59"/>
      <c r="D772" s="459"/>
      <c r="E772" s="459"/>
      <c r="F772" s="459"/>
      <c r="G772" s="459"/>
      <c r="H772" s="459"/>
      <c r="I772" s="459"/>
      <c r="J772" s="459"/>
      <c r="K772" s="459"/>
      <c r="L772" s="459"/>
      <c r="M772" s="459"/>
      <c r="N772" s="459"/>
      <c r="O772" s="459"/>
      <c r="P772" s="459"/>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59"/>
      <c r="D773" s="459"/>
      <c r="E773" s="459"/>
      <c r="F773" s="459"/>
      <c r="G773" s="459"/>
      <c r="H773" s="459"/>
      <c r="I773" s="459"/>
      <c r="J773" s="459"/>
      <c r="K773" s="459"/>
      <c r="L773" s="459"/>
      <c r="M773" s="459"/>
      <c r="N773" s="459"/>
      <c r="O773" s="459"/>
      <c r="P773" s="459"/>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59"/>
      <c r="D774" s="459"/>
      <c r="E774" s="459"/>
      <c r="F774" s="459"/>
      <c r="G774" s="459"/>
      <c r="H774" s="459"/>
      <c r="I774" s="459"/>
      <c r="J774" s="459"/>
      <c r="K774" s="459"/>
      <c r="L774" s="459"/>
      <c r="M774" s="459"/>
      <c r="N774" s="459"/>
      <c r="O774" s="459"/>
      <c r="P774" s="459"/>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59"/>
      <c r="D775" s="459"/>
      <c r="E775" s="459"/>
      <c r="F775" s="459"/>
      <c r="G775" s="459"/>
      <c r="H775" s="459"/>
      <c r="I775" s="459"/>
      <c r="J775" s="459"/>
      <c r="K775" s="459"/>
      <c r="L775" s="459"/>
      <c r="M775" s="459"/>
      <c r="N775" s="459"/>
      <c r="O775" s="459"/>
      <c r="P775" s="459"/>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59"/>
      <c r="D776" s="459"/>
      <c r="E776" s="459"/>
      <c r="F776" s="459"/>
      <c r="G776" s="459"/>
      <c r="H776" s="459"/>
      <c r="I776" s="459"/>
      <c r="J776" s="459"/>
      <c r="K776" s="459"/>
      <c r="L776" s="459"/>
      <c r="M776" s="459"/>
      <c r="N776" s="459"/>
      <c r="O776" s="459"/>
      <c r="P776" s="459"/>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59"/>
      <c r="D777" s="459"/>
      <c r="E777" s="459"/>
      <c r="F777" s="459"/>
      <c r="G777" s="459"/>
      <c r="H777" s="459"/>
      <c r="I777" s="459"/>
      <c r="J777" s="459"/>
      <c r="K777" s="459"/>
      <c r="L777" s="459"/>
      <c r="M777" s="459"/>
      <c r="N777" s="459"/>
      <c r="O777" s="459"/>
      <c r="P777" s="459"/>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59"/>
      <c r="D778" s="459"/>
      <c r="E778" s="459"/>
      <c r="F778" s="459"/>
      <c r="G778" s="459"/>
      <c r="H778" s="459"/>
      <c r="I778" s="459"/>
      <c r="J778" s="459"/>
      <c r="K778" s="459"/>
      <c r="L778" s="459"/>
      <c r="M778" s="459"/>
      <c r="N778" s="459"/>
      <c r="O778" s="459"/>
      <c r="P778" s="459"/>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59"/>
      <c r="D779" s="459"/>
      <c r="E779" s="459"/>
      <c r="F779" s="459"/>
      <c r="G779" s="459"/>
      <c r="H779" s="459"/>
      <c r="I779" s="459"/>
      <c r="J779" s="459"/>
      <c r="K779" s="459"/>
      <c r="L779" s="459"/>
      <c r="M779" s="459"/>
      <c r="N779" s="459"/>
      <c r="O779" s="459"/>
      <c r="P779" s="459"/>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59"/>
      <c r="D780" s="459"/>
      <c r="E780" s="459"/>
      <c r="F780" s="459"/>
      <c r="G780" s="459"/>
      <c r="H780" s="459"/>
      <c r="I780" s="459"/>
      <c r="J780" s="459"/>
      <c r="K780" s="459"/>
      <c r="L780" s="459"/>
      <c r="M780" s="459"/>
      <c r="N780" s="459"/>
      <c r="O780" s="459"/>
      <c r="P780" s="459"/>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59"/>
      <c r="D781" s="459"/>
      <c r="E781" s="459"/>
      <c r="F781" s="459"/>
      <c r="G781" s="459"/>
      <c r="H781" s="459"/>
      <c r="I781" s="459"/>
      <c r="J781" s="459"/>
      <c r="K781" s="459"/>
      <c r="L781" s="459"/>
      <c r="M781" s="459"/>
      <c r="N781" s="459"/>
      <c r="O781" s="459"/>
      <c r="P781" s="459"/>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59"/>
      <c r="D782" s="459"/>
      <c r="E782" s="459"/>
      <c r="F782" s="459"/>
      <c r="G782" s="459"/>
      <c r="H782" s="459"/>
      <c r="I782" s="459"/>
      <c r="J782" s="459"/>
      <c r="K782" s="459"/>
      <c r="L782" s="459"/>
      <c r="M782" s="459"/>
      <c r="N782" s="459"/>
      <c r="O782" s="459"/>
      <c r="P782" s="459"/>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59"/>
      <c r="D783" s="459"/>
      <c r="E783" s="459"/>
      <c r="F783" s="459"/>
      <c r="G783" s="459"/>
      <c r="H783" s="459"/>
      <c r="I783" s="459"/>
      <c r="J783" s="459"/>
      <c r="K783" s="459"/>
      <c r="L783" s="459"/>
      <c r="M783" s="459"/>
      <c r="N783" s="459"/>
      <c r="O783" s="459"/>
      <c r="P783" s="459"/>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59"/>
      <c r="D784" s="459"/>
      <c r="E784" s="459"/>
      <c r="F784" s="459"/>
      <c r="G784" s="459"/>
      <c r="H784" s="459"/>
      <c r="I784" s="459"/>
      <c r="J784" s="459"/>
      <c r="K784" s="459"/>
      <c r="L784" s="459"/>
      <c r="M784" s="459"/>
      <c r="N784" s="459"/>
      <c r="O784" s="459"/>
      <c r="P784" s="459"/>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59"/>
      <c r="D785" s="459"/>
      <c r="E785" s="459"/>
      <c r="F785" s="459"/>
      <c r="G785" s="459"/>
      <c r="H785" s="459"/>
      <c r="I785" s="459"/>
      <c r="J785" s="459"/>
      <c r="K785" s="459"/>
      <c r="L785" s="459"/>
      <c r="M785" s="459"/>
      <c r="N785" s="459"/>
      <c r="O785" s="459"/>
      <c r="P785" s="459"/>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59"/>
      <c r="D786" s="459"/>
      <c r="E786" s="459"/>
      <c r="F786" s="459"/>
      <c r="G786" s="459"/>
      <c r="H786" s="459"/>
      <c r="I786" s="459"/>
      <c r="J786" s="459"/>
      <c r="K786" s="459"/>
      <c r="L786" s="459"/>
      <c r="M786" s="459"/>
      <c r="N786" s="459"/>
      <c r="O786" s="459"/>
      <c r="P786" s="459"/>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59"/>
      <c r="D787" s="459"/>
      <c r="E787" s="459"/>
      <c r="F787" s="459"/>
      <c r="G787" s="459"/>
      <c r="H787" s="459"/>
      <c r="I787" s="459"/>
      <c r="J787" s="459"/>
      <c r="K787" s="459"/>
      <c r="L787" s="459"/>
      <c r="M787" s="459"/>
      <c r="N787" s="459"/>
      <c r="O787" s="459"/>
      <c r="P787" s="459"/>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59"/>
      <c r="D788" s="459"/>
      <c r="E788" s="459"/>
      <c r="F788" s="459"/>
      <c r="G788" s="459"/>
      <c r="H788" s="459"/>
      <c r="I788" s="459"/>
      <c r="J788" s="459"/>
      <c r="K788" s="459"/>
      <c r="L788" s="459"/>
      <c r="M788" s="459"/>
      <c r="N788" s="459"/>
      <c r="O788" s="459"/>
      <c r="P788" s="459"/>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59"/>
      <c r="D789" s="459"/>
      <c r="E789" s="459"/>
      <c r="F789" s="459"/>
      <c r="G789" s="459"/>
      <c r="H789" s="459"/>
      <c r="I789" s="459"/>
      <c r="J789" s="459"/>
      <c r="K789" s="459"/>
      <c r="L789" s="459"/>
      <c r="M789" s="459"/>
      <c r="N789" s="459"/>
      <c r="O789" s="459"/>
      <c r="P789" s="459"/>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59"/>
      <c r="D790" s="459"/>
      <c r="E790" s="459"/>
      <c r="F790" s="459"/>
      <c r="G790" s="459"/>
      <c r="H790" s="459"/>
      <c r="I790" s="459"/>
      <c r="J790" s="459"/>
      <c r="K790" s="459"/>
      <c r="L790" s="459"/>
      <c r="M790" s="459"/>
      <c r="N790" s="459"/>
      <c r="O790" s="459"/>
      <c r="P790" s="459"/>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59"/>
      <c r="D791" s="459"/>
      <c r="E791" s="459"/>
      <c r="F791" s="459"/>
      <c r="G791" s="459"/>
      <c r="H791" s="459"/>
      <c r="I791" s="459"/>
      <c r="J791" s="459"/>
      <c r="K791" s="459"/>
      <c r="L791" s="459"/>
      <c r="M791" s="459"/>
      <c r="N791" s="459"/>
      <c r="O791" s="459"/>
      <c r="P791" s="459"/>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59"/>
      <c r="D792" s="459"/>
      <c r="E792" s="459"/>
      <c r="F792" s="459"/>
      <c r="G792" s="459"/>
      <c r="H792" s="459"/>
      <c r="I792" s="459"/>
      <c r="J792" s="459"/>
      <c r="K792" s="459"/>
      <c r="L792" s="459"/>
      <c r="M792" s="459"/>
      <c r="N792" s="459"/>
      <c r="O792" s="459"/>
      <c r="P792" s="459"/>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59"/>
      <c r="D793" s="459"/>
      <c r="E793" s="459"/>
      <c r="F793" s="459"/>
      <c r="G793" s="459"/>
      <c r="H793" s="459"/>
      <c r="I793" s="459"/>
      <c r="J793" s="459"/>
      <c r="K793" s="459"/>
      <c r="L793" s="459"/>
      <c r="M793" s="459"/>
      <c r="N793" s="459"/>
      <c r="O793" s="459"/>
      <c r="P793" s="459"/>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59"/>
      <c r="D794" s="459"/>
      <c r="E794" s="459"/>
      <c r="F794" s="459"/>
      <c r="G794" s="459"/>
      <c r="H794" s="459"/>
      <c r="I794" s="459"/>
      <c r="J794" s="459"/>
      <c r="K794" s="459"/>
      <c r="L794" s="459"/>
      <c r="M794" s="459"/>
      <c r="N794" s="459"/>
      <c r="O794" s="459"/>
      <c r="P794" s="459"/>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59"/>
      <c r="D795" s="459"/>
      <c r="E795" s="459"/>
      <c r="F795" s="459"/>
      <c r="G795" s="459"/>
      <c r="H795" s="459"/>
      <c r="I795" s="459"/>
      <c r="J795" s="459"/>
      <c r="K795" s="459"/>
      <c r="L795" s="459"/>
      <c r="M795" s="459"/>
      <c r="N795" s="459"/>
      <c r="O795" s="459"/>
      <c r="P795" s="459"/>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59"/>
      <c r="D796" s="459"/>
      <c r="E796" s="459"/>
      <c r="F796" s="459"/>
      <c r="G796" s="459"/>
      <c r="H796" s="459"/>
      <c r="I796" s="459"/>
      <c r="J796" s="459"/>
      <c r="K796" s="459"/>
      <c r="L796" s="459"/>
      <c r="M796" s="459"/>
      <c r="N796" s="459"/>
      <c r="O796" s="459"/>
      <c r="P796" s="459"/>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59"/>
      <c r="D797" s="459"/>
      <c r="E797" s="459"/>
      <c r="F797" s="459"/>
      <c r="G797" s="459"/>
      <c r="H797" s="459"/>
      <c r="I797" s="459"/>
      <c r="J797" s="459"/>
      <c r="K797" s="459"/>
      <c r="L797" s="459"/>
      <c r="M797" s="459"/>
      <c r="N797" s="459"/>
      <c r="O797" s="459"/>
      <c r="P797" s="459"/>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59"/>
      <c r="D798" s="459"/>
      <c r="E798" s="459"/>
      <c r="F798" s="459"/>
      <c r="G798" s="459"/>
      <c r="H798" s="459"/>
      <c r="I798" s="459"/>
      <c r="J798" s="459"/>
      <c r="K798" s="459"/>
      <c r="L798" s="459"/>
      <c r="M798" s="459"/>
      <c r="N798" s="459"/>
      <c r="O798" s="459"/>
      <c r="P798" s="459"/>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59"/>
      <c r="D799" s="459"/>
      <c r="E799" s="459"/>
      <c r="F799" s="459"/>
      <c r="G799" s="459"/>
      <c r="H799" s="459"/>
      <c r="I799" s="459"/>
      <c r="J799" s="459"/>
      <c r="K799" s="459"/>
      <c r="L799" s="459"/>
      <c r="M799" s="459"/>
      <c r="N799" s="459"/>
      <c r="O799" s="459"/>
      <c r="P799" s="459"/>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59"/>
      <c r="D800" s="459"/>
      <c r="E800" s="459"/>
      <c r="F800" s="459"/>
      <c r="G800" s="459"/>
      <c r="H800" s="459"/>
      <c r="I800" s="459"/>
      <c r="J800" s="459"/>
      <c r="K800" s="459"/>
      <c r="L800" s="459"/>
      <c r="M800" s="459"/>
      <c r="N800" s="459"/>
      <c r="O800" s="459"/>
      <c r="P800" s="459"/>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59"/>
      <c r="D801" s="459"/>
      <c r="E801" s="459"/>
      <c r="F801" s="459"/>
      <c r="G801" s="459"/>
      <c r="H801" s="459"/>
      <c r="I801" s="459"/>
      <c r="J801" s="459"/>
      <c r="K801" s="459"/>
      <c r="L801" s="459"/>
      <c r="M801" s="459"/>
      <c r="N801" s="459"/>
      <c r="O801" s="459"/>
      <c r="P801" s="459"/>
    </row>
    <row r="802" ht="25.15" customHeight="true" x14ac:dyDescent="0.2">
      <c r="C802" s="459"/>
      <c r="D802" s="459"/>
      <c r="E802" s="459"/>
      <c r="F802" s="459"/>
      <c r="G802" s="459"/>
      <c r="H802" s="459"/>
      <c r="I802" s="459"/>
      <c r="J802" s="459"/>
      <c r="K802" s="459"/>
      <c r="L802" s="459"/>
      <c r="M802" s="459"/>
      <c r="N802" s="459"/>
      <c r="O802" s="459"/>
      <c r="P802" s="459"/>
    </row>
    <row r="803" ht="25.15" customHeight="true" x14ac:dyDescent="0.2">
      <c r="C803" s="459"/>
      <c r="D803" s="459"/>
      <c r="E803" s="459"/>
      <c r="F803" s="459"/>
      <c r="G803" s="459"/>
      <c r="H803" s="459"/>
      <c r="I803" s="459"/>
      <c r="J803" s="459"/>
      <c r="K803" s="459"/>
      <c r="L803" s="459"/>
      <c r="M803" s="459"/>
      <c r="N803" s="459"/>
      <c r="O803" s="459"/>
      <c r="P803" s="459"/>
    </row>
    <row r="804" ht="25.15" customHeight="true" x14ac:dyDescent="0.2">
      <c r="C804" s="459"/>
      <c r="D804" s="459"/>
      <c r="E804" s="459"/>
      <c r="F804" s="459"/>
      <c r="G804" s="459"/>
      <c r="H804" s="459"/>
      <c r="I804" s="459"/>
      <c r="J804" s="459"/>
      <c r="K804" s="459"/>
      <c r="L804" s="459"/>
      <c r="M804" s="459"/>
      <c r="N804" s="459"/>
      <c r="O804" s="459"/>
      <c r="P804" s="459"/>
    </row>
    <row r="805" ht="25.15" customHeight="true" x14ac:dyDescent="0.2">
      <c r="C805" s="459"/>
      <c r="D805" s="459"/>
      <c r="E805" s="459"/>
      <c r="F805" s="459"/>
      <c r="G805" s="459"/>
      <c r="H805" s="459"/>
      <c r="I805" s="459"/>
      <c r="J805" s="459"/>
      <c r="K805" s="459"/>
      <c r="L805" s="459"/>
      <c r="M805" s="459"/>
      <c r="N805" s="459"/>
      <c r="O805" s="459"/>
      <c r="P805" s="459"/>
    </row>
    <row r="806" ht="25.15" customHeight="true" x14ac:dyDescent="0.2">
      <c r="C806" s="459"/>
      <c r="D806" s="459"/>
      <c r="E806" s="459"/>
      <c r="F806" s="459"/>
      <c r="G806" s="459"/>
      <c r="H806" s="459"/>
      <c r="I806" s="459"/>
      <c r="J806" s="459"/>
      <c r="K806" s="459"/>
      <c r="L806" s="459"/>
      <c r="M806" s="459"/>
      <c r="N806" s="459"/>
      <c r="O806" s="459"/>
      <c r="P806" s="459"/>
    </row>
    <row r="807" ht="25.15" customHeight="true" x14ac:dyDescent="0.2">
      <c r="C807" s="459"/>
      <c r="D807" s="459"/>
      <c r="E807" s="459"/>
      <c r="F807" s="459"/>
      <c r="G807" s="459"/>
      <c r="H807" s="459"/>
      <c r="I807" s="459"/>
      <c r="J807" s="459"/>
      <c r="K807" s="459"/>
      <c r="L807" s="459"/>
      <c r="M807" s="459"/>
      <c r="N807" s="459"/>
      <c r="O807" s="459"/>
      <c r="P807" s="459"/>
    </row>
    <row r="808" ht="25.15" customHeight="true" x14ac:dyDescent="0.2">
      <c r="C808" s="459"/>
      <c r="D808" s="459"/>
      <c r="E808" s="459"/>
      <c r="F808" s="459"/>
      <c r="G808" s="459"/>
      <c r="H808" s="459"/>
      <c r="I808" s="459"/>
      <c r="J808" s="459"/>
      <c r="K808" s="459"/>
      <c r="L808" s="459"/>
      <c r="M808" s="459"/>
      <c r="N808" s="459"/>
      <c r="O808" s="459"/>
      <c r="P808" s="459"/>
    </row>
    <row r="809" ht="25.15" customHeight="true" x14ac:dyDescent="0.2">
      <c r="C809" s="459"/>
      <c r="D809" s="459"/>
      <c r="E809" s="459"/>
      <c r="F809" s="459"/>
      <c r="G809" s="459"/>
      <c r="H809" s="459"/>
      <c r="I809" s="459"/>
      <c r="J809" s="459"/>
      <c r="K809" s="459"/>
      <c r="L809" s="459"/>
      <c r="M809" s="459"/>
      <c r="N809" s="459"/>
      <c r="O809" s="459"/>
      <c r="P809" s="459"/>
    </row>
    <row r="810" ht="25.15" customHeight="true" x14ac:dyDescent="0.2">
      <c r="C810" s="459"/>
      <c r="D810" s="459"/>
      <c r="E810" s="459"/>
      <c r="F810" s="459"/>
      <c r="G810" s="459"/>
      <c r="H810" s="459"/>
      <c r="I810" s="459"/>
      <c r="J810" s="459"/>
      <c r="K810" s="459"/>
      <c r="L810" s="459"/>
      <c r="M810" s="459"/>
      <c r="N810" s="459"/>
      <c r="O810" s="459"/>
      <c r="P810" s="459"/>
    </row>
    <row r="811" ht="25.15" customHeight="true" x14ac:dyDescent="0.2">
      <c r="C811" s="459"/>
      <c r="D811" s="459"/>
      <c r="E811" s="459"/>
      <c r="F811" s="459"/>
      <c r="G811" s="459"/>
      <c r="H811" s="459"/>
      <c r="I811" s="459"/>
      <c r="J811" s="459"/>
      <c r="K811" s="459"/>
      <c r="L811" s="459"/>
      <c r="M811" s="459"/>
      <c r="N811" s="459"/>
      <c r="O811" s="459"/>
      <c r="P811" s="459"/>
    </row>
    <row r="812" ht="25.15" customHeight="true" x14ac:dyDescent="0.2">
      <c r="C812" s="459"/>
      <c r="D812" s="459"/>
      <c r="E812" s="459"/>
      <c r="F812" s="459"/>
      <c r="G812" s="459"/>
      <c r="H812" s="459"/>
      <c r="I812" s="459"/>
      <c r="J812" s="459"/>
      <c r="K812" s="459"/>
      <c r="L812" s="459"/>
      <c r="M812" s="459"/>
      <c r="N812" s="459"/>
      <c r="O812" s="459"/>
      <c r="P812" s="459"/>
    </row>
    <row r="813" ht="25.15" customHeight="true" x14ac:dyDescent="0.2">
      <c r="C813" s="459"/>
      <c r="D813" s="459"/>
      <c r="E813" s="459"/>
      <c r="F813" s="459"/>
      <c r="G813" s="459"/>
      <c r="H813" s="459"/>
      <c r="I813" s="459"/>
      <c r="J813" s="459"/>
      <c r="K813" s="459"/>
      <c r="L813" s="459"/>
      <c r="M813" s="459"/>
      <c r="N813" s="459"/>
      <c r="O813" s="459"/>
      <c r="P813" s="459"/>
    </row>
    <row r="814" ht="25.15" customHeight="true" x14ac:dyDescent="0.2">
      <c r="C814" s="459"/>
      <c r="D814" s="459"/>
      <c r="E814" s="459"/>
      <c r="F814" s="459"/>
      <c r="G814" s="459"/>
      <c r="H814" s="459"/>
      <c r="I814" s="459"/>
      <c r="J814" s="459"/>
      <c r="K814" s="459"/>
      <c r="L814" s="459"/>
      <c r="M814" s="459"/>
      <c r="N814" s="459"/>
      <c r="O814" s="459"/>
      <c r="P814" s="459"/>
    </row>
    <row r="815" ht="25.15" customHeight="true" x14ac:dyDescent="0.2">
      <c r="C815" s="459"/>
      <c r="D815" s="459"/>
      <c r="E815" s="459"/>
      <c r="F815" s="459"/>
      <c r="G815" s="459"/>
      <c r="H815" s="459"/>
      <c r="I815" s="459"/>
      <c r="J815" s="459"/>
      <c r="K815" s="459"/>
      <c r="L815" s="459"/>
      <c r="M815" s="459"/>
      <c r="N815" s="459"/>
      <c r="O815" s="459"/>
      <c r="P815" s="459"/>
    </row>
    <row r="816" ht="25.15" customHeight="true" x14ac:dyDescent="0.2">
      <c r="C816" s="459"/>
      <c r="D816" s="459"/>
      <c r="E816" s="459"/>
      <c r="F816" s="459"/>
      <c r="G816" s="459"/>
      <c r="H816" s="459"/>
      <c r="I816" s="459"/>
      <c r="J816" s="459"/>
      <c r="K816" s="459"/>
      <c r="L816" s="459"/>
      <c r="M816" s="459"/>
      <c r="N816" s="459"/>
      <c r="O816" s="459"/>
      <c r="P816" s="459"/>
    </row>
    <row r="817" ht="25.15" customHeight="true" x14ac:dyDescent="0.2">
      <c r="C817" s="459"/>
      <c r="D817" s="459"/>
      <c r="E817" s="459"/>
      <c r="F817" s="459"/>
      <c r="G817" s="459"/>
      <c r="H817" s="459"/>
      <c r="I817" s="459"/>
      <c r="J817" s="459"/>
      <c r="K817" s="459"/>
      <c r="L817" s="459"/>
      <c r="M817" s="459"/>
      <c r="N817" s="459"/>
      <c r="O817" s="459"/>
      <c r="P817" s="459"/>
    </row>
    <row r="818" ht="25.15" customHeight="true" x14ac:dyDescent="0.2">
      <c r="C818" s="459"/>
      <c r="D818" s="459"/>
      <c r="E818" s="459"/>
      <c r="F818" s="459"/>
      <c r="G818" s="459"/>
      <c r="H818" s="459"/>
      <c r="I818" s="459"/>
      <c r="J818" s="459"/>
      <c r="K818" s="459"/>
      <c r="L818" s="459"/>
      <c r="M818" s="459"/>
      <c r="N818" s="459"/>
      <c r="O818" s="459"/>
      <c r="P818" s="459"/>
    </row>
    <row r="819" ht="25.15" customHeight="true" x14ac:dyDescent="0.2">
      <c r="C819" s="459"/>
      <c r="D819" s="459"/>
      <c r="E819" s="459"/>
      <c r="F819" s="459"/>
      <c r="G819" s="459"/>
      <c r="H819" s="459"/>
      <c r="I819" s="459"/>
      <c r="J819" s="459"/>
      <c r="K819" s="459"/>
      <c r="L819" s="459"/>
      <c r="M819" s="459"/>
      <c r="N819" s="459"/>
      <c r="O819" s="459"/>
      <c r="P819" s="459"/>
    </row>
    <row r="820" ht="25.15" customHeight="true" x14ac:dyDescent="0.2">
      <c r="C820" s="459"/>
      <c r="D820" s="459"/>
      <c r="E820" s="459"/>
      <c r="F820" s="459"/>
      <c r="G820" s="459"/>
      <c r="H820" s="459"/>
      <c r="I820" s="459"/>
      <c r="J820" s="459"/>
      <c r="K820" s="459"/>
      <c r="L820" s="459"/>
      <c r="M820" s="459"/>
      <c r="N820" s="459"/>
      <c r="O820" s="459"/>
      <c r="P820" s="459"/>
    </row>
    <row r="821" ht="25.15" customHeight="true" x14ac:dyDescent="0.2">
      <c r="C821" s="459"/>
      <c r="D821" s="459"/>
      <c r="E821" s="459"/>
      <c r="F821" s="459"/>
      <c r="G821" s="459"/>
      <c r="H821" s="459"/>
      <c r="I821" s="459"/>
      <c r="J821" s="459"/>
      <c r="K821" s="459"/>
      <c r="L821" s="459"/>
      <c r="M821" s="459"/>
      <c r="N821" s="459"/>
      <c r="O821" s="459"/>
      <c r="P821" s="459"/>
    </row>
    <row r="822" ht="25.15" customHeight="true" x14ac:dyDescent="0.2">
      <c r="C822" s="459"/>
      <c r="D822" s="459"/>
      <c r="E822" s="459"/>
      <c r="F822" s="459"/>
      <c r="G822" s="459"/>
      <c r="H822" s="459"/>
      <c r="I822" s="459"/>
      <c r="J822" s="459"/>
      <c r="K822" s="459"/>
      <c r="L822" s="459"/>
      <c r="M822" s="459"/>
      <c r="N822" s="459"/>
      <c r="O822" s="459"/>
      <c r="P822" s="459"/>
    </row>
    <row r="823" ht="25.15" customHeight="true" x14ac:dyDescent="0.2">
      <c r="C823" s="459"/>
      <c r="D823" s="459"/>
      <c r="E823" s="459"/>
      <c r="F823" s="459"/>
      <c r="G823" s="459"/>
      <c r="H823" s="459"/>
      <c r="I823" s="459"/>
      <c r="J823" s="459"/>
      <c r="K823" s="459"/>
      <c r="L823" s="459"/>
      <c r="M823" s="459"/>
      <c r="N823" s="459"/>
      <c r="O823" s="459"/>
      <c r="P823" s="459"/>
    </row>
    <row r="824" ht="25.15" customHeight="true" x14ac:dyDescent="0.2">
      <c r="C824" s="459"/>
      <c r="D824" s="459"/>
      <c r="E824" s="459"/>
      <c r="F824" s="459"/>
      <c r="G824" s="459"/>
      <c r="H824" s="459"/>
      <c r="I824" s="459"/>
      <c r="J824" s="459"/>
      <c r="K824" s="459"/>
      <c r="L824" s="459"/>
      <c r="M824" s="459"/>
      <c r="N824" s="459"/>
      <c r="O824" s="459"/>
      <c r="P824" s="459"/>
    </row>
    <row r="825" ht="25.15" customHeight="true" x14ac:dyDescent="0.2">
      <c r="C825" s="459"/>
      <c r="D825" s="459"/>
      <c r="E825" s="459"/>
      <c r="F825" s="459"/>
      <c r="G825" s="459"/>
      <c r="H825" s="459"/>
      <c r="I825" s="459"/>
      <c r="J825" s="459"/>
      <c r="K825" s="459"/>
      <c r="L825" s="459"/>
      <c r="M825" s="459"/>
      <c r="N825" s="459"/>
      <c r="O825" s="459"/>
      <c r="P825" s="459"/>
    </row>
    <row r="826" ht="25.15" customHeight="true" x14ac:dyDescent="0.2">
      <c r="C826" s="459"/>
      <c r="D826" s="459"/>
      <c r="E826" s="459"/>
      <c r="F826" s="459"/>
      <c r="G826" s="459"/>
      <c r="H826" s="459"/>
      <c r="I826" s="459"/>
      <c r="J826" s="459"/>
      <c r="K826" s="459"/>
      <c r="L826" s="459"/>
      <c r="M826" s="459"/>
      <c r="N826" s="459"/>
      <c r="O826" s="459"/>
      <c r="P826" s="459"/>
    </row>
    <row r="827" ht="25.15" customHeight="true" x14ac:dyDescent="0.2">
      <c r="C827" s="459"/>
      <c r="D827" s="459"/>
      <c r="E827" s="459"/>
      <c r="F827" s="459"/>
      <c r="G827" s="459"/>
      <c r="H827" s="459"/>
      <c r="I827" s="459"/>
      <c r="J827" s="459"/>
      <c r="K827" s="459"/>
      <c r="L827" s="459"/>
      <c r="M827" s="459"/>
      <c r="N827" s="459"/>
      <c r="O827" s="459"/>
      <c r="P827" s="459"/>
    </row>
    <row r="828" ht="25.15" customHeight="true" x14ac:dyDescent="0.2">
      <c r="C828" s="459"/>
      <c r="D828" s="459"/>
      <c r="E828" s="459"/>
      <c r="F828" s="459"/>
      <c r="G828" s="459"/>
      <c r="H828" s="459"/>
      <c r="I828" s="459"/>
      <c r="J828" s="459"/>
      <c r="K828" s="459"/>
      <c r="L828" s="459"/>
      <c r="M828" s="459"/>
      <c r="N828" s="459"/>
      <c r="O828" s="459"/>
      <c r="P828" s="459"/>
    </row>
    <row r="829" ht="25.15" customHeight="true" x14ac:dyDescent="0.2">
      <c r="C829" s="459"/>
      <c r="D829" s="459"/>
      <c r="E829" s="459"/>
      <c r="F829" s="459"/>
      <c r="G829" s="459"/>
      <c r="H829" s="459"/>
      <c r="I829" s="459"/>
      <c r="J829" s="459"/>
      <c r="K829" s="459"/>
      <c r="L829" s="459"/>
      <c r="M829" s="459"/>
      <c r="N829" s="459"/>
      <c r="O829" s="459"/>
      <c r="P829" s="459"/>
    </row>
    <row r="830" ht="25.15" customHeight="true" x14ac:dyDescent="0.2">
      <c r="C830" s="459"/>
      <c r="D830" s="459"/>
      <c r="E830" s="459"/>
      <c r="F830" s="459"/>
      <c r="G830" s="459"/>
      <c r="H830" s="459"/>
      <c r="I830" s="459"/>
      <c r="J830" s="459"/>
      <c r="K830" s="459"/>
      <c r="L830" s="459"/>
      <c r="M830" s="459"/>
      <c r="N830" s="459"/>
      <c r="O830" s="459"/>
      <c r="P830" s="459"/>
    </row>
    <row r="831" ht="25.15" customHeight="true" x14ac:dyDescent="0.2">
      <c r="C831" s="459"/>
      <c r="D831" s="459"/>
      <c r="E831" s="459"/>
      <c r="F831" s="459"/>
      <c r="G831" s="459"/>
      <c r="H831" s="459"/>
      <c r="I831" s="459"/>
      <c r="J831" s="459"/>
      <c r="K831" s="459"/>
      <c r="L831" s="459"/>
      <c r="M831" s="459"/>
      <c r="N831" s="459"/>
      <c r="O831" s="459"/>
      <c r="P831" s="459"/>
    </row>
    <row r="832" ht="25.15" customHeight="true" x14ac:dyDescent="0.2">
      <c r="C832" s="459"/>
      <c r="D832" s="459"/>
      <c r="E832" s="459"/>
      <c r="F832" s="459"/>
      <c r="G832" s="459"/>
      <c r="H832" s="459"/>
      <c r="I832" s="459"/>
      <c r="J832" s="459"/>
      <c r="K832" s="459"/>
      <c r="L832" s="459"/>
      <c r="M832" s="459"/>
      <c r="N832" s="459"/>
      <c r="O832" s="459"/>
      <c r="P832" s="459"/>
    </row>
    <row r="833" ht="25.15" customHeight="true" x14ac:dyDescent="0.2">
      <c r="C833" s="459"/>
      <c r="D833" s="459"/>
      <c r="E833" s="459"/>
      <c r="F833" s="459"/>
      <c r="G833" s="459"/>
      <c r="H833" s="459"/>
      <c r="I833" s="459"/>
      <c r="J833" s="459"/>
      <c r="K833" s="459"/>
      <c r="L833" s="459"/>
      <c r="M833" s="459"/>
      <c r="N833" s="459"/>
      <c r="O833" s="459"/>
      <c r="P833" s="459"/>
    </row>
    <row r="834" ht="25.15" customHeight="true" x14ac:dyDescent="0.2">
      <c r="C834" s="459"/>
      <c r="D834" s="459"/>
      <c r="E834" s="459"/>
      <c r="F834" s="459"/>
      <c r="G834" s="459"/>
      <c r="H834" s="459"/>
      <c r="I834" s="459"/>
      <c r="J834" s="459"/>
      <c r="K834" s="459"/>
      <c r="L834" s="459"/>
      <c r="M834" s="459"/>
      <c r="N834" s="459"/>
      <c r="O834" s="459"/>
      <c r="P834" s="459"/>
    </row>
    <row r="835" ht="25.15" customHeight="true" x14ac:dyDescent="0.2">
      <c r="C835" s="459"/>
      <c r="D835" s="459"/>
      <c r="E835" s="459"/>
      <c r="F835" s="459"/>
      <c r="G835" s="459"/>
      <c r="H835" s="459"/>
      <c r="I835" s="459"/>
      <c r="J835" s="459"/>
      <c r="K835" s="459"/>
      <c r="L835" s="459"/>
      <c r="M835" s="459"/>
      <c r="N835" s="459"/>
      <c r="O835" s="459"/>
      <c r="P835" s="459"/>
    </row>
    <row r="836" ht="25.15" customHeight="true" x14ac:dyDescent="0.2">
      <c r="C836" s="459"/>
      <c r="D836" s="459"/>
      <c r="E836" s="459"/>
      <c r="F836" s="459"/>
      <c r="G836" s="459"/>
      <c r="H836" s="459"/>
      <c r="I836" s="459"/>
      <c r="J836" s="459"/>
      <c r="K836" s="459"/>
      <c r="L836" s="459"/>
      <c r="M836" s="459"/>
      <c r="N836" s="459"/>
      <c r="O836" s="459"/>
      <c r="P836" s="459"/>
    </row>
    <row r="837" ht="25.15" customHeight="true" x14ac:dyDescent="0.2">
      <c r="C837" s="459"/>
      <c r="D837" s="459"/>
      <c r="E837" s="459"/>
      <c r="F837" s="459"/>
      <c r="G837" s="459"/>
      <c r="H837" s="459"/>
      <c r="I837" s="459"/>
      <c r="J837" s="459"/>
      <c r="K837" s="459"/>
      <c r="L837" s="459"/>
      <c r="M837" s="459"/>
      <c r="N837" s="459"/>
      <c r="O837" s="459"/>
      <c r="P837" s="459"/>
    </row>
    <row r="838" ht="25.15" customHeight="true" x14ac:dyDescent="0.2">
      <c r="C838" s="459"/>
      <c r="D838" s="459"/>
      <c r="E838" s="459"/>
      <c r="F838" s="459"/>
      <c r="G838" s="459"/>
      <c r="H838" s="459"/>
      <c r="I838" s="459"/>
      <c r="J838" s="459"/>
      <c r="K838" s="459"/>
      <c r="L838" s="459"/>
      <c r="M838" s="459"/>
      <c r="N838" s="459"/>
      <c r="O838" s="459"/>
      <c r="P838" s="459"/>
    </row>
    <row r="839" ht="25.15" customHeight="true" x14ac:dyDescent="0.2">
      <c r="C839" s="459"/>
      <c r="D839" s="459"/>
      <c r="E839" s="459"/>
      <c r="F839" s="459"/>
      <c r="G839" s="459"/>
      <c r="H839" s="459"/>
      <c r="I839" s="459"/>
      <c r="J839" s="459"/>
      <c r="K839" s="459"/>
      <c r="L839" s="459"/>
      <c r="M839" s="459"/>
      <c r="N839" s="459"/>
      <c r="O839" s="459"/>
      <c r="P839" s="459"/>
    </row>
    <row r="840" ht="25.15" customHeight="true" x14ac:dyDescent="0.2">
      <c r="C840" s="459"/>
      <c r="D840" s="459"/>
      <c r="E840" s="459"/>
      <c r="F840" s="459"/>
      <c r="G840" s="459"/>
      <c r="H840" s="459"/>
      <c r="I840" s="459"/>
      <c r="J840" s="459"/>
      <c r="K840" s="459"/>
      <c r="L840" s="459"/>
      <c r="M840" s="459"/>
      <c r="N840" s="459"/>
      <c r="O840" s="459"/>
      <c r="P840" s="459"/>
    </row>
    <row r="841" ht="25.15" customHeight="true" x14ac:dyDescent="0.2">
      <c r="C841" s="459"/>
      <c r="D841" s="459"/>
      <c r="E841" s="459"/>
      <c r="F841" s="459"/>
      <c r="G841" s="459"/>
      <c r="H841" s="459"/>
      <c r="I841" s="459"/>
      <c r="J841" s="459"/>
      <c r="K841" s="459"/>
      <c r="L841" s="459"/>
      <c r="M841" s="459"/>
      <c r="N841" s="459"/>
      <c r="O841" s="459"/>
      <c r="P841" s="459"/>
    </row>
    <row r="842" ht="25.15" customHeight="true" x14ac:dyDescent="0.2">
      <c r="C842" s="459"/>
      <c r="D842" s="459"/>
      <c r="E842" s="459"/>
      <c r="F842" s="459"/>
      <c r="G842" s="459"/>
      <c r="H842" s="459"/>
      <c r="I842" s="459"/>
      <c r="J842" s="459"/>
      <c r="K842" s="459"/>
      <c r="L842" s="459"/>
      <c r="M842" s="459"/>
      <c r="N842" s="459"/>
      <c r="O842" s="459"/>
      <c r="P842" s="459"/>
    </row>
    <row r="843" ht="25.15" customHeight="true" x14ac:dyDescent="0.2">
      <c r="C843" s="459"/>
      <c r="D843" s="459"/>
      <c r="E843" s="459"/>
      <c r="F843" s="459"/>
      <c r="G843" s="459"/>
      <c r="H843" s="459"/>
      <c r="I843" s="459"/>
      <c r="J843" s="459"/>
      <c r="K843" s="459"/>
      <c r="L843" s="459"/>
      <c r="M843" s="459"/>
      <c r="N843" s="459"/>
      <c r="O843" s="459"/>
      <c r="P843" s="459"/>
    </row>
    <row r="844" ht="25.15" customHeight="true" x14ac:dyDescent="0.2">
      <c r="C844" s="459"/>
      <c r="D844" s="459"/>
      <c r="E844" s="459"/>
      <c r="F844" s="459"/>
      <c r="G844" s="459"/>
      <c r="H844" s="459"/>
      <c r="I844" s="459"/>
      <c r="J844" s="459"/>
      <c r="K844" s="459"/>
      <c r="L844" s="459"/>
      <c r="M844" s="459"/>
      <c r="N844" s="459"/>
      <c r="O844" s="459"/>
      <c r="P844" s="459"/>
    </row>
    <row r="845" ht="25.15" customHeight="true" x14ac:dyDescent="0.2">
      <c r="C845" s="459"/>
      <c r="D845" s="459"/>
      <c r="E845" s="459"/>
      <c r="F845" s="459"/>
      <c r="G845" s="459"/>
      <c r="H845" s="459"/>
      <c r="I845" s="459"/>
      <c r="J845" s="459"/>
      <c r="K845" s="459"/>
      <c r="L845" s="459"/>
      <c r="M845" s="459"/>
      <c r="N845" s="459"/>
      <c r="O845" s="459"/>
      <c r="P845" s="459"/>
    </row>
    <row r="846" ht="25.15" customHeight="true" x14ac:dyDescent="0.2">
      <c r="C846" s="459"/>
      <c r="D846" s="459"/>
      <c r="E846" s="459"/>
      <c r="F846" s="459"/>
      <c r="G846" s="459"/>
      <c r="H846" s="459"/>
      <c r="I846" s="459"/>
      <c r="J846" s="459"/>
      <c r="K846" s="459"/>
      <c r="L846" s="459"/>
      <c r="M846" s="459"/>
      <c r="N846" s="459"/>
      <c r="O846" s="459"/>
      <c r="P846" s="459"/>
    </row>
    <row r="847" ht="25.15" customHeight="true" x14ac:dyDescent="0.2">
      <c r="C847" s="459"/>
      <c r="D847" s="459"/>
      <c r="E847" s="459"/>
      <c r="F847" s="459"/>
      <c r="G847" s="459"/>
      <c r="H847" s="459"/>
      <c r="I847" s="459"/>
      <c r="J847" s="459"/>
      <c r="K847" s="459"/>
      <c r="L847" s="459"/>
      <c r="M847" s="459"/>
      <c r="N847" s="459"/>
      <c r="O847" s="459"/>
      <c r="P847" s="459"/>
    </row>
    <row r="848" ht="25.15" customHeight="true" x14ac:dyDescent="0.2">
      <c r="C848" s="459"/>
      <c r="D848" s="459"/>
      <c r="E848" s="459"/>
      <c r="F848" s="459"/>
      <c r="G848" s="459"/>
      <c r="H848" s="459"/>
      <c r="I848" s="459"/>
      <c r="J848" s="459"/>
      <c r="K848" s="459"/>
      <c r="L848" s="459"/>
      <c r="M848" s="459"/>
      <c r="N848" s="459"/>
      <c r="O848" s="459"/>
      <c r="P848" s="459"/>
    </row>
    <row r="849" ht="25.15" customHeight="true" x14ac:dyDescent="0.2">
      <c r="C849" s="459"/>
      <c r="D849" s="459"/>
      <c r="E849" s="459"/>
      <c r="F849" s="459"/>
      <c r="G849" s="459"/>
      <c r="H849" s="459"/>
      <c r="I849" s="459"/>
      <c r="J849" s="459"/>
      <c r="K849" s="459"/>
      <c r="L849" s="459"/>
      <c r="M849" s="459"/>
      <c r="N849" s="459"/>
      <c r="O849" s="459"/>
      <c r="P849" s="459"/>
    </row>
    <row r="850" ht="25.15" customHeight="true" x14ac:dyDescent="0.2">
      <c r="C850" s="459"/>
      <c r="D850" s="459"/>
      <c r="E850" s="459"/>
      <c r="F850" s="459"/>
      <c r="G850" s="459"/>
      <c r="H850" s="459"/>
      <c r="I850" s="459"/>
      <c r="J850" s="459"/>
      <c r="K850" s="459"/>
      <c r="L850" s="459"/>
      <c r="M850" s="459"/>
      <c r="N850" s="459"/>
      <c r="O850" s="459"/>
      <c r="P850" s="459"/>
    </row>
    <row r="851" ht="25.15" customHeight="true" x14ac:dyDescent="0.2">
      <c r="C851" s="459"/>
      <c r="D851" s="459"/>
      <c r="E851" s="459"/>
      <c r="F851" s="459"/>
      <c r="G851" s="459"/>
      <c r="H851" s="459"/>
      <c r="I851" s="459"/>
      <c r="J851" s="459"/>
      <c r="K851" s="459"/>
      <c r="L851" s="459"/>
      <c r="M851" s="459"/>
      <c r="N851" s="459"/>
      <c r="O851" s="459"/>
      <c r="P851" s="459"/>
    </row>
    <row r="852" ht="25.15" customHeight="true" x14ac:dyDescent="0.2">
      <c r="C852" s="459"/>
      <c r="D852" s="459"/>
      <c r="E852" s="459"/>
      <c r="F852" s="459"/>
      <c r="G852" s="459"/>
      <c r="H852" s="459"/>
      <c r="I852" s="459"/>
      <c r="J852" s="459"/>
      <c r="K852" s="459"/>
      <c r="L852" s="459"/>
      <c r="M852" s="459"/>
      <c r="N852" s="459"/>
      <c r="O852" s="459"/>
      <c r="P852" s="459"/>
    </row>
    <row r="853" ht="25.15" customHeight="true" x14ac:dyDescent="0.2">
      <c r="C853" s="459"/>
      <c r="D853" s="459"/>
      <c r="E853" s="459"/>
      <c r="F853" s="459"/>
      <c r="G853" s="459"/>
      <c r="H853" s="459"/>
      <c r="I853" s="459"/>
      <c r="J853" s="459"/>
      <c r="K853" s="459"/>
      <c r="L853" s="459"/>
      <c r="M853" s="459"/>
      <c r="N853" s="459"/>
      <c r="O853" s="459"/>
      <c r="P853" s="459"/>
    </row>
    <row r="854" ht="25.15" customHeight="true" x14ac:dyDescent="0.2">
      <c r="C854" s="459"/>
      <c r="D854" s="459"/>
      <c r="E854" s="459"/>
      <c r="F854" s="459"/>
      <c r="G854" s="459"/>
      <c r="H854" s="459"/>
      <c r="I854" s="459"/>
      <c r="J854" s="459"/>
      <c r="K854" s="459"/>
      <c r="L854" s="459"/>
      <c r="M854" s="459"/>
      <c r="N854" s="459"/>
      <c r="O854" s="459"/>
      <c r="P854" s="459"/>
    </row>
    <row r="855" ht="25.15" customHeight="true" x14ac:dyDescent="0.2">
      <c r="C855" s="459"/>
      <c r="D855" s="459"/>
      <c r="E855" s="459"/>
      <c r="F855" s="459"/>
      <c r="G855" s="459"/>
      <c r="H855" s="459"/>
      <c r="I855" s="459"/>
      <c r="J855" s="459"/>
      <c r="K855" s="459"/>
      <c r="L855" s="459"/>
      <c r="M855" s="459"/>
      <c r="N855" s="459"/>
      <c r="O855" s="459"/>
      <c r="P855" s="459"/>
    </row>
    <row r="856" ht="25.15" customHeight="true" x14ac:dyDescent="0.2">
      <c r="C856" s="459"/>
      <c r="D856" s="459"/>
      <c r="E856" s="459"/>
      <c r="F856" s="459"/>
      <c r="G856" s="459"/>
      <c r="H856" s="459"/>
      <c r="I856" s="459"/>
      <c r="J856" s="459"/>
      <c r="K856" s="459"/>
      <c r="L856" s="459"/>
      <c r="M856" s="459"/>
      <c r="N856" s="459"/>
      <c r="O856" s="459"/>
      <c r="P856" s="459"/>
    </row>
    <row r="857" ht="25.15" customHeight="true" x14ac:dyDescent="0.2">
      <c r="C857" s="459"/>
      <c r="D857" s="459"/>
      <c r="E857" s="459"/>
      <c r="F857" s="459"/>
      <c r="G857" s="459"/>
      <c r="H857" s="459"/>
      <c r="I857" s="459"/>
      <c r="J857" s="459"/>
      <c r="K857" s="459"/>
      <c r="L857" s="459"/>
      <c r="M857" s="459"/>
      <c r="N857" s="459"/>
      <c r="O857" s="459"/>
      <c r="P857" s="459"/>
    </row>
    <row r="858" ht="25.15" customHeight="true" x14ac:dyDescent="0.2">
      <c r="C858" s="459"/>
      <c r="D858" s="459"/>
      <c r="E858" s="459"/>
      <c r="F858" s="459"/>
      <c r="G858" s="459"/>
      <c r="H858" s="459"/>
      <c r="I858" s="459"/>
      <c r="J858" s="459"/>
      <c r="K858" s="459"/>
      <c r="L858" s="459"/>
      <c r="M858" s="459"/>
      <c r="N858" s="459"/>
      <c r="O858" s="459"/>
      <c r="P858" s="459"/>
    </row>
    <row r="859" ht="25.15" customHeight="true" x14ac:dyDescent="0.2">
      <c r="C859" s="459"/>
      <c r="D859" s="459"/>
      <c r="E859" s="459"/>
      <c r="F859" s="459"/>
      <c r="G859" s="459"/>
      <c r="H859" s="459"/>
      <c r="I859" s="459"/>
      <c r="J859" s="459"/>
      <c r="K859" s="459"/>
      <c r="L859" s="459"/>
      <c r="M859" s="459"/>
      <c r="N859" s="459"/>
      <c r="O859" s="459"/>
      <c r="P859" s="459"/>
    </row>
    <row r="860" ht="25.15" customHeight="true" x14ac:dyDescent="0.2">
      <c r="C860" s="459"/>
      <c r="D860" s="459"/>
      <c r="E860" s="459"/>
      <c r="F860" s="459"/>
      <c r="G860" s="459"/>
      <c r="H860" s="459"/>
      <c r="I860" s="459"/>
      <c r="J860" s="459"/>
      <c r="K860" s="459"/>
      <c r="L860" s="459"/>
      <c r="M860" s="459"/>
      <c r="N860" s="459"/>
      <c r="O860" s="459"/>
      <c r="P860" s="459"/>
    </row>
    <row r="861" ht="25.15" customHeight="true" x14ac:dyDescent="0.2">
      <c r="C861" s="459"/>
      <c r="D861" s="459"/>
      <c r="E861" s="459"/>
      <c r="F861" s="459"/>
      <c r="G861" s="459"/>
      <c r="H861" s="459"/>
      <c r="I861" s="459"/>
      <c r="J861" s="459"/>
      <c r="K861" s="459"/>
      <c r="L861" s="459"/>
      <c r="M861" s="459"/>
      <c r="N861" s="459"/>
      <c r="O861" s="459"/>
      <c r="P861" s="459"/>
    </row>
    <row r="862" ht="25.15" customHeight="true" x14ac:dyDescent="0.2">
      <c r="C862" s="459"/>
      <c r="D862" s="459"/>
      <c r="E862" s="459"/>
      <c r="F862" s="459"/>
      <c r="G862" s="459"/>
      <c r="H862" s="459"/>
      <c r="I862" s="459"/>
      <c r="J862" s="459"/>
      <c r="K862" s="459"/>
      <c r="L862" s="459"/>
      <c r="M862" s="459"/>
      <c r="N862" s="459"/>
      <c r="O862" s="459"/>
      <c r="P862" s="459"/>
    </row>
    <row r="863" ht="25.15" customHeight="true" x14ac:dyDescent="0.2">
      <c r="C863" s="459"/>
      <c r="D863" s="459"/>
      <c r="E863" s="459"/>
      <c r="F863" s="459"/>
      <c r="G863" s="459"/>
      <c r="H863" s="459"/>
      <c r="I863" s="459"/>
      <c r="J863" s="459"/>
      <c r="K863" s="459"/>
      <c r="L863" s="459"/>
      <c r="M863" s="459"/>
      <c r="N863" s="459"/>
      <c r="O863" s="459"/>
      <c r="P863" s="459"/>
    </row>
    <row r="864" ht="25.15" customHeight="true" x14ac:dyDescent="0.2">
      <c r="C864" s="459"/>
      <c r="D864" s="459"/>
      <c r="E864" s="459"/>
      <c r="F864" s="459"/>
      <c r="G864" s="459"/>
      <c r="H864" s="459"/>
      <c r="I864" s="459"/>
      <c r="J864" s="459"/>
      <c r="K864" s="459"/>
      <c r="L864" s="459"/>
      <c r="M864" s="459"/>
      <c r="N864" s="459"/>
      <c r="O864" s="459"/>
      <c r="P864" s="459"/>
    </row>
    <row r="865" ht="25.15" customHeight="true" x14ac:dyDescent="0.2">
      <c r="C865" s="459"/>
      <c r="D865" s="459"/>
      <c r="E865" s="459"/>
      <c r="F865" s="459"/>
      <c r="G865" s="459"/>
      <c r="H865" s="459"/>
      <c r="I865" s="459"/>
      <c r="J865" s="459"/>
      <c r="K865" s="459"/>
      <c r="L865" s="459"/>
      <c r="M865" s="459"/>
      <c r="N865" s="459"/>
      <c r="O865" s="459"/>
      <c r="P865" s="459"/>
    </row>
    <row r="866" ht="25.15" customHeight="true" x14ac:dyDescent="0.2">
      <c r="C866" s="459"/>
      <c r="D866" s="459"/>
      <c r="E866" s="459"/>
      <c r="F866" s="459"/>
      <c r="G866" s="459"/>
      <c r="H866" s="459"/>
      <c r="I866" s="459"/>
      <c r="J866" s="459"/>
      <c r="K866" s="459"/>
      <c r="L866" s="459"/>
      <c r="M866" s="459"/>
      <c r="N866" s="459"/>
      <c r="O866" s="459"/>
      <c r="P866" s="459"/>
    </row>
    <row r="867" ht="25.15" customHeight="true" x14ac:dyDescent="0.2">
      <c r="C867" s="459"/>
      <c r="D867" s="459"/>
      <c r="E867" s="459"/>
      <c r="F867" s="459"/>
      <c r="G867" s="459"/>
      <c r="H867" s="459"/>
      <c r="I867" s="459"/>
      <c r="J867" s="459"/>
      <c r="K867" s="459"/>
      <c r="L867" s="459"/>
      <c r="M867" s="459"/>
      <c r="N867" s="459"/>
      <c r="O867" s="459"/>
      <c r="P867" s="459"/>
    </row>
    <row r="868" ht="25.15" customHeight="true" x14ac:dyDescent="0.2">
      <c r="C868" s="459"/>
      <c r="D868" s="459"/>
      <c r="E868" s="459"/>
      <c r="F868" s="459"/>
      <c r="G868" s="459"/>
      <c r="H868" s="459"/>
      <c r="I868" s="459"/>
      <c r="J868" s="459"/>
      <c r="K868" s="459"/>
      <c r="L868" s="459"/>
      <c r="M868" s="459"/>
      <c r="N868" s="459"/>
      <c r="O868" s="459"/>
      <c r="P868" s="459"/>
    </row>
    <row r="869" ht="25.15" customHeight="true" x14ac:dyDescent="0.2">
      <c r="C869" s="459"/>
      <c r="D869" s="459"/>
      <c r="E869" s="459"/>
      <c r="F869" s="459"/>
      <c r="G869" s="459"/>
      <c r="H869" s="459"/>
      <c r="I869" s="459"/>
      <c r="J869" s="459"/>
      <c r="K869" s="459"/>
      <c r="L869" s="459"/>
      <c r="M869" s="459"/>
      <c r="N869" s="459"/>
      <c r="O869" s="459"/>
      <c r="P869" s="459"/>
    </row>
    <row r="870" ht="25.15" customHeight="true" x14ac:dyDescent="0.2">
      <c r="C870" s="459"/>
      <c r="D870" s="459"/>
      <c r="E870" s="459"/>
      <c r="F870" s="459"/>
      <c r="G870" s="459"/>
      <c r="H870" s="459"/>
      <c r="I870" s="459"/>
      <c r="J870" s="459"/>
      <c r="K870" s="459"/>
      <c r="L870" s="459"/>
      <c r="M870" s="459"/>
      <c r="N870" s="459"/>
      <c r="O870" s="459"/>
      <c r="P870" s="459"/>
    </row>
    <row r="871" ht="25.15" customHeight="true" x14ac:dyDescent="0.2">
      <c r="C871" s="459"/>
      <c r="D871" s="459"/>
      <c r="E871" s="459"/>
      <c r="F871" s="459"/>
      <c r="G871" s="459"/>
      <c r="H871" s="459"/>
      <c r="I871" s="459"/>
      <c r="J871" s="459"/>
      <c r="K871" s="459"/>
      <c r="L871" s="459"/>
      <c r="M871" s="459"/>
      <c r="N871" s="459"/>
      <c r="O871" s="459"/>
      <c r="P871" s="459"/>
    </row>
    <row r="872" ht="25.15" customHeight="true" x14ac:dyDescent="0.2">
      <c r="C872" s="459"/>
      <c r="D872" s="459"/>
      <c r="E872" s="459"/>
      <c r="F872" s="459"/>
      <c r="G872" s="459"/>
      <c r="H872" s="459"/>
      <c r="I872" s="459"/>
      <c r="J872" s="459"/>
      <c r="K872" s="459"/>
      <c r="L872" s="459"/>
      <c r="M872" s="459"/>
      <c r="N872" s="459"/>
      <c r="O872" s="459"/>
      <c r="P872" s="459"/>
    </row>
    <row r="873" ht="25.15" customHeight="true" x14ac:dyDescent="0.2">
      <c r="C873" s="459"/>
      <c r="D873" s="459"/>
      <c r="E873" s="459"/>
      <c r="F873" s="459"/>
      <c r="G873" s="459"/>
      <c r="H873" s="459"/>
      <c r="I873" s="459"/>
      <c r="J873" s="459"/>
      <c r="K873" s="459"/>
      <c r="L873" s="459"/>
      <c r="M873" s="459"/>
      <c r="N873" s="459"/>
      <c r="O873" s="459"/>
      <c r="P873" s="459"/>
    </row>
    <row r="874" ht="25.15" customHeight="true" x14ac:dyDescent="0.2">
      <c r="C874" s="459"/>
      <c r="D874" s="459"/>
      <c r="E874" s="459"/>
      <c r="F874" s="459"/>
      <c r="G874" s="459"/>
      <c r="H874" s="459"/>
      <c r="I874" s="459"/>
      <c r="J874" s="459"/>
      <c r="K874" s="459"/>
      <c r="L874" s="459"/>
      <c r="M874" s="459"/>
      <c r="N874" s="459"/>
      <c r="O874" s="459"/>
      <c r="P874" s="459"/>
    </row>
    <row r="875" ht="25.15" customHeight="true" x14ac:dyDescent="0.2">
      <c r="C875" s="459"/>
      <c r="D875" s="459"/>
      <c r="E875" s="459"/>
      <c r="F875" s="459"/>
      <c r="G875" s="459"/>
      <c r="H875" s="459"/>
      <c r="I875" s="459"/>
      <c r="J875" s="459"/>
      <c r="K875" s="459"/>
      <c r="L875" s="459"/>
      <c r="M875" s="459"/>
      <c r="N875" s="459"/>
      <c r="O875" s="459"/>
      <c r="P875" s="459"/>
    </row>
    <row r="876" ht="25.15" customHeight="true" x14ac:dyDescent="0.2">
      <c r="C876" s="459"/>
      <c r="D876" s="459"/>
      <c r="E876" s="459"/>
      <c r="F876" s="459"/>
      <c r="G876" s="459"/>
      <c r="H876" s="459"/>
      <c r="I876" s="459"/>
      <c r="J876" s="459"/>
      <c r="K876" s="459"/>
      <c r="L876" s="459"/>
      <c r="M876" s="459"/>
      <c r="N876" s="459"/>
      <c r="O876" s="459"/>
      <c r="P876" s="459"/>
    </row>
    <row r="877" ht="25.15" customHeight="true" x14ac:dyDescent="0.2">
      <c r="C877" s="459"/>
      <c r="D877" s="459"/>
      <c r="E877" s="459"/>
      <c r="F877" s="459"/>
      <c r="G877" s="459"/>
      <c r="H877" s="459"/>
      <c r="I877" s="459"/>
      <c r="J877" s="459"/>
      <c r="K877" s="459"/>
      <c r="L877" s="459"/>
      <c r="M877" s="459"/>
      <c r="N877" s="459"/>
      <c r="O877" s="459"/>
      <c r="P877" s="459"/>
    </row>
    <row r="878" ht="25.15" customHeight="true" x14ac:dyDescent="0.2">
      <c r="C878" s="459"/>
      <c r="D878" s="459"/>
      <c r="E878" s="459"/>
      <c r="F878" s="459"/>
      <c r="G878" s="459"/>
      <c r="H878" s="459"/>
      <c r="I878" s="459"/>
      <c r="J878" s="459"/>
      <c r="K878" s="459"/>
      <c r="L878" s="459"/>
      <c r="M878" s="459"/>
      <c r="N878" s="459"/>
      <c r="O878" s="459"/>
      <c r="P878" s="459"/>
    </row>
    <row r="879" ht="25.15" customHeight="true" x14ac:dyDescent="0.2">
      <c r="C879" s="459"/>
      <c r="D879" s="459"/>
      <c r="E879" s="459"/>
      <c r="F879" s="459"/>
      <c r="G879" s="459"/>
      <c r="H879" s="459"/>
      <c r="I879" s="459"/>
      <c r="J879" s="459"/>
      <c r="K879" s="459"/>
      <c r="L879" s="459"/>
      <c r="M879" s="459"/>
      <c r="N879" s="459"/>
      <c r="O879" s="459"/>
      <c r="P879" s="459"/>
    </row>
    <row r="880" ht="25.15" customHeight="true" x14ac:dyDescent="0.2">
      <c r="C880" s="459"/>
      <c r="D880" s="459"/>
      <c r="E880" s="459"/>
      <c r="F880" s="459"/>
      <c r="G880" s="459"/>
      <c r="H880" s="459"/>
      <c r="I880" s="459"/>
      <c r="J880" s="459"/>
      <c r="K880" s="459"/>
      <c r="L880" s="459"/>
      <c r="M880" s="459"/>
      <c r="N880" s="459"/>
      <c r="O880" s="459"/>
      <c r="P880" s="459"/>
    </row>
    <row r="881" ht="25.15" customHeight="true" x14ac:dyDescent="0.2">
      <c r="C881" s="459"/>
      <c r="D881" s="459"/>
      <c r="E881" s="459"/>
      <c r="F881" s="459"/>
      <c r="G881" s="459"/>
      <c r="H881" s="459"/>
      <c r="I881" s="459"/>
      <c r="J881" s="459"/>
      <c r="K881" s="459"/>
      <c r="L881" s="459"/>
      <c r="M881" s="459"/>
      <c r="N881" s="459"/>
      <c r="O881" s="459"/>
      <c r="P881" s="459"/>
    </row>
    <row r="882" ht="25.15" customHeight="true" x14ac:dyDescent="0.2">
      <c r="C882" s="459"/>
      <c r="D882" s="459"/>
      <c r="E882" s="459"/>
      <c r="F882" s="459"/>
      <c r="G882" s="459"/>
      <c r="H882" s="459"/>
      <c r="I882" s="459"/>
      <c r="J882" s="459"/>
      <c r="K882" s="459"/>
      <c r="L882" s="459"/>
      <c r="M882" s="459"/>
      <c r="N882" s="459"/>
      <c r="O882" s="459"/>
      <c r="P882" s="459"/>
    </row>
    <row r="883" ht="25.15" customHeight="true" x14ac:dyDescent="0.2">
      <c r="C883" s="459"/>
      <c r="D883" s="459"/>
      <c r="E883" s="459"/>
      <c r="F883" s="459"/>
      <c r="G883" s="459"/>
      <c r="H883" s="459"/>
      <c r="I883" s="459"/>
      <c r="J883" s="459"/>
      <c r="K883" s="459"/>
      <c r="L883" s="459"/>
      <c r="M883" s="459"/>
      <c r="N883" s="459"/>
      <c r="O883" s="459"/>
      <c r="P883" s="459"/>
    </row>
    <row r="884" ht="25.15" customHeight="true" x14ac:dyDescent="0.2">
      <c r="C884" s="459"/>
      <c r="D884" s="459"/>
      <c r="E884" s="459"/>
      <c r="F884" s="459"/>
      <c r="G884" s="459"/>
      <c r="H884" s="459"/>
      <c r="I884" s="459"/>
      <c r="J884" s="459"/>
      <c r="K884" s="459"/>
      <c r="L884" s="459"/>
      <c r="M884" s="459"/>
      <c r="N884" s="459"/>
      <c r="O884" s="459"/>
      <c r="P884" s="459"/>
    </row>
    <row r="885" ht="25.15" customHeight="true" x14ac:dyDescent="0.2">
      <c r="C885" s="459"/>
      <c r="D885" s="459"/>
      <c r="E885" s="459"/>
      <c r="F885" s="459"/>
      <c r="G885" s="459"/>
      <c r="H885" s="459"/>
      <c r="I885" s="459"/>
      <c r="J885" s="459"/>
      <c r="K885" s="459"/>
      <c r="L885" s="459"/>
      <c r="M885" s="459"/>
      <c r="N885" s="459"/>
      <c r="O885" s="459"/>
      <c r="P885" s="459"/>
    </row>
    <row r="886" ht="25.15" customHeight="true" x14ac:dyDescent="0.2">
      <c r="C886" s="459"/>
      <c r="D886" s="459"/>
      <c r="E886" s="459"/>
      <c r="F886" s="459"/>
      <c r="G886" s="459"/>
      <c r="H886" s="459"/>
      <c r="I886" s="459"/>
      <c r="J886" s="459"/>
      <c r="K886" s="459"/>
      <c r="L886" s="459"/>
      <c r="M886" s="459"/>
      <c r="N886" s="459"/>
      <c r="O886" s="459"/>
      <c r="P886" s="459"/>
    </row>
    <row r="887" ht="25.15" customHeight="true" x14ac:dyDescent="0.2">
      <c r="C887" s="459"/>
      <c r="D887" s="459"/>
      <c r="E887" s="459"/>
      <c r="F887" s="459"/>
      <c r="G887" s="459"/>
      <c r="H887" s="459"/>
      <c r="I887" s="459"/>
      <c r="J887" s="459"/>
      <c r="K887" s="459"/>
      <c r="L887" s="459"/>
      <c r="M887" s="459"/>
      <c r="N887" s="459"/>
      <c r="O887" s="459"/>
      <c r="P887" s="459"/>
    </row>
    <row r="888" ht="25.15" customHeight="true" x14ac:dyDescent="0.2">
      <c r="C888" s="459"/>
      <c r="D888" s="459"/>
      <c r="E888" s="459"/>
      <c r="F888" s="459"/>
      <c r="G888" s="459"/>
      <c r="H888" s="459"/>
      <c r="I888" s="459"/>
      <c r="J888" s="459"/>
      <c r="K888" s="459"/>
      <c r="L888" s="459"/>
      <c r="M888" s="459"/>
      <c r="N888" s="459"/>
      <c r="O888" s="459"/>
      <c r="P888" s="459"/>
    </row>
    <row r="889" ht="25.15" customHeight="true" x14ac:dyDescent="0.2">
      <c r="C889" s="459"/>
      <c r="D889" s="459"/>
      <c r="E889" s="459"/>
      <c r="F889" s="459"/>
      <c r="G889" s="459"/>
      <c r="H889" s="459"/>
      <c r="I889" s="459"/>
      <c r="J889" s="459"/>
      <c r="K889" s="459"/>
      <c r="L889" s="459"/>
      <c r="M889" s="459"/>
      <c r="N889" s="459"/>
      <c r="O889" s="459"/>
      <c r="P889" s="459"/>
    </row>
    <row r="890" ht="25.15" customHeight="true" x14ac:dyDescent="0.2">
      <c r="C890" s="459"/>
      <c r="D890" s="459"/>
      <c r="E890" s="459"/>
      <c r="F890" s="459"/>
      <c r="G890" s="459"/>
      <c r="H890" s="459"/>
      <c r="I890" s="459"/>
      <c r="J890" s="459"/>
      <c r="K890" s="459"/>
      <c r="L890" s="459"/>
      <c r="M890" s="459"/>
      <c r="N890" s="459"/>
      <c r="O890" s="459"/>
      <c r="P890" s="459"/>
    </row>
    <row r="891" ht="25.15" customHeight="true" x14ac:dyDescent="0.2">
      <c r="C891" s="459"/>
      <c r="D891" s="459"/>
      <c r="E891" s="459"/>
      <c r="F891" s="459"/>
      <c r="G891" s="459"/>
      <c r="H891" s="459"/>
      <c r="I891" s="459"/>
      <c r="J891" s="459"/>
      <c r="K891" s="459"/>
      <c r="L891" s="459"/>
      <c r="M891" s="459"/>
      <c r="N891" s="459"/>
      <c r="O891" s="459"/>
      <c r="P891" s="459"/>
    </row>
    <row r="892" ht="25.15" customHeight="true" x14ac:dyDescent="0.2">
      <c r="C892" s="459"/>
      <c r="D892" s="459"/>
      <c r="E892" s="459"/>
      <c r="F892" s="459"/>
      <c r="G892" s="459"/>
      <c r="H892" s="459"/>
      <c r="I892" s="459"/>
      <c r="J892" s="459"/>
      <c r="K892" s="459"/>
      <c r="L892" s="459"/>
      <c r="M892" s="459"/>
      <c r="N892" s="459"/>
      <c r="O892" s="459"/>
      <c r="P892" s="459"/>
    </row>
    <row r="893" ht="25.15" customHeight="true" x14ac:dyDescent="0.2">
      <c r="C893" s="459"/>
      <c r="D893" s="459"/>
      <c r="E893" s="459"/>
      <c r="F893" s="459"/>
      <c r="G893" s="459"/>
      <c r="H893" s="459"/>
      <c r="I893" s="459"/>
      <c r="J893" s="459"/>
      <c r="K893" s="459"/>
      <c r="L893" s="459"/>
      <c r="M893" s="459"/>
      <c r="N893" s="459"/>
      <c r="O893" s="459"/>
      <c r="P893" s="459"/>
    </row>
    <row r="894" ht="25.15" customHeight="true" x14ac:dyDescent="0.2">
      <c r="C894" s="459"/>
      <c r="D894" s="459"/>
      <c r="E894" s="459"/>
      <c r="F894" s="459"/>
      <c r="G894" s="459"/>
      <c r="H894" s="459"/>
      <c r="I894" s="459"/>
      <c r="J894" s="459"/>
      <c r="K894" s="459"/>
      <c r="L894" s="459"/>
      <c r="M894" s="459"/>
      <c r="N894" s="459"/>
      <c r="O894" s="459"/>
      <c r="P894" s="459"/>
    </row>
    <row r="895" ht="25.15" customHeight="true" x14ac:dyDescent="0.2">
      <c r="C895" s="459"/>
      <c r="D895" s="459"/>
      <c r="E895" s="459"/>
      <c r="F895" s="459"/>
      <c r="G895" s="459"/>
      <c r="H895" s="459"/>
      <c r="I895" s="459"/>
      <c r="J895" s="459"/>
      <c r="K895" s="459"/>
      <c r="L895" s="459"/>
      <c r="M895" s="459"/>
      <c r="N895" s="459"/>
      <c r="O895" s="459"/>
      <c r="P895" s="459"/>
    </row>
    <row r="896" ht="25.15" customHeight="true" x14ac:dyDescent="0.2">
      <c r="C896" s="459"/>
      <c r="D896" s="459"/>
      <c r="E896" s="459"/>
      <c r="F896" s="459"/>
      <c r="G896" s="459"/>
      <c r="H896" s="459"/>
      <c r="I896" s="459"/>
      <c r="J896" s="459"/>
      <c r="K896" s="459"/>
      <c r="L896" s="459"/>
      <c r="M896" s="459"/>
      <c r="N896" s="459"/>
      <c r="O896" s="459"/>
      <c r="P896" s="459"/>
    </row>
    <row r="897" ht="25.15" customHeight="true" x14ac:dyDescent="0.2">
      <c r="C897" s="459"/>
      <c r="D897" s="459"/>
      <c r="E897" s="459"/>
      <c r="F897" s="459"/>
      <c r="G897" s="459"/>
      <c r="H897" s="459"/>
      <c r="I897" s="459"/>
      <c r="J897" s="459"/>
      <c r="K897" s="459"/>
      <c r="L897" s="459"/>
      <c r="M897" s="459"/>
      <c r="N897" s="459"/>
      <c r="O897" s="459"/>
      <c r="P897" s="459"/>
    </row>
    <row r="898" ht="25.15" customHeight="true" x14ac:dyDescent="0.2">
      <c r="C898" s="459"/>
      <c r="D898" s="459"/>
      <c r="E898" s="459"/>
      <c r="F898" s="459"/>
      <c r="G898" s="459"/>
      <c r="H898" s="459"/>
      <c r="I898" s="459"/>
      <c r="J898" s="459"/>
      <c r="K898" s="459"/>
      <c r="L898" s="459"/>
      <c r="M898" s="459"/>
      <c r="N898" s="459"/>
      <c r="O898" s="459"/>
      <c r="P898" s="459"/>
    </row>
    <row r="899" ht="25.15" customHeight="true" x14ac:dyDescent="0.2">
      <c r="C899" s="459"/>
      <c r="D899" s="459"/>
      <c r="E899" s="459"/>
      <c r="F899" s="459"/>
      <c r="G899" s="459"/>
      <c r="H899" s="459"/>
      <c r="I899" s="459"/>
      <c r="J899" s="459"/>
      <c r="K899" s="459"/>
      <c r="L899" s="459"/>
      <c r="M899" s="459"/>
      <c r="N899" s="459"/>
      <c r="O899" s="459"/>
      <c r="P899" s="459"/>
    </row>
    <row r="900" ht="25.15" customHeight="true" x14ac:dyDescent="0.2">
      <c r="C900" s="459"/>
      <c r="D900" s="459"/>
      <c r="E900" s="459"/>
      <c r="F900" s="459"/>
      <c r="G900" s="459"/>
      <c r="H900" s="459"/>
      <c r="I900" s="459"/>
      <c r="J900" s="459"/>
      <c r="K900" s="459"/>
      <c r="L900" s="459"/>
      <c r="M900" s="459"/>
      <c r="N900" s="459"/>
      <c r="O900" s="459"/>
      <c r="P900" s="459"/>
    </row>
    <row r="901" ht="25.15" customHeight="true" x14ac:dyDescent="0.2">
      <c r="C901" s="459"/>
      <c r="D901" s="459"/>
      <c r="E901" s="459"/>
      <c r="F901" s="459"/>
      <c r="G901" s="459"/>
      <c r="H901" s="459"/>
      <c r="I901" s="459"/>
      <c r="J901" s="459"/>
      <c r="K901" s="459"/>
      <c r="L901" s="459"/>
      <c r="M901" s="459"/>
      <c r="N901" s="459"/>
      <c r="O901" s="459"/>
      <c r="P901" s="459"/>
    </row>
    <row r="902" ht="25.15" customHeight="true" x14ac:dyDescent="0.2">
      <c r="C902" s="459"/>
      <c r="D902" s="459"/>
      <c r="E902" s="459"/>
      <c r="F902" s="459"/>
      <c r="G902" s="459"/>
      <c r="H902" s="459"/>
      <c r="I902" s="459"/>
      <c r="J902" s="459"/>
      <c r="K902" s="459"/>
      <c r="L902" s="459"/>
      <c r="M902" s="459"/>
      <c r="N902" s="459"/>
      <c r="O902" s="459"/>
      <c r="P902" s="459"/>
    </row>
    <row r="903" ht="25.15" customHeight="true" x14ac:dyDescent="0.2">
      <c r="C903" s="459"/>
      <c r="D903" s="459"/>
      <c r="E903" s="459"/>
      <c r="F903" s="459"/>
      <c r="G903" s="459"/>
      <c r="H903" s="459"/>
      <c r="I903" s="459"/>
      <c r="J903" s="459"/>
      <c r="K903" s="459"/>
      <c r="L903" s="459"/>
      <c r="M903" s="459"/>
      <c r="N903" s="459"/>
      <c r="O903" s="459"/>
      <c r="P903" s="459"/>
    </row>
    <row r="904" ht="25.15" customHeight="true" x14ac:dyDescent="0.2">
      <c r="C904" s="459"/>
      <c r="D904" s="459"/>
      <c r="E904" s="459"/>
      <c r="F904" s="459"/>
      <c r="G904" s="459"/>
      <c r="H904" s="459"/>
      <c r="I904" s="459"/>
      <c r="J904" s="459"/>
      <c r="K904" s="459"/>
      <c r="L904" s="459"/>
      <c r="M904" s="459"/>
      <c r="N904" s="459"/>
      <c r="O904" s="459"/>
      <c r="P904" s="459"/>
    </row>
    <row r="905" ht="25.15" customHeight="true" x14ac:dyDescent="0.2">
      <c r="C905" s="459"/>
      <c r="D905" s="459"/>
      <c r="E905" s="459"/>
      <c r="F905" s="459"/>
      <c r="G905" s="459"/>
      <c r="H905" s="459"/>
      <c r="I905" s="459"/>
      <c r="J905" s="459"/>
      <c r="K905" s="459"/>
      <c r="L905" s="459"/>
      <c r="M905" s="459"/>
      <c r="N905" s="459"/>
      <c r="O905" s="459"/>
      <c r="P905" s="459"/>
    </row>
    <row r="906" ht="25.15" customHeight="true" x14ac:dyDescent="0.2">
      <c r="C906" s="459"/>
      <c r="D906" s="459"/>
      <c r="E906" s="459"/>
      <c r="F906" s="459"/>
      <c r="G906" s="459"/>
      <c r="H906" s="459"/>
      <c r="I906" s="459"/>
      <c r="J906" s="459"/>
      <c r="K906" s="459"/>
      <c r="L906" s="459"/>
      <c r="M906" s="459"/>
      <c r="N906" s="459"/>
      <c r="O906" s="459"/>
      <c r="P906" s="459"/>
    </row>
    <row r="907" ht="25.15" customHeight="true" x14ac:dyDescent="0.2">
      <c r="C907" s="459"/>
      <c r="D907" s="459"/>
      <c r="E907" s="459"/>
      <c r="F907" s="459"/>
      <c r="G907" s="459"/>
      <c r="H907" s="459"/>
      <c r="I907" s="459"/>
      <c r="J907" s="459"/>
      <c r="K907" s="459"/>
      <c r="L907" s="459"/>
      <c r="M907" s="459"/>
      <c r="N907" s="459"/>
      <c r="O907" s="459"/>
      <c r="P907" s="459"/>
    </row>
    <row r="908" ht="25.15" customHeight="true" x14ac:dyDescent="0.2">
      <c r="C908" s="459"/>
      <c r="D908" s="459"/>
      <c r="E908" s="459"/>
      <c r="F908" s="459"/>
      <c r="G908" s="459"/>
      <c r="H908" s="459"/>
      <c r="I908" s="459"/>
      <c r="J908" s="459"/>
      <c r="K908" s="459"/>
      <c r="L908" s="459"/>
      <c r="M908" s="459"/>
      <c r="N908" s="459"/>
      <c r="O908" s="459"/>
      <c r="P908" s="459"/>
    </row>
    <row r="909" ht="25.15" customHeight="true" x14ac:dyDescent="0.2">
      <c r="C909" s="459"/>
      <c r="D909" s="459"/>
      <c r="E909" s="459"/>
      <c r="F909" s="459"/>
      <c r="G909" s="459"/>
      <c r="H909" s="459"/>
      <c r="I909" s="459"/>
      <c r="J909" s="459"/>
      <c r="K909" s="459"/>
      <c r="L909" s="459"/>
      <c r="M909" s="459"/>
      <c r="N909" s="459"/>
      <c r="O909" s="459"/>
      <c r="P909" s="459"/>
    </row>
    <row r="910" ht="25.15" customHeight="true" x14ac:dyDescent="0.2">
      <c r="C910" s="459"/>
      <c r="D910" s="459"/>
      <c r="E910" s="459"/>
      <c r="F910" s="459"/>
      <c r="G910" s="459"/>
      <c r="H910" s="459"/>
      <c r="I910" s="459"/>
      <c r="J910" s="459"/>
      <c r="K910" s="459"/>
      <c r="L910" s="459"/>
      <c r="M910" s="459"/>
      <c r="N910" s="459"/>
      <c r="O910" s="459"/>
      <c r="P910" s="459"/>
    </row>
    <row r="911" ht="25.15" customHeight="true" x14ac:dyDescent="0.2">
      <c r="C911" s="459"/>
      <c r="D911" s="459"/>
      <c r="E911" s="459"/>
      <c r="F911" s="459"/>
      <c r="G911" s="459"/>
      <c r="H911" s="459"/>
      <c r="I911" s="459"/>
      <c r="J911" s="459"/>
      <c r="K911" s="459"/>
      <c r="L911" s="459"/>
      <c r="M911" s="459"/>
      <c r="N911" s="459"/>
      <c r="O911" s="459"/>
      <c r="P911" s="459"/>
    </row>
    <row r="912" ht="25.15" customHeight="true" x14ac:dyDescent="0.2">
      <c r="C912" s="459"/>
      <c r="D912" s="459"/>
      <c r="E912" s="459"/>
      <c r="F912" s="459"/>
      <c r="G912" s="459"/>
      <c r="H912" s="459"/>
      <c r="I912" s="459"/>
      <c r="J912" s="459"/>
      <c r="K912" s="459"/>
      <c r="L912" s="459"/>
      <c r="M912" s="459"/>
      <c r="N912" s="459"/>
      <c r="O912" s="459"/>
      <c r="P912" s="459"/>
    </row>
    <row r="913" ht="25.15" customHeight="true" x14ac:dyDescent="0.2">
      <c r="C913" s="459"/>
      <c r="D913" s="459"/>
      <c r="E913" s="459"/>
      <c r="F913" s="459"/>
      <c r="G913" s="459"/>
      <c r="H913" s="459"/>
      <c r="I913" s="459"/>
      <c r="J913" s="459"/>
      <c r="K913" s="459"/>
      <c r="L913" s="459"/>
      <c r="M913" s="459"/>
      <c r="N913" s="459"/>
      <c r="O913" s="459"/>
      <c r="P913" s="459"/>
    </row>
    <row r="914" ht="25.15" customHeight="true" x14ac:dyDescent="0.2">
      <c r="C914" s="459"/>
      <c r="D914" s="459"/>
      <c r="E914" s="459"/>
      <c r="F914" s="459"/>
      <c r="G914" s="459"/>
      <c r="H914" s="459"/>
      <c r="I914" s="459"/>
      <c r="J914" s="459"/>
      <c r="K914" s="459"/>
      <c r="L914" s="459"/>
      <c r="M914" s="459"/>
      <c r="N914" s="459"/>
      <c r="O914" s="459"/>
      <c r="P914" s="459"/>
    </row>
    <row r="915" ht="25.15" customHeight="true" x14ac:dyDescent="0.2">
      <c r="C915" s="459"/>
      <c r="D915" s="459"/>
      <c r="E915" s="459"/>
      <c r="F915" s="459"/>
      <c r="G915" s="459"/>
      <c r="H915" s="459"/>
      <c r="I915" s="459"/>
      <c r="J915" s="459"/>
      <c r="K915" s="459"/>
      <c r="L915" s="459"/>
      <c r="M915" s="459"/>
      <c r="N915" s="459"/>
      <c r="O915" s="459"/>
      <c r="P915" s="459"/>
    </row>
    <row r="916" ht="25.15" customHeight="true" x14ac:dyDescent="0.2">
      <c r="C916" s="459"/>
      <c r="D916" s="459"/>
      <c r="E916" s="459"/>
      <c r="F916" s="459"/>
      <c r="G916" s="459"/>
      <c r="H916" s="459"/>
      <c r="I916" s="459"/>
      <c r="J916" s="459"/>
      <c r="K916" s="459"/>
      <c r="L916" s="459"/>
      <c r="M916" s="459"/>
      <c r="N916" s="459"/>
      <c r="O916" s="459"/>
      <c r="P916" s="459"/>
    </row>
    <row r="917" ht="25.15" customHeight="true" x14ac:dyDescent="0.2">
      <c r="C917" s="459"/>
      <c r="D917" s="459"/>
      <c r="E917" s="459"/>
      <c r="F917" s="459"/>
      <c r="G917" s="459"/>
      <c r="H917" s="459"/>
      <c r="I917" s="459"/>
      <c r="J917" s="459"/>
      <c r="K917" s="459"/>
      <c r="L917" s="459"/>
      <c r="M917" s="459"/>
      <c r="N917" s="459"/>
      <c r="O917" s="459"/>
      <c r="P917" s="459"/>
    </row>
    <row r="918" ht="25.15" customHeight="true" x14ac:dyDescent="0.2">
      <c r="C918" s="459"/>
      <c r="D918" s="459"/>
      <c r="E918" s="459"/>
      <c r="F918" s="459"/>
      <c r="G918" s="459"/>
      <c r="H918" s="459"/>
      <c r="I918" s="459"/>
      <c r="J918" s="459"/>
      <c r="K918" s="459"/>
      <c r="L918" s="459"/>
      <c r="M918" s="459"/>
      <c r="N918" s="459"/>
      <c r="O918" s="459"/>
      <c r="P918" s="459"/>
    </row>
    <row r="919" ht="25.15" customHeight="true" x14ac:dyDescent="0.2">
      <c r="C919" s="459"/>
      <c r="D919" s="459"/>
      <c r="E919" s="459"/>
      <c r="F919" s="459"/>
      <c r="G919" s="459"/>
      <c r="H919" s="459"/>
      <c r="I919" s="459"/>
      <c r="J919" s="459"/>
      <c r="K919" s="459"/>
      <c r="L919" s="459"/>
      <c r="M919" s="459"/>
      <c r="N919" s="459"/>
      <c r="O919" s="459"/>
      <c r="P919" s="459"/>
    </row>
    <row r="920" ht="25.15" customHeight="true" x14ac:dyDescent="0.2">
      <c r="C920" s="459"/>
      <c r="D920" s="459"/>
      <c r="E920" s="459"/>
      <c r="F920" s="459"/>
      <c r="G920" s="459"/>
      <c r="H920" s="459"/>
      <c r="I920" s="459"/>
      <c r="J920" s="459"/>
      <c r="K920" s="459"/>
      <c r="L920" s="459"/>
      <c r="M920" s="459"/>
      <c r="N920" s="459"/>
      <c r="O920" s="459"/>
      <c r="P920" s="459"/>
    </row>
    <row r="921" ht="25.15" customHeight="true" x14ac:dyDescent="0.2">
      <c r="C921" s="459"/>
      <c r="D921" s="459"/>
      <c r="E921" s="459"/>
      <c r="F921" s="459"/>
      <c r="G921" s="459"/>
      <c r="H921" s="459"/>
      <c r="I921" s="459"/>
      <c r="J921" s="459"/>
      <c r="K921" s="459"/>
      <c r="L921" s="459"/>
      <c r="M921" s="459"/>
      <c r="N921" s="459"/>
      <c r="O921" s="459"/>
      <c r="P921" s="459"/>
    </row>
    <row r="922" ht="25.15" customHeight="true" x14ac:dyDescent="0.2">
      <c r="C922" s="459"/>
      <c r="D922" s="459"/>
      <c r="E922" s="459"/>
      <c r="F922" s="459"/>
      <c r="G922" s="459"/>
      <c r="H922" s="459"/>
      <c r="I922" s="459"/>
      <c r="J922" s="459"/>
      <c r="K922" s="459"/>
      <c r="L922" s="459"/>
      <c r="M922" s="459"/>
      <c r="N922" s="459"/>
      <c r="O922" s="459"/>
      <c r="P922" s="459"/>
    </row>
    <row r="923" ht="25.15" customHeight="true" x14ac:dyDescent="0.2">
      <c r="C923" s="459"/>
      <c r="D923" s="459"/>
      <c r="E923" s="459"/>
      <c r="F923" s="459"/>
      <c r="G923" s="459"/>
      <c r="H923" s="459"/>
      <c r="I923" s="459"/>
      <c r="J923" s="459"/>
      <c r="K923" s="459"/>
      <c r="L923" s="459"/>
      <c r="M923" s="459"/>
      <c r="N923" s="459"/>
      <c r="O923" s="459"/>
      <c r="P923" s="459"/>
    </row>
    <row r="924" ht="25.15" customHeight="true" x14ac:dyDescent="0.2">
      <c r="C924" s="459"/>
      <c r="D924" s="459"/>
      <c r="E924" s="459"/>
      <c r="F924" s="459"/>
      <c r="G924" s="459"/>
      <c r="H924" s="459"/>
      <c r="I924" s="459"/>
      <c r="J924" s="459"/>
      <c r="K924" s="459"/>
      <c r="L924" s="459"/>
      <c r="M924" s="459"/>
      <c r="N924" s="459"/>
      <c r="O924" s="459"/>
      <c r="P924" s="459"/>
    </row>
    <row r="925" ht="25.15" customHeight="true" x14ac:dyDescent="0.2">
      <c r="C925" s="459"/>
      <c r="D925" s="459"/>
      <c r="E925" s="459"/>
      <c r="F925" s="459"/>
      <c r="G925" s="459"/>
      <c r="H925" s="459"/>
      <c r="I925" s="459"/>
      <c r="J925" s="459"/>
      <c r="K925" s="459"/>
      <c r="L925" s="459"/>
      <c r="M925" s="459"/>
      <c r="N925" s="459"/>
      <c r="O925" s="459"/>
      <c r="P925" s="459"/>
    </row>
    <row r="926" ht="25.15" customHeight="true" x14ac:dyDescent="0.2">
      <c r="C926" s="459"/>
      <c r="D926" s="459"/>
      <c r="E926" s="459"/>
      <c r="F926" s="459"/>
      <c r="G926" s="459"/>
      <c r="H926" s="459"/>
      <c r="I926" s="459"/>
      <c r="J926" s="459"/>
      <c r="K926" s="459"/>
      <c r="L926" s="459"/>
      <c r="M926" s="459"/>
      <c r="N926" s="459"/>
      <c r="O926" s="459"/>
      <c r="P926" s="459"/>
    </row>
    <row r="927" ht="25.15" customHeight="true" x14ac:dyDescent="0.2">
      <c r="C927" s="459"/>
      <c r="D927" s="459"/>
      <c r="E927" s="459"/>
      <c r="F927" s="459"/>
      <c r="G927" s="459"/>
      <c r="H927" s="459"/>
      <c r="I927" s="459"/>
      <c r="J927" s="459"/>
      <c r="K927" s="459"/>
      <c r="L927" s="459"/>
      <c r="M927" s="459"/>
      <c r="N927" s="459"/>
      <c r="O927" s="459"/>
      <c r="P927" s="459"/>
    </row>
    <row r="928" ht="25.15" customHeight="true" x14ac:dyDescent="0.2">
      <c r="C928" s="459"/>
      <c r="D928" s="459"/>
      <c r="E928" s="459"/>
      <c r="F928" s="459"/>
      <c r="G928" s="459"/>
      <c r="H928" s="459"/>
      <c r="I928" s="459"/>
      <c r="J928" s="459"/>
      <c r="K928" s="459"/>
      <c r="L928" s="459"/>
      <c r="M928" s="459"/>
      <c r="N928" s="459"/>
      <c r="O928" s="459"/>
      <c r="P928" s="459"/>
    </row>
    <row r="929" ht="25.15" customHeight="true" x14ac:dyDescent="0.2">
      <c r="C929" s="459"/>
      <c r="D929" s="459"/>
      <c r="E929" s="459"/>
      <c r="F929" s="459"/>
      <c r="G929" s="459"/>
      <c r="H929" s="459"/>
      <c r="I929" s="459"/>
      <c r="J929" s="459"/>
      <c r="K929" s="459"/>
      <c r="L929" s="459"/>
      <c r="M929" s="459"/>
      <c r="N929" s="459"/>
      <c r="O929" s="459"/>
      <c r="P929" s="459"/>
    </row>
    <row r="930" ht="25.15" customHeight="true" x14ac:dyDescent="0.2">
      <c r="C930" s="459"/>
      <c r="D930" s="459"/>
      <c r="E930" s="459"/>
      <c r="F930" s="459"/>
      <c r="G930" s="459"/>
      <c r="H930" s="459"/>
      <c r="I930" s="459"/>
      <c r="J930" s="459"/>
      <c r="K930" s="459"/>
      <c r="L930" s="459"/>
      <c r="M930" s="459"/>
      <c r="N930" s="459"/>
      <c r="O930" s="459"/>
      <c r="P930" s="459"/>
    </row>
    <row r="931" ht="25.15" customHeight="true" x14ac:dyDescent="0.2">
      <c r="C931" s="459"/>
      <c r="D931" s="459"/>
      <c r="E931" s="459"/>
      <c r="F931" s="459"/>
      <c r="G931" s="459"/>
      <c r="H931" s="459"/>
      <c r="I931" s="459"/>
      <c r="J931" s="459"/>
      <c r="K931" s="459"/>
      <c r="L931" s="459"/>
      <c r="M931" s="459"/>
      <c r="N931" s="459"/>
      <c r="O931" s="459"/>
      <c r="P931" s="459"/>
    </row>
    <row r="932" ht="25.15" customHeight="true" x14ac:dyDescent="0.2">
      <c r="C932" s="459"/>
      <c r="D932" s="459"/>
      <c r="E932" s="459"/>
      <c r="F932" s="459"/>
      <c r="G932" s="459"/>
      <c r="H932" s="459"/>
      <c r="I932" s="459"/>
      <c r="J932" s="459"/>
      <c r="K932" s="459"/>
      <c r="L932" s="459"/>
      <c r="M932" s="459"/>
      <c r="N932" s="459"/>
      <c r="O932" s="459"/>
      <c r="P932" s="459"/>
    </row>
    <row r="933" ht="25.15" customHeight="true" x14ac:dyDescent="0.2">
      <c r="C933" s="459"/>
      <c r="D933" s="459"/>
      <c r="E933" s="459"/>
      <c r="F933" s="459"/>
      <c r="G933" s="459"/>
      <c r="H933" s="459"/>
      <c r="I933" s="459"/>
      <c r="J933" s="459"/>
      <c r="K933" s="459"/>
      <c r="L933" s="459"/>
      <c r="M933" s="459"/>
      <c r="N933" s="459"/>
      <c r="O933" s="459"/>
      <c r="P933" s="459"/>
    </row>
    <row r="934" ht="25.15" customHeight="true" x14ac:dyDescent="0.2">
      <c r="C934" s="459"/>
      <c r="D934" s="459"/>
      <c r="E934" s="459"/>
      <c r="F934" s="459"/>
      <c r="G934" s="459"/>
      <c r="H934" s="459"/>
      <c r="I934" s="459"/>
      <c r="J934" s="459"/>
      <c r="K934" s="459"/>
      <c r="L934" s="459"/>
      <c r="M934" s="459"/>
      <c r="N934" s="459"/>
      <c r="O934" s="459"/>
      <c r="P934" s="459"/>
    </row>
    <row r="935" ht="25.15" customHeight="true" x14ac:dyDescent="0.2">
      <c r="C935" s="459"/>
      <c r="D935" s="459"/>
      <c r="E935" s="459"/>
      <c r="F935" s="459"/>
      <c r="G935" s="459"/>
      <c r="H935" s="459"/>
      <c r="I935" s="459"/>
      <c r="J935" s="459"/>
      <c r="K935" s="459"/>
      <c r="L935" s="459"/>
      <c r="M935" s="459"/>
      <c r="N935" s="459"/>
      <c r="O935" s="459"/>
      <c r="P935" s="459"/>
    </row>
    <row r="936" ht="25.15" customHeight="true" x14ac:dyDescent="0.2">
      <c r="C936" s="459"/>
      <c r="D936" s="459"/>
      <c r="E936" s="459"/>
      <c r="F936" s="459"/>
      <c r="G936" s="459"/>
      <c r="H936" s="459"/>
      <c r="I936" s="459"/>
      <c r="J936" s="459"/>
      <c r="K936" s="459"/>
      <c r="L936" s="459"/>
      <c r="M936" s="459"/>
      <c r="N936" s="459"/>
      <c r="O936" s="459"/>
      <c r="P936" s="459"/>
    </row>
    <row r="937" ht="25.15" customHeight="true" x14ac:dyDescent="0.2">
      <c r="C937" s="459"/>
      <c r="D937" s="459"/>
      <c r="E937" s="459"/>
      <c r="F937" s="459"/>
      <c r="G937" s="459"/>
      <c r="H937" s="459"/>
      <c r="I937" s="459"/>
      <c r="J937" s="459"/>
      <c r="K937" s="459"/>
      <c r="L937" s="459"/>
      <c r="M937" s="459"/>
      <c r="N937" s="459"/>
      <c r="O937" s="459"/>
      <c r="P937" s="459"/>
    </row>
    <row r="938" ht="25.15" customHeight="true" x14ac:dyDescent="0.2">
      <c r="C938" s="459"/>
      <c r="D938" s="459"/>
      <c r="E938" s="459"/>
      <c r="F938" s="459"/>
      <c r="G938" s="459"/>
      <c r="H938" s="459"/>
      <c r="I938" s="459"/>
      <c r="J938" s="459"/>
      <c r="K938" s="459"/>
      <c r="L938" s="459"/>
      <c r="M938" s="459"/>
      <c r="N938" s="459"/>
      <c r="O938" s="459"/>
      <c r="P938" s="459"/>
    </row>
    <row r="939" ht="25.15" customHeight="true" x14ac:dyDescent="0.2">
      <c r="C939" s="459"/>
      <c r="D939" s="459"/>
      <c r="E939" s="459"/>
      <c r="F939" s="459"/>
      <c r="G939" s="459"/>
      <c r="H939" s="459"/>
      <c r="I939" s="459"/>
      <c r="J939" s="459"/>
      <c r="K939" s="459"/>
      <c r="L939" s="459"/>
      <c r="M939" s="459"/>
      <c r="N939" s="459"/>
      <c r="O939" s="459"/>
      <c r="P939" s="459"/>
    </row>
    <row r="940" ht="25.15" customHeight="true" x14ac:dyDescent="0.2">
      <c r="C940" s="459"/>
      <c r="D940" s="459"/>
      <c r="E940" s="459"/>
      <c r="F940" s="459"/>
      <c r="G940" s="459"/>
      <c r="H940" s="459"/>
      <c r="I940" s="459"/>
      <c r="J940" s="459"/>
      <c r="K940" s="459"/>
      <c r="L940" s="459"/>
      <c r="M940" s="459"/>
      <c r="N940" s="459"/>
      <c r="O940" s="459"/>
      <c r="P940" s="459"/>
    </row>
    <row r="941" ht="25.15" customHeight="true" x14ac:dyDescent="0.2">
      <c r="C941" s="459"/>
      <c r="D941" s="459"/>
      <c r="E941" s="459"/>
      <c r="F941" s="459"/>
      <c r="G941" s="459"/>
      <c r="H941" s="459"/>
      <c r="I941" s="459"/>
      <c r="J941" s="459"/>
      <c r="K941" s="459"/>
      <c r="L941" s="459"/>
      <c r="M941" s="459"/>
      <c r="N941" s="459"/>
      <c r="O941" s="459"/>
      <c r="P941" s="459"/>
    </row>
    <row r="942" ht="25.15" customHeight="true" x14ac:dyDescent="0.2">
      <c r="C942" s="459"/>
      <c r="D942" s="459"/>
      <c r="E942" s="459"/>
      <c r="F942" s="459"/>
      <c r="G942" s="459"/>
      <c r="H942" s="459"/>
      <c r="I942" s="459"/>
      <c r="J942" s="459"/>
      <c r="K942" s="459"/>
      <c r="L942" s="459"/>
      <c r="M942" s="459"/>
      <c r="N942" s="459"/>
      <c r="O942" s="459"/>
      <c r="P942" s="459"/>
    </row>
    <row r="943" ht="25.15" customHeight="true" x14ac:dyDescent="0.2">
      <c r="C943" s="459"/>
      <c r="D943" s="459"/>
      <c r="E943" s="459"/>
      <c r="F943" s="459"/>
      <c r="G943" s="459"/>
      <c r="H943" s="459"/>
      <c r="I943" s="459"/>
      <c r="J943" s="459"/>
      <c r="K943" s="459"/>
      <c r="L943" s="459"/>
      <c r="M943" s="459"/>
      <c r="N943" s="459"/>
      <c r="O943" s="459"/>
      <c r="P943" s="459"/>
    </row>
    <row r="944" ht="25.15" customHeight="true" x14ac:dyDescent="0.2">
      <c r="C944" s="459"/>
      <c r="D944" s="459"/>
      <c r="E944" s="459"/>
      <c r="F944" s="459"/>
      <c r="G944" s="459"/>
      <c r="H944" s="459"/>
      <c r="I944" s="459"/>
      <c r="J944" s="459"/>
      <c r="K944" s="459"/>
      <c r="L944" s="459"/>
      <c r="M944" s="459"/>
      <c r="N944" s="459"/>
      <c r="O944" s="459"/>
      <c r="P944" s="459"/>
    </row>
    <row r="945" ht="25.15" customHeight="true" x14ac:dyDescent="0.2">
      <c r="C945" s="459"/>
      <c r="D945" s="459"/>
      <c r="E945" s="459"/>
      <c r="F945" s="459"/>
      <c r="G945" s="459"/>
      <c r="H945" s="459"/>
      <c r="I945" s="459"/>
      <c r="J945" s="459"/>
      <c r="K945" s="459"/>
      <c r="L945" s="459"/>
      <c r="M945" s="459"/>
      <c r="N945" s="459"/>
      <c r="O945" s="459"/>
      <c r="P945" s="459"/>
    </row>
    <row r="946" ht="25.15" customHeight="true" x14ac:dyDescent="0.2">
      <c r="C946" s="459"/>
      <c r="D946" s="459"/>
      <c r="E946" s="459"/>
      <c r="F946" s="459"/>
      <c r="G946" s="459"/>
      <c r="H946" s="459"/>
      <c r="I946" s="459"/>
      <c r="J946" s="459"/>
      <c r="K946" s="459"/>
      <c r="L946" s="459"/>
      <c r="M946" s="459"/>
      <c r="N946" s="459"/>
      <c r="O946" s="459"/>
      <c r="P946" s="459"/>
    </row>
    <row r="947" ht="25.15" customHeight="true" x14ac:dyDescent="0.2">
      <c r="C947" s="459"/>
      <c r="D947" s="459"/>
      <c r="E947" s="459"/>
      <c r="F947" s="459"/>
      <c r="G947" s="459"/>
      <c r="H947" s="459"/>
      <c r="I947" s="459"/>
      <c r="J947" s="459"/>
      <c r="K947" s="459"/>
      <c r="L947" s="459"/>
      <c r="M947" s="459"/>
      <c r="N947" s="459"/>
      <c r="O947" s="459"/>
      <c r="P947" s="459"/>
    </row>
    <row r="948" ht="25.15" customHeight="true" x14ac:dyDescent="0.2">
      <c r="C948" s="459"/>
      <c r="D948" s="459"/>
      <c r="E948" s="459"/>
      <c r="F948" s="459"/>
      <c r="G948" s="459"/>
      <c r="H948" s="459"/>
      <c r="I948" s="459"/>
      <c r="J948" s="459"/>
      <c r="K948" s="459"/>
      <c r="L948" s="459"/>
      <c r="M948" s="459"/>
      <c r="N948" s="459"/>
      <c r="O948" s="459"/>
      <c r="P948" s="459"/>
    </row>
    <row r="949" ht="25.15" customHeight="true" x14ac:dyDescent="0.2">
      <c r="C949" s="459"/>
      <c r="D949" s="459"/>
      <c r="E949" s="459"/>
      <c r="F949" s="459"/>
      <c r="G949" s="459"/>
      <c r="H949" s="459"/>
      <c r="I949" s="459"/>
      <c r="J949" s="459"/>
      <c r="K949" s="459"/>
      <c r="L949" s="459"/>
      <c r="M949" s="459"/>
      <c r="N949" s="459"/>
      <c r="O949" s="459"/>
      <c r="P949" s="459"/>
    </row>
    <row r="950" ht="25.15" customHeight="true" x14ac:dyDescent="0.2">
      <c r="C950" s="459"/>
      <c r="D950" s="459"/>
      <c r="E950" s="459"/>
      <c r="F950" s="459"/>
      <c r="G950" s="459"/>
      <c r="H950" s="459"/>
      <c r="I950" s="459"/>
      <c r="J950" s="459"/>
      <c r="K950" s="459"/>
      <c r="L950" s="459"/>
      <c r="M950" s="459"/>
      <c r="N950" s="459"/>
      <c r="O950" s="459"/>
      <c r="P950" s="459"/>
    </row>
    <row r="951" ht="25.15" customHeight="true" x14ac:dyDescent="0.2">
      <c r="C951" s="459"/>
      <c r="D951" s="459"/>
      <c r="E951" s="459"/>
      <c r="F951" s="459"/>
      <c r="G951" s="459"/>
      <c r="H951" s="459"/>
      <c r="I951" s="459"/>
      <c r="J951" s="459"/>
      <c r="K951" s="459"/>
      <c r="L951" s="459"/>
      <c r="M951" s="459"/>
      <c r="N951" s="459"/>
      <c r="O951" s="459"/>
      <c r="P951" s="459"/>
    </row>
    <row r="952" ht="25.15" customHeight="true" x14ac:dyDescent="0.2">
      <c r="C952" s="459"/>
      <c r="D952" s="459"/>
      <c r="E952" s="459"/>
      <c r="F952" s="459"/>
      <c r="G952" s="459"/>
      <c r="H952" s="459"/>
      <c r="I952" s="459"/>
      <c r="J952" s="459"/>
      <c r="K952" s="459"/>
      <c r="L952" s="459"/>
      <c r="M952" s="459"/>
      <c r="N952" s="459"/>
      <c r="O952" s="459"/>
      <c r="P952" s="459"/>
    </row>
    <row r="953" ht="25.15" customHeight="true" x14ac:dyDescent="0.2">
      <c r="C953" s="459"/>
      <c r="D953" s="459"/>
      <c r="E953" s="459"/>
      <c r="F953" s="459"/>
      <c r="G953" s="459"/>
      <c r="H953" s="459"/>
      <c r="I953" s="459"/>
      <c r="J953" s="459"/>
      <c r="K953" s="459"/>
      <c r="L953" s="459"/>
      <c r="M953" s="459"/>
      <c r="N953" s="459"/>
      <c r="O953" s="459"/>
      <c r="P953" s="459"/>
    </row>
    <row r="954" ht="25.15" customHeight="true" x14ac:dyDescent="0.2">
      <c r="C954" s="459"/>
      <c r="D954" s="459"/>
      <c r="E954" s="459"/>
      <c r="F954" s="459"/>
      <c r="G954" s="459"/>
      <c r="H954" s="459"/>
      <c r="I954" s="459"/>
      <c r="J954" s="459"/>
      <c r="K954" s="459"/>
      <c r="L954" s="459"/>
      <c r="M954" s="459"/>
      <c r="N954" s="459"/>
      <c r="O954" s="459"/>
      <c r="P954" s="459"/>
    </row>
    <row r="955" ht="25.15" customHeight="true" x14ac:dyDescent="0.2">
      <c r="C955" s="459"/>
      <c r="D955" s="459"/>
      <c r="E955" s="459"/>
      <c r="F955" s="459"/>
      <c r="G955" s="459"/>
      <c r="H955" s="459"/>
      <c r="I955" s="459"/>
      <c r="J955" s="459"/>
      <c r="K955" s="459"/>
      <c r="L955" s="459"/>
      <c r="M955" s="459"/>
      <c r="N955" s="459"/>
      <c r="O955" s="459"/>
      <c r="P955" s="459"/>
    </row>
    <row r="956" ht="25.15" customHeight="true" x14ac:dyDescent="0.2">
      <c r="C956" s="459"/>
      <c r="D956" s="459"/>
      <c r="E956" s="459"/>
      <c r="F956" s="459"/>
      <c r="G956" s="459"/>
      <c r="H956" s="459"/>
      <c r="I956" s="459"/>
      <c r="J956" s="459"/>
      <c r="K956" s="459"/>
      <c r="L956" s="459"/>
      <c r="M956" s="459"/>
      <c r="N956" s="459"/>
      <c r="O956" s="459"/>
      <c r="P956" s="459"/>
    </row>
    <row r="957" ht="25.15" customHeight="true" x14ac:dyDescent="0.2">
      <c r="C957" s="459"/>
      <c r="D957" s="459"/>
      <c r="E957" s="459"/>
      <c r="F957" s="459"/>
      <c r="G957" s="459"/>
      <c r="H957" s="459"/>
      <c r="I957" s="459"/>
      <c r="J957" s="459"/>
      <c r="K957" s="459"/>
      <c r="L957" s="459"/>
      <c r="M957" s="459"/>
      <c r="N957" s="459"/>
      <c r="O957" s="459"/>
      <c r="P957" s="459"/>
    </row>
    <row r="958" ht="25.15" customHeight="true" x14ac:dyDescent="0.2">
      <c r="C958" s="459"/>
      <c r="D958" s="459"/>
      <c r="E958" s="459"/>
      <c r="F958" s="459"/>
      <c r="G958" s="459"/>
      <c r="H958" s="459"/>
      <c r="I958" s="459"/>
      <c r="J958" s="459"/>
      <c r="K958" s="459"/>
      <c r="L958" s="459"/>
      <c r="M958" s="459"/>
      <c r="N958" s="459"/>
      <c r="O958" s="459"/>
      <c r="P958" s="459"/>
    </row>
    <row r="959" ht="25.15" customHeight="true" x14ac:dyDescent="0.2">
      <c r="C959" s="459"/>
      <c r="D959" s="459"/>
      <c r="E959" s="459"/>
      <c r="F959" s="459"/>
      <c r="G959" s="459"/>
      <c r="H959" s="459"/>
      <c r="I959" s="459"/>
      <c r="J959" s="459"/>
      <c r="K959" s="459"/>
      <c r="L959" s="459"/>
      <c r="M959" s="459"/>
      <c r="N959" s="459"/>
      <c r="O959" s="459"/>
      <c r="P959" s="459"/>
    </row>
    <row r="960" ht="25.15" customHeight="true" x14ac:dyDescent="0.2">
      <c r="C960" s="459"/>
      <c r="D960" s="459"/>
      <c r="E960" s="459"/>
      <c r="F960" s="459"/>
      <c r="G960" s="459"/>
      <c r="H960" s="459"/>
      <c r="I960" s="459"/>
      <c r="J960" s="459"/>
      <c r="K960" s="459"/>
      <c r="L960" s="459"/>
      <c r="M960" s="459"/>
      <c r="N960" s="459"/>
      <c r="O960" s="459"/>
      <c r="P960" s="459"/>
    </row>
    <row r="961" ht="25.15" customHeight="true" x14ac:dyDescent="0.2">
      <c r="C961" s="459"/>
      <c r="D961" s="459"/>
      <c r="E961" s="459"/>
      <c r="F961" s="459"/>
      <c r="G961" s="459"/>
      <c r="H961" s="459"/>
      <c r="I961" s="459"/>
      <c r="J961" s="459"/>
      <c r="K961" s="459"/>
      <c r="L961" s="459"/>
      <c r="M961" s="459"/>
      <c r="N961" s="459"/>
      <c r="O961" s="459"/>
      <c r="P961" s="459"/>
    </row>
    <row r="962" ht="25.15" customHeight="true" x14ac:dyDescent="0.2">
      <c r="C962" s="459"/>
      <c r="D962" s="459"/>
      <c r="E962" s="459"/>
      <c r="F962" s="459"/>
      <c r="G962" s="459"/>
      <c r="H962" s="459"/>
      <c r="I962" s="459"/>
      <c r="J962" s="459"/>
      <c r="K962" s="459"/>
      <c r="L962" s="459"/>
      <c r="M962" s="459"/>
      <c r="N962" s="459"/>
      <c r="O962" s="459"/>
      <c r="P962" s="459"/>
    </row>
    <row r="963" ht="25.15" customHeight="true" x14ac:dyDescent="0.2">
      <c r="C963" s="459"/>
      <c r="D963" s="459"/>
      <c r="E963" s="459"/>
      <c r="F963" s="459"/>
      <c r="G963" s="459"/>
      <c r="H963" s="459"/>
      <c r="I963" s="459"/>
      <c r="J963" s="459"/>
      <c r="K963" s="459"/>
      <c r="L963" s="459"/>
      <c r="M963" s="459"/>
      <c r="N963" s="459"/>
      <c r="O963" s="459"/>
      <c r="P963" s="459"/>
    </row>
    <row r="964" ht="25.15" customHeight="true" x14ac:dyDescent="0.2">
      <c r="C964" s="459"/>
      <c r="D964" s="459"/>
      <c r="E964" s="459"/>
      <c r="F964" s="459"/>
      <c r="G964" s="459"/>
      <c r="H964" s="459"/>
      <c r="I964" s="459"/>
      <c r="J964" s="459"/>
      <c r="K964" s="459"/>
      <c r="L964" s="459"/>
      <c r="M964" s="459"/>
      <c r="N964" s="459"/>
      <c r="O964" s="459"/>
      <c r="P964" s="459"/>
    </row>
    <row r="965" ht="25.15" customHeight="true" x14ac:dyDescent="0.2">
      <c r="C965" s="459"/>
      <c r="D965" s="459"/>
      <c r="E965" s="459"/>
      <c r="F965" s="459"/>
      <c r="G965" s="459"/>
      <c r="H965" s="459"/>
      <c r="I965" s="459"/>
      <c r="J965" s="459"/>
      <c r="K965" s="459"/>
      <c r="L965" s="459"/>
      <c r="M965" s="459"/>
      <c r="N965" s="459"/>
      <c r="O965" s="459"/>
      <c r="P965" s="459"/>
    </row>
    <row r="966" ht="25.15" customHeight="true" x14ac:dyDescent="0.2">
      <c r="C966" s="459"/>
      <c r="D966" s="459"/>
      <c r="E966" s="459"/>
      <c r="F966" s="459"/>
      <c r="G966" s="459"/>
      <c r="H966" s="459"/>
      <c r="I966" s="459"/>
      <c r="J966" s="459"/>
      <c r="K966" s="459"/>
      <c r="L966" s="459"/>
      <c r="M966" s="459"/>
      <c r="N966" s="459"/>
      <c r="O966" s="459"/>
      <c r="P966" s="459"/>
    </row>
    <row r="967" ht="25.15" customHeight="true" x14ac:dyDescent="0.2">
      <c r="C967" s="459"/>
      <c r="D967" s="459"/>
      <c r="E967" s="459"/>
      <c r="F967" s="459"/>
      <c r="G967" s="459"/>
      <c r="H967" s="459"/>
      <c r="I967" s="459"/>
      <c r="J967" s="459"/>
      <c r="K967" s="459"/>
      <c r="L967" s="459"/>
      <c r="M967" s="459"/>
      <c r="N967" s="459"/>
      <c r="O967" s="459"/>
      <c r="P967" s="459"/>
    </row>
    <row r="968" ht="25.15" customHeight="true" x14ac:dyDescent="0.2">
      <c r="C968" s="459"/>
      <c r="D968" s="459"/>
      <c r="E968" s="459"/>
      <c r="F968" s="459"/>
      <c r="G968" s="459"/>
      <c r="H968" s="459"/>
      <c r="I968" s="459"/>
      <c r="J968" s="459"/>
      <c r="K968" s="459"/>
      <c r="L968" s="459"/>
      <c r="M968" s="459"/>
      <c r="N968" s="459"/>
      <c r="O968" s="459"/>
      <c r="P968" s="459"/>
    </row>
    <row r="969" ht="25.15" customHeight="true" x14ac:dyDescent="0.2">
      <c r="C969" s="459"/>
      <c r="D969" s="459"/>
      <c r="E969" s="459"/>
      <c r="F969" s="459"/>
      <c r="G969" s="459"/>
      <c r="H969" s="459"/>
      <c r="I969" s="459"/>
      <c r="J969" s="459"/>
      <c r="K969" s="459"/>
      <c r="L969" s="459"/>
      <c r="M969" s="459"/>
      <c r="N969" s="459"/>
      <c r="O969" s="459"/>
      <c r="P969" s="459"/>
    </row>
    <row r="970" ht="25.15" customHeight="true" x14ac:dyDescent="0.2">
      <c r="C970" s="459"/>
      <c r="D970" s="459"/>
      <c r="E970" s="459"/>
      <c r="F970" s="459"/>
      <c r="G970" s="459"/>
      <c r="H970" s="459"/>
      <c r="I970" s="459"/>
      <c r="J970" s="459"/>
      <c r="K970" s="459"/>
      <c r="L970" s="459"/>
      <c r="M970" s="459"/>
      <c r="N970" s="459"/>
      <c r="O970" s="459"/>
      <c r="P970" s="459"/>
    </row>
    <row r="971" ht="25.15" customHeight="true" x14ac:dyDescent="0.2">
      <c r="C971" s="459"/>
      <c r="D971" s="459"/>
      <c r="E971" s="459"/>
      <c r="F971" s="459"/>
      <c r="G971" s="459"/>
      <c r="H971" s="459"/>
      <c r="I971" s="459"/>
      <c r="J971" s="459"/>
      <c r="K971" s="459"/>
      <c r="L971" s="459"/>
      <c r="M971" s="459"/>
      <c r="N971" s="459"/>
      <c r="O971" s="459"/>
      <c r="P971" s="459"/>
    </row>
    <row r="972" ht="25.15" customHeight="true" x14ac:dyDescent="0.2">
      <c r="C972" s="459"/>
      <c r="D972" s="459"/>
      <c r="E972" s="459"/>
      <c r="F972" s="459"/>
      <c r="G972" s="459"/>
      <c r="H972" s="459"/>
      <c r="I972" s="459"/>
      <c r="J972" s="459"/>
      <c r="K972" s="459"/>
      <c r="L972" s="459"/>
      <c r="M972" s="459"/>
      <c r="N972" s="459"/>
      <c r="O972" s="459"/>
      <c r="P972" s="459"/>
    </row>
    <row r="973" ht="25.15" customHeight="true" x14ac:dyDescent="0.2">
      <c r="C973" s="459"/>
      <c r="D973" s="459"/>
      <c r="E973" s="459"/>
      <c r="F973" s="459"/>
      <c r="G973" s="459"/>
      <c r="H973" s="459"/>
      <c r="I973" s="459"/>
      <c r="J973" s="459"/>
      <c r="K973" s="459"/>
      <c r="L973" s="459"/>
      <c r="M973" s="459"/>
      <c r="N973" s="459"/>
      <c r="O973" s="459"/>
      <c r="P973" s="459"/>
    </row>
    <row r="974" ht="25.15" customHeight="true" x14ac:dyDescent="0.2">
      <c r="C974" s="459"/>
      <c r="D974" s="459"/>
      <c r="E974" s="459"/>
      <c r="F974" s="459"/>
      <c r="G974" s="459"/>
      <c r="H974" s="459"/>
      <c r="I974" s="459"/>
      <c r="J974" s="459"/>
      <c r="K974" s="459"/>
      <c r="L974" s="459"/>
      <c r="M974" s="459"/>
      <c r="N974" s="459"/>
      <c r="O974" s="459"/>
      <c r="P974" s="459"/>
    </row>
    <row r="975" ht="25.15" customHeight="true" x14ac:dyDescent="0.2">
      <c r="C975" s="459"/>
      <c r="D975" s="459"/>
      <c r="E975" s="459"/>
      <c r="F975" s="459"/>
      <c r="G975" s="459"/>
      <c r="H975" s="459"/>
      <c r="I975" s="459"/>
      <c r="J975" s="459"/>
      <c r="K975" s="459"/>
      <c r="L975" s="459"/>
      <c r="M975" s="459"/>
      <c r="N975" s="459"/>
      <c r="O975" s="459"/>
      <c r="P975" s="459"/>
    </row>
    <row r="976" ht="25.15" customHeight="true" x14ac:dyDescent="0.2">
      <c r="C976" s="459"/>
      <c r="D976" s="459"/>
      <c r="E976" s="459"/>
      <c r="F976" s="459"/>
      <c r="G976" s="459"/>
      <c r="H976" s="459"/>
      <c r="I976" s="459"/>
      <c r="J976" s="459"/>
      <c r="K976" s="459"/>
      <c r="L976" s="459"/>
      <c r="M976" s="459"/>
      <c r="N976" s="459"/>
      <c r="O976" s="459"/>
      <c r="P976" s="459"/>
    </row>
    <row r="977" ht="25.15" customHeight="true" x14ac:dyDescent="0.2">
      <c r="C977" s="459"/>
      <c r="D977" s="459"/>
      <c r="E977" s="459"/>
      <c r="F977" s="459"/>
      <c r="G977" s="459"/>
      <c r="H977" s="459"/>
      <c r="I977" s="459"/>
      <c r="J977" s="459"/>
      <c r="K977" s="459"/>
      <c r="L977" s="459"/>
      <c r="M977" s="459"/>
      <c r="N977" s="459"/>
      <c r="O977" s="459"/>
      <c r="P977" s="459"/>
    </row>
    <row r="978" ht="25.15" customHeight="true" x14ac:dyDescent="0.2">
      <c r="C978" s="459"/>
      <c r="D978" s="459"/>
      <c r="E978" s="459"/>
      <c r="F978" s="459"/>
      <c r="G978" s="459"/>
      <c r="H978" s="459"/>
      <c r="I978" s="459"/>
      <c r="J978" s="459"/>
      <c r="K978" s="459"/>
      <c r="L978" s="459"/>
      <c r="M978" s="459"/>
      <c r="N978" s="459"/>
      <c r="O978" s="459"/>
      <c r="P978" s="459"/>
    </row>
    <row r="979" ht="25.15" customHeight="true" x14ac:dyDescent="0.2">
      <c r="C979" s="459"/>
      <c r="D979" s="459"/>
      <c r="E979" s="459"/>
      <c r="F979" s="459"/>
      <c r="G979" s="459"/>
      <c r="H979" s="459"/>
      <c r="I979" s="459"/>
      <c r="J979" s="459"/>
      <c r="K979" s="459"/>
      <c r="L979" s="459"/>
      <c r="M979" s="459"/>
      <c r="N979" s="459"/>
      <c r="O979" s="459"/>
      <c r="P979" s="459"/>
    </row>
    <row r="980" ht="25.15" customHeight="true" x14ac:dyDescent="0.2">
      <c r="C980" s="459"/>
      <c r="D980" s="459"/>
      <c r="E980" s="459"/>
      <c r="F980" s="459"/>
      <c r="G980" s="459"/>
      <c r="H980" s="459"/>
      <c r="I980" s="459"/>
      <c r="J980" s="459"/>
      <c r="K980" s="459"/>
      <c r="L980" s="459"/>
      <c r="M980" s="459"/>
      <c r="N980" s="459"/>
      <c r="O980" s="459"/>
      <c r="P980" s="459"/>
    </row>
    <row r="981" ht="25.15" customHeight="true" x14ac:dyDescent="0.2">
      <c r="C981" s="459"/>
      <c r="D981" s="459"/>
      <c r="E981" s="459"/>
      <c r="F981" s="459"/>
      <c r="G981" s="459"/>
      <c r="H981" s="459"/>
      <c r="I981" s="459"/>
      <c r="J981" s="459"/>
      <c r="K981" s="459"/>
      <c r="L981" s="459"/>
      <c r="M981" s="459"/>
      <c r="N981" s="459"/>
      <c r="O981" s="459"/>
      <c r="P981" s="459"/>
    </row>
    <row r="982" ht="25.15" customHeight="true" x14ac:dyDescent="0.2">
      <c r="C982" s="459"/>
      <c r="D982" s="459"/>
      <c r="E982" s="459"/>
      <c r="F982" s="459"/>
      <c r="G982" s="459"/>
      <c r="H982" s="459"/>
      <c r="I982" s="459"/>
      <c r="J982" s="459"/>
      <c r="K982" s="459"/>
      <c r="L982" s="459"/>
      <c r="M982" s="459"/>
      <c r="N982" s="459"/>
      <c r="O982" s="459"/>
      <c r="P982" s="459"/>
    </row>
    <row r="983" ht="25.15" customHeight="true" x14ac:dyDescent="0.2">
      <c r="C983" s="459"/>
      <c r="D983" s="459"/>
      <c r="E983" s="459"/>
      <c r="F983" s="459"/>
      <c r="G983" s="459"/>
      <c r="H983" s="459"/>
      <c r="I983" s="459"/>
      <c r="J983" s="459"/>
      <c r="K983" s="459"/>
      <c r="L983" s="459"/>
      <c r="M983" s="459"/>
      <c r="N983" s="459"/>
      <c r="O983" s="459"/>
      <c r="P983" s="459"/>
    </row>
    <row r="984" ht="25.15" customHeight="true" x14ac:dyDescent="0.2">
      <c r="C984" s="459"/>
      <c r="D984" s="459"/>
      <c r="E984" s="459"/>
      <c r="F984" s="459"/>
      <c r="G984" s="459"/>
      <c r="H984" s="459"/>
      <c r="I984" s="459"/>
      <c r="J984" s="459"/>
      <c r="K984" s="459"/>
      <c r="L984" s="459"/>
      <c r="M984" s="459"/>
      <c r="N984" s="459"/>
      <c r="O984" s="459"/>
      <c r="P984" s="459"/>
    </row>
    <row r="985" ht="25.15" customHeight="true" x14ac:dyDescent="0.2">
      <c r="C985" s="459"/>
      <c r="D985" s="459"/>
      <c r="E985" s="459"/>
      <c r="F985" s="459"/>
      <c r="G985" s="459"/>
      <c r="H985" s="459"/>
      <c r="I985" s="459"/>
      <c r="J985" s="459"/>
      <c r="K985" s="459"/>
      <c r="L985" s="459"/>
      <c r="M985" s="459"/>
      <c r="N985" s="459"/>
      <c r="O985" s="459"/>
      <c r="P985" s="459"/>
    </row>
    <row r="986" ht="25.15" customHeight="true" x14ac:dyDescent="0.2">
      <c r="C986" s="459"/>
      <c r="D986" s="459"/>
      <c r="E986" s="459"/>
      <c r="F986" s="459"/>
      <c r="G986" s="459"/>
      <c r="H986" s="459"/>
      <c r="I986" s="459"/>
      <c r="J986" s="459"/>
      <c r="K986" s="459"/>
      <c r="L986" s="459"/>
      <c r="M986" s="459"/>
      <c r="N986" s="459"/>
      <c r="O986" s="459"/>
      <c r="P986" s="459"/>
    </row>
    <row r="987" ht="25.15" customHeight="true" x14ac:dyDescent="0.2">
      <c r="C987" s="459"/>
      <c r="D987" s="459"/>
      <c r="E987" s="459"/>
      <c r="F987" s="459"/>
      <c r="G987" s="459"/>
      <c r="H987" s="459"/>
      <c r="I987" s="459"/>
      <c r="J987" s="459"/>
      <c r="K987" s="459"/>
      <c r="L987" s="459"/>
      <c r="M987" s="459"/>
      <c r="N987" s="459"/>
      <c r="O987" s="459"/>
      <c r="P987" s="459"/>
    </row>
    <row r="988" ht="25.15" customHeight="true" x14ac:dyDescent="0.2">
      <c r="C988" s="459"/>
      <c r="D988" s="459"/>
      <c r="E988" s="459"/>
      <c r="F988" s="459"/>
      <c r="G988" s="459"/>
      <c r="H988" s="459"/>
      <c r="I988" s="459"/>
      <c r="J988" s="459"/>
      <c r="K988" s="459"/>
      <c r="L988" s="459"/>
      <c r="M988" s="459"/>
      <c r="N988" s="459"/>
      <c r="O988" s="459"/>
      <c r="P988" s="459"/>
    </row>
    <row r="989" ht="25.15" customHeight="true" x14ac:dyDescent="0.2">
      <c r="C989" s="459"/>
      <c r="D989" s="459"/>
      <c r="E989" s="459"/>
      <c r="F989" s="459"/>
      <c r="G989" s="459"/>
      <c r="H989" s="459"/>
      <c r="I989" s="459"/>
      <c r="J989" s="459"/>
      <c r="K989" s="459"/>
      <c r="L989" s="459"/>
      <c r="M989" s="459"/>
      <c r="N989" s="459"/>
      <c r="O989" s="459"/>
      <c r="P989" s="459"/>
    </row>
    <row r="990" ht="25.15" customHeight="true" x14ac:dyDescent="0.2">
      <c r="C990" s="459"/>
      <c r="D990" s="459"/>
      <c r="E990" s="459"/>
      <c r="F990" s="459"/>
      <c r="G990" s="459"/>
      <c r="H990" s="459"/>
      <c r="I990" s="459"/>
      <c r="J990" s="459"/>
      <c r="K990" s="459"/>
      <c r="L990" s="459"/>
      <c r="M990" s="459"/>
      <c r="N990" s="459"/>
      <c r="O990" s="459"/>
      <c r="P990" s="459"/>
    </row>
    <row r="991" ht="25.15" customHeight="true" x14ac:dyDescent="0.2">
      <c r="C991" s="459"/>
      <c r="D991" s="459"/>
      <c r="E991" s="459"/>
      <c r="F991" s="459"/>
      <c r="G991" s="459"/>
      <c r="H991" s="459"/>
      <c r="I991" s="459"/>
      <c r="J991" s="459"/>
      <c r="K991" s="459"/>
      <c r="L991" s="459"/>
      <c r="M991" s="459"/>
      <c r="N991" s="459"/>
      <c r="O991" s="459"/>
      <c r="P991" s="459"/>
    </row>
    <row r="992" ht="25.15" customHeight="true" x14ac:dyDescent="0.2">
      <c r="C992" s="459"/>
      <c r="D992" s="459"/>
      <c r="E992" s="459"/>
      <c r="F992" s="459"/>
      <c r="G992" s="459"/>
      <c r="H992" s="459"/>
      <c r="I992" s="459"/>
      <c r="J992" s="459"/>
      <c r="K992" s="459"/>
      <c r="L992" s="459"/>
      <c r="M992" s="459"/>
      <c r="N992" s="459"/>
      <c r="O992" s="459"/>
      <c r="P992" s="459"/>
    </row>
    <row r="993" ht="25.15" customHeight="true" x14ac:dyDescent="0.2">
      <c r="C993" s="459"/>
      <c r="D993" s="459"/>
      <c r="E993" s="459"/>
      <c r="F993" s="459"/>
      <c r="G993" s="459"/>
      <c r="H993" s="459"/>
      <c r="I993" s="459"/>
      <c r="J993" s="459"/>
      <c r="K993" s="459"/>
      <c r="L993" s="459"/>
      <c r="M993" s="459"/>
      <c r="N993" s="459"/>
      <c r="O993" s="459"/>
      <c r="P993" s="459"/>
    </row>
    <row r="994" ht="25.15" customHeight="true" x14ac:dyDescent="0.2">
      <c r="C994" s="459"/>
      <c r="D994" s="459"/>
      <c r="E994" s="459"/>
      <c r="F994" s="459"/>
      <c r="G994" s="459"/>
      <c r="H994" s="459"/>
      <c r="I994" s="459"/>
      <c r="J994" s="459"/>
      <c r="K994" s="459"/>
      <c r="L994" s="459"/>
      <c r="M994" s="459"/>
      <c r="N994" s="459"/>
      <c r="O994" s="459"/>
      <c r="P994" s="459"/>
    </row>
    <row r="995" ht="25.15" customHeight="true" x14ac:dyDescent="0.2">
      <c r="C995" s="459"/>
      <c r="D995" s="459"/>
      <c r="E995" s="459"/>
      <c r="F995" s="459"/>
      <c r="G995" s="459"/>
      <c r="H995" s="459"/>
      <c r="I995" s="459"/>
      <c r="J995" s="459"/>
      <c r="K995" s="459"/>
      <c r="L995" s="459"/>
      <c r="M995" s="459"/>
      <c r="N995" s="459"/>
      <c r="O995" s="459"/>
      <c r="P995" s="459"/>
    </row>
    <row r="996" ht="25.15" customHeight="true" x14ac:dyDescent="0.2">
      <c r="C996" s="459"/>
      <c r="D996" s="459"/>
      <c r="E996" s="459"/>
      <c r="F996" s="459"/>
      <c r="G996" s="459"/>
      <c r="H996" s="459"/>
      <c r="I996" s="459"/>
      <c r="J996" s="459"/>
      <c r="K996" s="459"/>
      <c r="L996" s="459"/>
      <c r="M996" s="459"/>
      <c r="N996" s="459"/>
      <c r="O996" s="459"/>
      <c r="P996" s="459"/>
    </row>
    <row r="997" ht="25.15" customHeight="true" x14ac:dyDescent="0.2">
      <c r="C997" s="459"/>
      <c r="D997" s="459"/>
      <c r="E997" s="459"/>
      <c r="F997" s="459"/>
      <c r="G997" s="459"/>
      <c r="H997" s="459"/>
      <c r="I997" s="459"/>
      <c r="J997" s="459"/>
      <c r="K997" s="459"/>
      <c r="L997" s="459"/>
      <c r="M997" s="459"/>
      <c r="N997" s="459"/>
      <c r="O997" s="459"/>
      <c r="P997" s="459"/>
    </row>
    <row r="998" ht="25.15" customHeight="true" x14ac:dyDescent="0.2">
      <c r="C998" s="459"/>
      <c r="D998" s="459"/>
      <c r="E998" s="459"/>
      <c r="F998" s="459"/>
      <c r="G998" s="459"/>
      <c r="H998" s="459"/>
      <c r="I998" s="459"/>
      <c r="J998" s="459"/>
      <c r="K998" s="459"/>
      <c r="L998" s="459"/>
      <c r="M998" s="459"/>
      <c r="N998" s="459"/>
      <c r="O998" s="459"/>
      <c r="P998" s="459"/>
    </row>
    <row r="999" ht="25.15" customHeight="true" x14ac:dyDescent="0.2">
      <c r="C999" s="459"/>
      <c r="D999" s="459"/>
      <c r="E999" s="459"/>
      <c r="F999" s="459"/>
      <c r="G999" s="459"/>
      <c r="H999" s="459"/>
      <c r="I999" s="459"/>
      <c r="J999" s="459"/>
      <c r="K999" s="459"/>
      <c r="L999" s="459"/>
      <c r="M999" s="459"/>
      <c r="N999" s="459"/>
      <c r="O999" s="459"/>
      <c r="P999" s="459"/>
    </row>
    <row r="1000" ht="25.15" customHeight="true" x14ac:dyDescent="0.2">
      <c r="C1000" s="459"/>
      <c r="D1000" s="459"/>
      <c r="E1000" s="459"/>
      <c r="F1000" s="459"/>
      <c r="G1000" s="459"/>
      <c r="H1000" s="459"/>
      <c r="I1000" s="459"/>
      <c r="J1000" s="459"/>
      <c r="K1000" s="459"/>
      <c r="L1000" s="459"/>
      <c r="M1000" s="459"/>
      <c r="N1000" s="459"/>
      <c r="O1000" s="459"/>
      <c r="P1000" s="459"/>
    </row>
    <row r="1001" ht="25.15" customHeight="true" x14ac:dyDescent="0.2">
      <c r="C1001" s="459"/>
      <c r="D1001" s="459"/>
      <c r="E1001" s="459"/>
      <c r="F1001" s="459"/>
      <c r="G1001" s="459"/>
      <c r="H1001" s="459"/>
      <c r="I1001" s="459"/>
      <c r="J1001" s="459"/>
      <c r="K1001" s="459"/>
      <c r="L1001" s="459"/>
      <c r="M1001" s="459"/>
      <c r="N1001" s="459"/>
      <c r="O1001" s="459"/>
      <c r="P1001" s="459"/>
    </row>
    <row r="1002" ht="25.15" customHeight="true" x14ac:dyDescent="0.2">
      <c r="C1002" s="459"/>
      <c r="D1002" s="459"/>
      <c r="E1002" s="459"/>
      <c r="F1002" s="459"/>
      <c r="G1002" s="459"/>
      <c r="H1002" s="459"/>
      <c r="I1002" s="459"/>
      <c r="J1002" s="459"/>
      <c r="K1002" s="459"/>
      <c r="L1002" s="459"/>
      <c r="M1002" s="459"/>
      <c r="N1002" s="459"/>
      <c r="O1002" s="459"/>
      <c r="P1002" s="459"/>
    </row>
    <row r="1003" ht="25.15" customHeight="true" x14ac:dyDescent="0.2">
      <c r="C1003" s="459"/>
      <c r="D1003" s="459"/>
      <c r="E1003" s="459"/>
      <c r="F1003" s="459"/>
      <c r="G1003" s="459"/>
      <c r="H1003" s="459"/>
      <c r="I1003" s="459"/>
      <c r="J1003" s="459"/>
      <c r="K1003" s="459"/>
      <c r="L1003" s="459"/>
      <c r="M1003" s="459"/>
      <c r="N1003" s="459"/>
      <c r="O1003" s="459"/>
      <c r="P1003" s="459"/>
    </row>
    <row r="1004" ht="25.15" customHeight="true" x14ac:dyDescent="0.2">
      <c r="C1004" s="459"/>
      <c r="D1004" s="459"/>
      <c r="E1004" s="459"/>
      <c r="F1004" s="459"/>
      <c r="G1004" s="459"/>
      <c r="H1004" s="459"/>
      <c r="I1004" s="459"/>
      <c r="J1004" s="459"/>
      <c r="K1004" s="459"/>
      <c r="L1004" s="459"/>
      <c r="M1004" s="459"/>
      <c r="N1004" s="459"/>
      <c r="O1004" s="459"/>
      <c r="P1004" s="459"/>
    </row>
    <row r="1005" ht="25.15" customHeight="true" x14ac:dyDescent="0.2">
      <c r="C1005" s="459"/>
      <c r="D1005" s="459"/>
      <c r="E1005" s="459"/>
      <c r="F1005" s="459"/>
      <c r="G1005" s="459"/>
      <c r="H1005" s="459"/>
      <c r="I1005" s="459"/>
      <c r="J1005" s="459"/>
      <c r="K1005" s="459"/>
      <c r="L1005" s="459"/>
      <c r="M1005" s="459"/>
      <c r="N1005" s="459"/>
      <c r="O1005" s="459"/>
      <c r="P1005" s="459"/>
    </row>
    <row r="1006" ht="25.15" customHeight="true" x14ac:dyDescent="0.2">
      <c r="C1006" s="459"/>
      <c r="D1006" s="459"/>
      <c r="E1006" s="459"/>
      <c r="F1006" s="459"/>
      <c r="G1006" s="459"/>
      <c r="H1006" s="459"/>
      <c r="I1006" s="459"/>
      <c r="J1006" s="459"/>
      <c r="K1006" s="459"/>
      <c r="L1006" s="459"/>
      <c r="M1006" s="459"/>
      <c r="N1006" s="459"/>
      <c r="O1006" s="459"/>
      <c r="P1006" s="459"/>
    </row>
    <row r="1007" ht="25.15" customHeight="true" x14ac:dyDescent="0.2">
      <c r="C1007" s="459"/>
      <c r="D1007" s="459"/>
      <c r="E1007" s="459"/>
      <c r="F1007" s="459"/>
      <c r="G1007" s="459"/>
      <c r="H1007" s="459"/>
      <c r="I1007" s="459"/>
      <c r="J1007" s="459"/>
      <c r="K1007" s="459"/>
      <c r="L1007" s="459"/>
      <c r="M1007" s="459"/>
      <c r="N1007" s="459"/>
      <c r="O1007" s="459"/>
      <c r="P1007" s="459"/>
    </row>
    <row r="1008" ht="25.15" customHeight="true" x14ac:dyDescent="0.2">
      <c r="C1008" s="459"/>
      <c r="D1008" s="459"/>
      <c r="E1008" s="459"/>
      <c r="F1008" s="459"/>
      <c r="G1008" s="459"/>
      <c r="H1008" s="459"/>
      <c r="I1008" s="459"/>
      <c r="J1008" s="459"/>
      <c r="K1008" s="459"/>
      <c r="L1008" s="459"/>
      <c r="M1008" s="459"/>
      <c r="N1008" s="459"/>
      <c r="O1008" s="459"/>
      <c r="P1008" s="459"/>
    </row>
    <row r="1009" ht="25.15" customHeight="true" x14ac:dyDescent="0.2">
      <c r="C1009" s="459"/>
      <c r="D1009" s="459"/>
      <c r="E1009" s="459"/>
      <c r="F1009" s="459"/>
      <c r="G1009" s="459"/>
      <c r="H1009" s="459"/>
      <c r="I1009" s="459"/>
      <c r="J1009" s="459"/>
      <c r="K1009" s="459"/>
      <c r="L1009" s="459"/>
      <c r="M1009" s="459"/>
      <c r="N1009" s="459"/>
      <c r="O1009" s="459"/>
      <c r="P1009" s="459"/>
    </row>
    <row r="1010" ht="25.15" customHeight="true" x14ac:dyDescent="0.2">
      <c r="C1010" s="459"/>
      <c r="D1010" s="459"/>
      <c r="E1010" s="459"/>
      <c r="F1010" s="459"/>
      <c r="G1010" s="459"/>
      <c r="H1010" s="459"/>
      <c r="I1010" s="459"/>
      <c r="J1010" s="459"/>
      <c r="K1010" s="459"/>
      <c r="L1010" s="459"/>
      <c r="M1010" s="459"/>
      <c r="N1010" s="459"/>
      <c r="O1010" s="459"/>
      <c r="P1010" s="459"/>
    </row>
    <row r="1011" ht="25.15" customHeight="true" x14ac:dyDescent="0.2">
      <c r="C1011" s="459"/>
      <c r="D1011" s="459"/>
      <c r="E1011" s="459"/>
      <c r="F1011" s="459"/>
      <c r="G1011" s="459"/>
      <c r="H1011" s="459"/>
      <c r="I1011" s="459"/>
      <c r="J1011" s="459"/>
      <c r="K1011" s="459"/>
      <c r="L1011" s="459"/>
      <c r="M1011" s="459"/>
      <c r="N1011" s="459"/>
      <c r="O1011" s="459"/>
      <c r="P1011" s="459"/>
    </row>
    <row r="1012" ht="25.15" customHeight="true" x14ac:dyDescent="0.2">
      <c r="C1012" s="459"/>
      <c r="D1012" s="459"/>
      <c r="E1012" s="459"/>
      <c r="F1012" s="459"/>
      <c r="G1012" s="459"/>
      <c r="H1012" s="459"/>
      <c r="I1012" s="459"/>
      <c r="J1012" s="459"/>
      <c r="K1012" s="459"/>
      <c r="L1012" s="459"/>
      <c r="M1012" s="459"/>
      <c r="N1012" s="459"/>
      <c r="O1012" s="459"/>
      <c r="P1012" s="459"/>
    </row>
    <row r="1013" ht="25.15" customHeight="true" x14ac:dyDescent="0.2">
      <c r="C1013" s="459"/>
      <c r="D1013" s="459"/>
      <c r="E1013" s="459"/>
      <c r="F1013" s="459"/>
      <c r="G1013" s="459"/>
      <c r="H1013" s="459"/>
      <c r="I1013" s="459"/>
      <c r="J1013" s="459"/>
      <c r="K1013" s="459"/>
      <c r="L1013" s="459"/>
      <c r="M1013" s="459"/>
      <c r="N1013" s="459"/>
      <c r="O1013" s="459"/>
      <c r="P1013" s="459"/>
    </row>
    <row r="1014" ht="25.15" customHeight="true" x14ac:dyDescent="0.2">
      <c r="C1014" s="459"/>
      <c r="D1014" s="459"/>
      <c r="E1014" s="459"/>
      <c r="F1014" s="459"/>
      <c r="G1014" s="459"/>
      <c r="H1014" s="459"/>
      <c r="I1014" s="459"/>
      <c r="J1014" s="459"/>
      <c r="K1014" s="459"/>
      <c r="L1014" s="459"/>
      <c r="M1014" s="459"/>
      <c r="N1014" s="459"/>
      <c r="O1014" s="459"/>
      <c r="P1014" s="459"/>
    </row>
    <row r="1015" ht="25.15" customHeight="true" x14ac:dyDescent="0.2">
      <c r="C1015" s="459"/>
      <c r="D1015" s="459"/>
      <c r="E1015" s="459"/>
      <c r="F1015" s="459"/>
      <c r="G1015" s="459"/>
      <c r="H1015" s="459"/>
      <c r="I1015" s="459"/>
      <c r="J1015" s="459"/>
      <c r="K1015" s="459"/>
      <c r="L1015" s="459"/>
      <c r="M1015" s="459"/>
      <c r="N1015" s="459"/>
      <c r="O1015" s="459"/>
      <c r="P1015" s="459"/>
    </row>
    <row r="1016" ht="25.15" customHeight="true" x14ac:dyDescent="0.2">
      <c r="C1016" s="459"/>
      <c r="D1016" s="459"/>
      <c r="E1016" s="459"/>
      <c r="F1016" s="459"/>
      <c r="G1016" s="459"/>
      <c r="H1016" s="459"/>
      <c r="I1016" s="459"/>
      <c r="J1016" s="459"/>
      <c r="K1016" s="459"/>
      <c r="L1016" s="459"/>
      <c r="M1016" s="459"/>
      <c r="N1016" s="459"/>
      <c r="O1016" s="459"/>
      <c r="P1016" s="459"/>
    </row>
    <row r="1017" ht="25.15" customHeight="true" x14ac:dyDescent="0.2">
      <c r="C1017" s="459"/>
      <c r="D1017" s="459"/>
      <c r="E1017" s="459"/>
      <c r="F1017" s="459"/>
      <c r="G1017" s="459"/>
      <c r="H1017" s="459"/>
      <c r="I1017" s="459"/>
      <c r="J1017" s="459"/>
      <c r="K1017" s="459"/>
      <c r="L1017" s="459"/>
      <c r="M1017" s="459"/>
      <c r="N1017" s="459"/>
      <c r="O1017" s="459"/>
      <c r="P1017" s="459"/>
    </row>
    <row r="1018" ht="25.15" customHeight="true" x14ac:dyDescent="0.2">
      <c r="C1018" s="459"/>
      <c r="D1018" s="459"/>
      <c r="E1018" s="459"/>
      <c r="F1018" s="459"/>
      <c r="G1018" s="459"/>
      <c r="H1018" s="459"/>
      <c r="I1018" s="459"/>
      <c r="J1018" s="459"/>
      <c r="K1018" s="459"/>
      <c r="L1018" s="459"/>
      <c r="M1018" s="459"/>
      <c r="N1018" s="459"/>
      <c r="O1018" s="459"/>
      <c r="P1018" s="459"/>
    </row>
    <row r="1019" ht="25.15" customHeight="true" x14ac:dyDescent="0.2">
      <c r="C1019" s="459"/>
      <c r="D1019" s="459"/>
      <c r="E1019" s="459"/>
      <c r="F1019" s="459"/>
      <c r="G1019" s="459"/>
      <c r="H1019" s="459"/>
      <c r="I1019" s="459"/>
      <c r="J1019" s="459"/>
      <c r="K1019" s="459"/>
      <c r="L1019" s="459"/>
      <c r="M1019" s="459"/>
      <c r="N1019" s="459"/>
      <c r="O1019" s="459"/>
      <c r="P1019" s="459"/>
    </row>
    <row r="1020" ht="25.15" customHeight="true" x14ac:dyDescent="0.2">
      <c r="C1020" s="459"/>
      <c r="D1020" s="459"/>
      <c r="E1020" s="459"/>
      <c r="F1020" s="459"/>
      <c r="G1020" s="459"/>
      <c r="H1020" s="459"/>
      <c r="I1020" s="459"/>
      <c r="J1020" s="459"/>
      <c r="K1020" s="459"/>
      <c r="L1020" s="459"/>
      <c r="M1020" s="459"/>
      <c r="N1020" s="459"/>
      <c r="O1020" s="459"/>
      <c r="P1020" s="459"/>
    </row>
    <row r="1021" ht="25.15" customHeight="true" x14ac:dyDescent="0.2">
      <c r="C1021" s="459"/>
      <c r="D1021" s="459"/>
      <c r="E1021" s="459"/>
      <c r="F1021" s="459"/>
      <c r="G1021" s="459"/>
      <c r="H1021" s="459"/>
      <c r="I1021" s="459"/>
      <c r="J1021" s="459"/>
      <c r="K1021" s="459"/>
      <c r="L1021" s="459"/>
      <c r="M1021" s="459"/>
      <c r="N1021" s="459"/>
      <c r="O1021" s="459"/>
      <c r="P1021" s="459"/>
    </row>
    <row r="1022" ht="25.15" customHeight="true" x14ac:dyDescent="0.2">
      <c r="C1022" s="459"/>
      <c r="D1022" s="459"/>
      <c r="E1022" s="459"/>
      <c r="F1022" s="459"/>
      <c r="G1022" s="459"/>
      <c r="H1022" s="459"/>
      <c r="I1022" s="459"/>
      <c r="J1022" s="459"/>
      <c r="K1022" s="459"/>
      <c r="L1022" s="459"/>
      <c r="M1022" s="459"/>
      <c r="N1022" s="459"/>
      <c r="O1022" s="459"/>
      <c r="P1022" s="459"/>
    </row>
    <row r="1023" ht="25.15" customHeight="true" x14ac:dyDescent="0.2">
      <c r="C1023" s="459"/>
      <c r="D1023" s="459"/>
      <c r="E1023" s="459"/>
      <c r="F1023" s="459"/>
      <c r="G1023" s="459"/>
      <c r="H1023" s="459"/>
      <c r="I1023" s="459"/>
      <c r="J1023" s="459"/>
      <c r="K1023" s="459"/>
      <c r="L1023" s="459"/>
      <c r="M1023" s="459"/>
      <c r="N1023" s="459"/>
      <c r="O1023" s="459"/>
      <c r="P1023" s="459"/>
    </row>
    <row r="1024" ht="25.15" customHeight="true" x14ac:dyDescent="0.2">
      <c r="C1024" s="459"/>
      <c r="D1024" s="459"/>
      <c r="E1024" s="459"/>
      <c r="F1024" s="459"/>
      <c r="G1024" s="459"/>
      <c r="H1024" s="459"/>
      <c r="I1024" s="459"/>
      <c r="J1024" s="459"/>
      <c r="K1024" s="459"/>
      <c r="L1024" s="459"/>
      <c r="M1024" s="459"/>
      <c r="N1024" s="459"/>
      <c r="O1024" s="459"/>
      <c r="P1024" s="459"/>
    </row>
    <row r="1025" s="218" customFormat="true" ht="15" customHeight="true" x14ac:dyDescent="0.2">
      <c r="A1025" s="2299" t="s">
        <v>35</v>
      </c>
      <c r="B1025" s="2300"/>
      <c r="C1025" s="2301"/>
      <c r="D1025" s="397"/>
      <c r="E1025" s="397"/>
      <c r="F1025" s="397"/>
      <c r="G1025" s="397"/>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 customHeight="true" x14ac:dyDescent="0.2">
      <c r="A1026" s="2291" t="s">
        <v>188</v>
      </c>
      <c r="B1026" s="2292"/>
      <c r="C1026" s="419" t="s">
        <v>189</v>
      </c>
      <c r="D1026" s="397"/>
      <c r="E1026" s="397"/>
      <c r="F1026" s="397"/>
      <c r="G1026" s="397"/>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5" hidden="true" customHeight="true" x14ac:dyDescent="0.2">
      <c r="A1027" s="420" t="s">
        <v>190</v>
      </c>
      <c r="B1027" s="421" t="s">
        <v>191</v>
      </c>
      <c r="C1027" s="422">
        <v>5557</v>
      </c>
      <c r="D1027" s="397"/>
      <c r="E1027" s="397"/>
      <c r="F1027" s="397"/>
      <c r="G1027" s="397"/>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5" hidden="true" customHeight="true" x14ac:dyDescent="0.2">
      <c r="A1028" s="423" t="s">
        <v>192</v>
      </c>
      <c r="B1028" s="424" t="s">
        <v>191</v>
      </c>
      <c r="C1028" s="425">
        <v>5557</v>
      </c>
      <c r="D1028" s="397"/>
      <c r="E1028" s="397"/>
      <c r="F1028" s="397"/>
      <c r="G1028" s="397"/>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5" hidden="true" customHeight="true" x14ac:dyDescent="0.2">
      <c r="A1029" s="423" t="s">
        <v>193</v>
      </c>
      <c r="B1029" s="424" t="s">
        <v>191</v>
      </c>
      <c r="C1029" s="425">
        <v>5557</v>
      </c>
      <c r="D1029" s="397"/>
      <c r="E1029" s="397"/>
      <c r="F1029" s="397"/>
      <c r="G1029" s="397"/>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5" hidden="true" customHeight="true" x14ac:dyDescent="0.2">
      <c r="A1030" s="423" t="s">
        <v>195</v>
      </c>
      <c r="B1030" s="424" t="s">
        <v>191</v>
      </c>
      <c r="C1030" s="425">
        <v>5557</v>
      </c>
      <c r="D1030" s="397"/>
      <c r="E1030" s="397"/>
      <c r="F1030" s="397"/>
      <c r="G1030" s="397"/>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5" customHeight="true" x14ac:dyDescent="0.2">
      <c r="A1031" s="423" t="s">
        <v>197</v>
      </c>
      <c r="B1031" s="426" t="s">
        <v>198</v>
      </c>
      <c r="C1031" s="425">
        <v>5557</v>
      </c>
      <c r="D1031" s="397"/>
      <c r="E1031" s="397"/>
      <c r="F1031" s="397"/>
      <c r="G1031" s="397"/>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5" customHeight="true" x14ac:dyDescent="0.2">
      <c r="A1032" s="423"/>
      <c r="B1032" s="424" t="s">
        <v>199</v>
      </c>
      <c r="C1032" s="425">
        <v>0</v>
      </c>
      <c r="D1032" s="397"/>
      <c r="E1032" s="397"/>
      <c r="F1032" s="397"/>
      <c r="G1032" s="397"/>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5" customHeight="true" x14ac:dyDescent="0.2">
      <c r="A1033" s="423"/>
      <c r="B1033" s="424" t="s">
        <v>200</v>
      </c>
      <c r="C1033" s="425">
        <v>0</v>
      </c>
      <c r="D1033" s="397"/>
      <c r="E1033" s="397"/>
      <c r="F1033" s="397"/>
      <c r="G1033" s="397"/>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5" customHeight="true" x14ac:dyDescent="0.2">
      <c r="A1034" s="427" t="s">
        <v>272</v>
      </c>
      <c r="B1034" s="428"/>
      <c r="C1034" s="429"/>
      <c r="D1034" s="397"/>
      <c r="E1034" s="397"/>
      <c r="F1034" s="397"/>
      <c r="G1034" s="397"/>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A1035" s="2293" t="s">
        <v>272</v>
      </c>
      <c r="B1035" s="2294"/>
      <c r="C1035" s="2295"/>
      <c r="D1035" s="397"/>
      <c r="E1035" s="397"/>
      <c r="F1035" s="397"/>
      <c r="G1035" s="397"/>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4"/>
      <c r="BB1035" s="238"/>
      <c r="BC1035" s="394"/>
      <c r="BD1035" s="394"/>
      <c r="BE1035" s="394"/>
      <c r="BF1035" s="394"/>
      <c r="BG1035" s="394"/>
      <c r="BH1035" s="394"/>
      <c r="BI1035" s="394"/>
      <c r="BJ1035" s="394"/>
      <c r="BK1035" s="394"/>
      <c r="BL1035" s="394"/>
      <c r="BM1035" s="394"/>
      <c r="BN1035" s="394"/>
      <c r="BO1035" s="394"/>
      <c r="BP1035" s="394"/>
      <c r="BQ1035" s="394"/>
      <c r="BR1035" s="394"/>
      <c r="BS1035" s="394"/>
      <c r="BT1035" s="394"/>
      <c r="BU1035" s="394"/>
      <c r="BV1035" s="394"/>
      <c r="BW1035" s="394"/>
      <c r="BX1035" s="394"/>
      <c r="BY1035" s="394"/>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Arima</v>
      </c>
      <c r="B1037" s="293">
        <f>BR122+BR123</f>
        <v>557.19491318170776</v>
      </c>
    </row>
    <row r="1038" ht="15" customHeight="true" x14ac:dyDescent="0.2">
      <c r="A1038" s="293" t="str">
        <f>S15</f>
        <v>Chaguanas</v>
      </c>
      <c r="B1038" s="293">
        <f>BS122+BS123</f>
        <v>1046.7977820555714</v>
      </c>
    </row>
    <row r="1039" ht="15" customHeight="true" x14ac:dyDescent="0.2">
      <c r="A1039" s="293" t="str">
        <f>T15</f>
        <v>Couva/Tabaquite/Talparo</v>
      </c>
      <c r="B1039" s="293">
        <f>BT122+BT123</f>
        <v>2472.6081223764422</v>
      </c>
    </row>
    <row r="1040" ht="15" customHeight="true" x14ac:dyDescent="0.2">
      <c r="A1040" s="293" t="str">
        <f>U15</f>
        <v>Diego Martin</v>
      </c>
      <c r="B1040" s="293">
        <f>BU122+BU123</f>
        <v>1583.8597379307428</v>
      </c>
    </row>
    <row r="1041" ht="15" customHeight="true" x14ac:dyDescent="0.2">
      <c r="A1041" s="293" t="str">
        <f>V15</f>
        <v>Mayaro/Rio Claro</v>
      </c>
      <c r="B1041" s="293">
        <f>BV122+BV123</f>
        <v>542.63826694957345</v>
      </c>
    </row>
    <row r="1042" ht="15" customHeight="true" x14ac:dyDescent="0.2">
      <c r="A1042" s="293" t="str">
        <f>W15</f>
        <v>Penal/Debe</v>
      </c>
      <c r="B1042" s="293">
        <f>BW122+BW123</f>
        <v>1260.0175845550666</v>
      </c>
    </row>
    <row r="1043" ht="15" customHeight="true" x14ac:dyDescent="0.2">
      <c r="A1043" s="293" t="str">
        <f>X15</f>
        <v>Point Fortin</v>
      </c>
      <c r="B1043" s="293">
        <f>BX122+XR123</f>
        <v>189.87236660065113</v>
      </c>
    </row>
    <row r="1044" ht="15" customHeight="true" x14ac:dyDescent="0.2">
      <c r="A1044" s="293" t="str">
        <f>Y15</f>
        <v>Port of Spain</v>
      </c>
      <c r="B1044" s="293">
        <f>BY122+BY123</f>
        <v>648.10383506521805</v>
      </c>
    </row>
    <row r="1045" ht="15" customHeight="true" x14ac:dyDescent="0.2">
      <c r="A1045" s="293" t="str">
        <f>Z15</f>
        <v>Princes Town</v>
      </c>
      <c r="B1045" s="293">
        <f>BZ122+BZ123</f>
        <v>1367.3693236016006</v>
      </c>
    </row>
    <row r="1046" ht="15" customHeight="true" x14ac:dyDescent="0.2">
      <c r="A1046" s="238" t="str">
        <f>AA15</f>
        <v>San Fernando</v>
      </c>
      <c r="B1046" s="293">
        <f>CA122+CA123</f>
        <v>826.87839700807228</v>
      </c>
    </row>
    <row r="1047" ht="15" customHeight="true" x14ac:dyDescent="0.2">
      <c r="A1047" s="238" t="str">
        <f>AB15</f>
        <v>San Juan/Laventille</v>
      </c>
      <c r="B1047" s="293">
        <f>CB122+CB123</f>
        <v>2309.3226803327198</v>
      </c>
    </row>
    <row r="1048" ht="15" customHeight="true" x14ac:dyDescent="0.2">
      <c r="A1048" s="238" t="str">
        <f>AC15</f>
        <v>Sangre Grande</v>
      </c>
      <c r="B1048" s="293">
        <f>CC122+CC123</f>
        <v>907.86568131112813</v>
      </c>
    </row>
    <row r="1049" ht="15" customHeight="true" x14ac:dyDescent="0.2">
      <c r="A1049" s="238" t="str">
        <f>AD15</f>
        <v>Siparia</v>
      </c>
      <c r="B1049" s="293">
        <f>CD122+CD123</f>
        <v>1107.8627488831551</v>
      </c>
    </row>
    <row r="1050" ht="15" customHeight="true" x14ac:dyDescent="0.2">
      <c r="A1050" s="238" t="str">
        <f>AE15</f>
        <v>Tobago</v>
      </c>
      <c r="B1050" s="293">
        <f>CE122+CE123</f>
        <v>723.56447848082246</v>
      </c>
    </row>
    <row r="1051" ht="15" customHeight="true" x14ac:dyDescent="0.2">
      <c r="A1051" s="238" t="str">
        <f>AF15</f>
        <v>Tunapuna/Piarco</v>
      </c>
      <c r="B1051" s="293">
        <f>CF122+CF123</f>
        <v>3109.6662460846392</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15</v>
      </c>
      <c r="B1072" s="238" t="s">
        <v>138</v>
      </c>
    </row>
    <row r="1100" s="211" customFormat="true" ht="15" customHeight="true" x14ac:dyDescent="0.2">
      <c r="A1100" s="558"/>
      <c r="B1100" s="547"/>
      <c r="BA1100" s="394"/>
      <c r="BB1100" s="238"/>
      <c r="BC1100" s="394"/>
      <c r="BD1100" s="394"/>
      <c r="BE1100" s="394"/>
      <c r="BF1100" s="394"/>
      <c r="BG1100" s="394"/>
      <c r="BH1100" s="394"/>
      <c r="BI1100" s="394"/>
      <c r="BJ1100" s="394"/>
      <c r="BK1100" s="394"/>
      <c r="BL1100" s="394"/>
      <c r="BM1100" s="394"/>
      <c r="BN1100" s="394"/>
      <c r="BO1100" s="394"/>
      <c r="BP1100" s="394"/>
      <c r="BQ1100" s="394"/>
      <c r="BR1100" s="394"/>
      <c r="BS1100" s="394"/>
      <c r="BT1100" s="394"/>
      <c r="BU1100" s="394"/>
      <c r="BV1100" s="394"/>
      <c r="BW1100" s="394"/>
      <c r="BX1100" s="394"/>
      <c r="BY1100" s="394"/>
    </row>
    <row r="1101" s="211" customFormat="true" ht="15" customHeight="true" x14ac:dyDescent="0.2">
      <c r="A1101" s="559"/>
      <c r="B1101" s="548"/>
      <c r="BA1101" s="394"/>
      <c r="BB1101" s="238"/>
      <c r="BC1101" s="394"/>
      <c r="BD1101" s="394"/>
      <c r="BE1101" s="394"/>
      <c r="BF1101" s="394"/>
      <c r="BG1101" s="394"/>
      <c r="BH1101" s="394"/>
      <c r="BI1101" s="394"/>
      <c r="BJ1101" s="394"/>
      <c r="BK1101" s="394"/>
      <c r="BL1101" s="394"/>
      <c r="BM1101" s="394"/>
      <c r="BN1101" s="394"/>
      <c r="BO1101" s="394"/>
      <c r="BP1101" s="394"/>
      <c r="BQ1101" s="394"/>
      <c r="BR1101" s="394"/>
      <c r="BS1101" s="394"/>
      <c r="BT1101" s="394"/>
      <c r="BU1101" s="394"/>
      <c r="BV1101" s="394"/>
      <c r="BW1101" s="394"/>
      <c r="BX1101" s="394"/>
      <c r="BY1101" s="394"/>
    </row>
    <row r="1102" s="211" customFormat="true" ht="15" customHeight="true" x14ac:dyDescent="0.2">
      <c r="BA1102" s="394"/>
      <c r="BB1102" s="238"/>
      <c r="BC1102" s="394"/>
      <c r="BD1102" s="394"/>
      <c r="BE1102" s="394"/>
      <c r="BF1102" s="394"/>
      <c r="BG1102" s="394"/>
      <c r="BH1102" s="394"/>
      <c r="BI1102" s="394"/>
      <c r="BJ1102" s="394"/>
      <c r="BK1102" s="394"/>
      <c r="BL1102" s="394"/>
      <c r="BM1102" s="394"/>
      <c r="BN1102" s="394"/>
      <c r="BO1102" s="394"/>
      <c r="BP1102" s="394"/>
      <c r="BQ1102" s="394"/>
      <c r="BR1102" s="394"/>
      <c r="BS1102" s="394"/>
      <c r="BT1102" s="394"/>
      <c r="BU1102" s="394"/>
      <c r="BV1102" s="394"/>
      <c r="BW1102" s="394"/>
      <c r="BX1102" s="394"/>
      <c r="BY1102" s="394"/>
    </row>
    <row r="1103" s="211" customFormat="true" ht="15" customHeight="true" x14ac:dyDescent="0.2">
      <c r="BA1103" s="394"/>
      <c r="BB1103" s="238"/>
      <c r="BC1103" s="394"/>
      <c r="BD1103" s="394"/>
      <c r="BE1103" s="394"/>
      <c r="BF1103" s="394"/>
      <c r="BG1103" s="394"/>
      <c r="BH1103" s="394"/>
      <c r="BI1103" s="394"/>
      <c r="BJ1103" s="394"/>
      <c r="BK1103" s="394"/>
      <c r="BL1103" s="394"/>
      <c r="BM1103" s="394"/>
      <c r="BN1103" s="394"/>
      <c r="BO1103" s="394"/>
      <c r="BP1103" s="394"/>
      <c r="BQ1103" s="394"/>
      <c r="BR1103" s="394"/>
      <c r="BS1103" s="394"/>
      <c r="BT1103" s="394"/>
      <c r="BU1103" s="394"/>
      <c r="BV1103" s="394"/>
      <c r="BW1103" s="394"/>
      <c r="BX1103" s="394"/>
      <c r="BY1103" s="394"/>
    </row>
    <row r="1104" s="211" customFormat="true" ht="15" customHeight="true" x14ac:dyDescent="0.2">
      <c r="BA1104" s="394"/>
      <c r="BB1104" s="238"/>
      <c r="BC1104" s="394"/>
      <c r="BD1104" s="394"/>
      <c r="BE1104" s="394"/>
      <c r="BF1104" s="394"/>
      <c r="BG1104" s="394"/>
      <c r="BH1104" s="394"/>
      <c r="BI1104" s="394"/>
      <c r="BJ1104" s="394"/>
      <c r="BK1104" s="394"/>
      <c r="BL1104" s="394"/>
      <c r="BM1104" s="394"/>
      <c r="BN1104" s="394"/>
      <c r="BO1104" s="394"/>
      <c r="BP1104" s="394"/>
      <c r="BQ1104" s="394"/>
      <c r="BR1104" s="394"/>
      <c r="BS1104" s="394"/>
      <c r="BT1104" s="394"/>
      <c r="BU1104" s="394"/>
      <c r="BV1104" s="394"/>
      <c r="BW1104" s="394"/>
      <c r="BX1104" s="394"/>
      <c r="BY1104" s="394"/>
    </row>
    <row r="1105" s="211" customFormat="true" ht="15" customHeight="true" x14ac:dyDescent="0.2">
      <c r="BA1105" s="394"/>
      <c r="BB1105" s="238"/>
      <c r="BC1105" s="394"/>
      <c r="BD1105" s="394"/>
      <c r="BE1105" s="394"/>
      <c r="BF1105" s="394"/>
      <c r="BG1105" s="394"/>
      <c r="BH1105" s="394"/>
      <c r="BI1105" s="394"/>
      <c r="BJ1105" s="394"/>
      <c r="BK1105" s="394"/>
      <c r="BL1105" s="394"/>
      <c r="BM1105" s="394"/>
      <c r="BN1105" s="394"/>
      <c r="BO1105" s="394"/>
      <c r="BP1105" s="394"/>
      <c r="BQ1105" s="394"/>
      <c r="BR1105" s="394"/>
      <c r="BS1105" s="394"/>
      <c r="BT1105" s="394"/>
      <c r="BU1105" s="394"/>
      <c r="BV1105" s="394"/>
      <c r="BW1105" s="394"/>
      <c r="BX1105" s="394"/>
      <c r="BY1105" s="394"/>
    </row>
    <row r="1106" s="211" customFormat="true" ht="15" customHeight="true" x14ac:dyDescent="0.2">
      <c r="BA1106" s="394"/>
      <c r="BB1106" s="238"/>
      <c r="BC1106" s="394"/>
      <c r="BD1106" s="394"/>
      <c r="BE1106" s="394"/>
      <c r="BF1106" s="394"/>
      <c r="BG1106" s="394"/>
      <c r="BH1106" s="394"/>
      <c r="BI1106" s="394"/>
      <c r="BJ1106" s="394"/>
      <c r="BK1106" s="394"/>
      <c r="BL1106" s="394"/>
      <c r="BM1106" s="394"/>
      <c r="BN1106" s="394"/>
      <c r="BO1106" s="394"/>
      <c r="BP1106" s="394"/>
      <c r="BQ1106" s="394"/>
      <c r="BR1106" s="394"/>
      <c r="BS1106" s="394"/>
      <c r="BT1106" s="394"/>
      <c r="BU1106" s="394"/>
      <c r="BV1106" s="394"/>
      <c r="BW1106" s="394"/>
      <c r="BX1106" s="394"/>
      <c r="BY1106" s="394"/>
    </row>
    <row r="1107" s="211" customFormat="true" ht="15" customHeight="true" x14ac:dyDescent="0.2">
      <c r="BA1107" s="394"/>
      <c r="BB1107" s="238"/>
      <c r="BC1107" s="394"/>
      <c r="BD1107" s="394"/>
      <c r="BE1107" s="394"/>
      <c r="BF1107" s="394"/>
      <c r="BG1107" s="394"/>
      <c r="BH1107" s="394"/>
      <c r="BI1107" s="394"/>
      <c r="BJ1107" s="394"/>
      <c r="BK1107" s="394"/>
      <c r="BL1107" s="394"/>
      <c r="BM1107" s="394"/>
      <c r="BN1107" s="394"/>
      <c r="BO1107" s="394"/>
      <c r="BP1107" s="394"/>
      <c r="BQ1107" s="394"/>
      <c r="BR1107" s="394"/>
      <c r="BS1107" s="394"/>
      <c r="BT1107" s="394"/>
      <c r="BU1107" s="394"/>
      <c r="BV1107" s="394"/>
      <c r="BW1107" s="394"/>
      <c r="BX1107" s="394"/>
      <c r="BY1107" s="394"/>
    </row>
    <row r="1108" s="211" customFormat="true" ht="15" customHeight="true" x14ac:dyDescent="0.2">
      <c r="BA1108" s="394"/>
      <c r="BB1108" s="238"/>
      <c r="BC1108" s="394"/>
      <c r="BD1108" s="394"/>
      <c r="BE1108" s="394"/>
      <c r="BF1108" s="394"/>
      <c r="BG1108" s="394"/>
      <c r="BH1108" s="394"/>
      <c r="BI1108" s="394"/>
      <c r="BJ1108" s="394"/>
      <c r="BK1108" s="394"/>
      <c r="BL1108" s="394"/>
      <c r="BM1108" s="394"/>
      <c r="BN1108" s="394"/>
      <c r="BO1108" s="394"/>
      <c r="BP1108" s="394"/>
      <c r="BQ1108" s="394"/>
      <c r="BR1108" s="394"/>
      <c r="BS1108" s="394"/>
      <c r="BT1108" s="394"/>
      <c r="BU1108" s="394"/>
      <c r="BV1108" s="394"/>
      <c r="BW1108" s="394"/>
      <c r="BX1108" s="394"/>
      <c r="BY1108" s="394"/>
    </row>
    <row r="1109" s="211" customFormat="true" ht="15" customHeight="true" x14ac:dyDescent="0.2">
      <c r="BA1109" s="394"/>
      <c r="BB1109" s="238"/>
      <c r="BC1109" s="394"/>
      <c r="BD1109" s="394"/>
      <c r="BE1109" s="394"/>
      <c r="BF1109" s="394"/>
      <c r="BG1109" s="394"/>
      <c r="BH1109" s="394"/>
      <c r="BI1109" s="394"/>
      <c r="BJ1109" s="394"/>
      <c r="BK1109" s="394"/>
      <c r="BL1109" s="394"/>
      <c r="BM1109" s="394"/>
      <c r="BN1109" s="394"/>
      <c r="BO1109" s="394"/>
      <c r="BP1109" s="394"/>
      <c r="BQ1109" s="394"/>
      <c r="BR1109" s="394"/>
      <c r="BS1109" s="394"/>
      <c r="BT1109" s="394"/>
      <c r="BU1109" s="394"/>
      <c r="BV1109" s="394"/>
      <c r="BW1109" s="394"/>
      <c r="BX1109" s="394"/>
      <c r="BY1109" s="394"/>
    </row>
    <row r="1110" s="211" customFormat="true" ht="15" customHeight="true" x14ac:dyDescent="0.2">
      <c r="BA1110" s="394"/>
      <c r="BB1110" s="238"/>
      <c r="BC1110" s="394"/>
      <c r="BD1110" s="394"/>
      <c r="BE1110" s="394"/>
      <c r="BF1110" s="394"/>
      <c r="BG1110" s="394"/>
      <c r="BH1110" s="394"/>
      <c r="BI1110" s="394"/>
      <c r="BJ1110" s="394"/>
      <c r="BK1110" s="394"/>
      <c r="BL1110" s="394"/>
      <c r="BM1110" s="394"/>
      <c r="BN1110" s="394"/>
      <c r="BO1110" s="394"/>
      <c r="BP1110" s="394"/>
      <c r="BQ1110" s="394"/>
      <c r="BR1110" s="394"/>
      <c r="BS1110" s="394"/>
      <c r="BT1110" s="394"/>
      <c r="BU1110" s="394"/>
      <c r="BV1110" s="394"/>
      <c r="BW1110" s="394"/>
      <c r="BX1110" s="394"/>
      <c r="BY1110" s="394"/>
    </row>
    <row r="1111" s="211" customFormat="true" ht="15" customHeight="true" x14ac:dyDescent="0.2">
      <c r="BA1111" s="394"/>
      <c r="BB1111" s="238"/>
      <c r="BC1111" s="394"/>
      <c r="BD1111" s="394"/>
      <c r="BE1111" s="394"/>
      <c r="BF1111" s="394"/>
      <c r="BG1111" s="394"/>
      <c r="BH1111" s="394"/>
      <c r="BI1111" s="394"/>
      <c r="BJ1111" s="394"/>
      <c r="BK1111" s="394"/>
      <c r="BL1111" s="394"/>
      <c r="BM1111" s="394"/>
      <c r="BN1111" s="394"/>
      <c r="BO1111" s="394"/>
      <c r="BP1111" s="394"/>
      <c r="BQ1111" s="394"/>
      <c r="BR1111" s="394"/>
      <c r="BS1111" s="394"/>
      <c r="BT1111" s="394"/>
      <c r="BU1111" s="394"/>
      <c r="BV1111" s="394"/>
      <c r="BW1111" s="394"/>
      <c r="BX1111" s="394"/>
      <c r="BY1111" s="394"/>
    </row>
    <row r="1112" s="211" customFormat="true" ht="15" customHeight="true" x14ac:dyDescent="0.2">
      <c r="BA1112" s="394"/>
      <c r="BB1112" s="238"/>
      <c r="BC1112" s="394"/>
      <c r="BD1112" s="394"/>
      <c r="BE1112" s="394"/>
      <c r="BF1112" s="394"/>
      <c r="BG1112" s="394"/>
      <c r="BH1112" s="394"/>
      <c r="BI1112" s="394"/>
      <c r="BJ1112" s="394"/>
      <c r="BK1112" s="394"/>
      <c r="BL1112" s="394"/>
      <c r="BM1112" s="394"/>
      <c r="BN1112" s="394"/>
      <c r="BO1112" s="394"/>
      <c r="BP1112" s="394"/>
      <c r="BQ1112" s="394"/>
      <c r="BR1112" s="394"/>
      <c r="BS1112" s="394"/>
      <c r="BT1112" s="394"/>
      <c r="BU1112" s="394"/>
      <c r="BV1112" s="394"/>
      <c r="BW1112" s="394"/>
      <c r="BX1112" s="394"/>
      <c r="BY1112" s="394"/>
    </row>
    <row r="1113" s="211" customFormat="true" ht="15" customHeight="true" x14ac:dyDescent="0.2">
      <c r="BA1113" s="394"/>
      <c r="BB1113" s="238"/>
      <c r="BC1113" s="394"/>
      <c r="BD1113" s="394"/>
      <c r="BE1113" s="394"/>
      <c r="BF1113" s="394"/>
      <c r="BG1113" s="394"/>
      <c r="BH1113" s="394"/>
      <c r="BI1113" s="394"/>
      <c r="BJ1113" s="394"/>
      <c r="BK1113" s="394"/>
      <c r="BL1113" s="394"/>
      <c r="BM1113" s="394"/>
      <c r="BN1113" s="394"/>
      <c r="BO1113" s="394"/>
      <c r="BP1113" s="394"/>
      <c r="BQ1113" s="394"/>
      <c r="BR1113" s="394"/>
      <c r="BS1113" s="394"/>
      <c r="BT1113" s="394"/>
      <c r="BU1113" s="394"/>
      <c r="BV1113" s="394"/>
      <c r="BW1113" s="394"/>
      <c r="BX1113" s="394"/>
      <c r="BY1113" s="394"/>
    </row>
    <row r="1114" s="211" customFormat="true" ht="15" customHeight="true" x14ac:dyDescent="0.2">
      <c r="A1114" s="559"/>
      <c r="B1114" s="548"/>
      <c r="C1114" s="549"/>
      <c r="D1114" s="550"/>
      <c r="E1114" s="550"/>
      <c r="F1114" s="550"/>
      <c r="G1114" s="551"/>
      <c r="H1114" s="531"/>
      <c r="I1114" s="531"/>
      <c r="J1114" s="531"/>
      <c r="K1114" s="531"/>
      <c r="L1114" s="532"/>
      <c r="M1114" s="531"/>
      <c r="N1114" s="531"/>
      <c r="O1114" s="531"/>
      <c r="P1114" s="531"/>
      <c r="Q1114" s="532"/>
      <c r="R1114" s="550"/>
      <c r="S1114" s="550"/>
      <c r="T1114" s="550"/>
      <c r="U1114" s="550"/>
      <c r="V1114" s="550"/>
      <c r="W1114" s="550"/>
      <c r="X1114" s="550"/>
      <c r="Y1114" s="550"/>
      <c r="Z1114" s="550"/>
      <c r="AA1114" s="550"/>
      <c r="AB1114" s="550"/>
      <c r="AC1114" s="550"/>
      <c r="AD1114" s="550"/>
      <c r="AE1114" s="550"/>
      <c r="AF1114" s="552"/>
      <c r="BA1114" s="394"/>
      <c r="BB1114" s="238"/>
      <c r="BC1114" s="394"/>
      <c r="BD1114" s="394"/>
      <c r="BE1114" s="394"/>
      <c r="BF1114" s="394"/>
      <c r="BG1114" s="394"/>
      <c r="BH1114" s="394"/>
      <c r="BI1114" s="394"/>
      <c r="BJ1114" s="394"/>
      <c r="BK1114" s="394"/>
      <c r="BL1114" s="394"/>
      <c r="BM1114" s="394"/>
      <c r="BN1114" s="394"/>
      <c r="BO1114" s="394"/>
      <c r="BP1114" s="394"/>
      <c r="BQ1114" s="394"/>
      <c r="BR1114" s="394"/>
      <c r="BS1114" s="394"/>
      <c r="BT1114" s="394"/>
      <c r="BU1114" s="394"/>
      <c r="BV1114" s="394"/>
      <c r="BW1114" s="394"/>
      <c r="BX1114" s="394"/>
      <c r="BY1114" s="394"/>
    </row>
    <row r="1115" s="211" customFormat="true" ht="15" customHeight="true" x14ac:dyDescent="0.2">
      <c r="A1115" s="559"/>
      <c r="B1115" s="548"/>
      <c r="C1115" s="549"/>
      <c r="D1115" s="550"/>
      <c r="E1115" s="550"/>
      <c r="F1115" s="550"/>
      <c r="G1115" s="551"/>
      <c r="H1115" s="531"/>
      <c r="I1115" s="531"/>
      <c r="J1115" s="531"/>
      <c r="K1115" s="531"/>
      <c r="L1115" s="532"/>
      <c r="M1115" s="531"/>
      <c r="N1115" s="531"/>
      <c r="O1115" s="531"/>
      <c r="P1115" s="531"/>
      <c r="Q1115" s="532"/>
      <c r="R1115" s="550"/>
      <c r="S1115" s="550"/>
      <c r="T1115" s="550"/>
      <c r="U1115" s="550"/>
      <c r="V1115" s="550"/>
      <c r="W1115" s="550"/>
      <c r="X1115" s="550"/>
      <c r="Y1115" s="550"/>
      <c r="Z1115" s="550"/>
      <c r="AA1115" s="550"/>
      <c r="AB1115" s="550"/>
      <c r="AC1115" s="550"/>
      <c r="AD1115" s="550"/>
      <c r="AE1115" s="550"/>
      <c r="AF1115" s="552"/>
      <c r="BA1115" s="394"/>
      <c r="BB1115" s="238"/>
      <c r="BC1115" s="394"/>
      <c r="BD1115" s="394"/>
      <c r="BE1115" s="394"/>
      <c r="BF1115" s="394"/>
      <c r="BG1115" s="394"/>
      <c r="BH1115" s="394"/>
      <c r="BI1115" s="394"/>
      <c r="BJ1115" s="394"/>
      <c r="BK1115" s="394"/>
      <c r="BL1115" s="394"/>
      <c r="BM1115" s="394"/>
      <c r="BN1115" s="394"/>
      <c r="BO1115" s="394"/>
      <c r="BP1115" s="394"/>
      <c r="BQ1115" s="394"/>
      <c r="BR1115" s="394"/>
      <c r="BS1115" s="394"/>
      <c r="BT1115" s="394"/>
      <c r="BU1115" s="394"/>
      <c r="BV1115" s="394"/>
      <c r="BW1115" s="394"/>
      <c r="BX1115" s="394"/>
      <c r="BY1115" s="394"/>
    </row>
    <row r="1116" s="211" customFormat="true" ht="15" customHeight="true" x14ac:dyDescent="0.2">
      <c r="A1116" s="559"/>
      <c r="B1116" s="548"/>
      <c r="C1116" s="549"/>
      <c r="D1116" s="550"/>
      <c r="E1116" s="550"/>
      <c r="F1116" s="550"/>
      <c r="G1116" s="551"/>
      <c r="H1116" s="531"/>
      <c r="I1116" s="531"/>
      <c r="J1116" s="531"/>
      <c r="K1116" s="531"/>
      <c r="L1116" s="532"/>
      <c r="M1116" s="531"/>
      <c r="N1116" s="531"/>
      <c r="O1116" s="531"/>
      <c r="P1116" s="531"/>
      <c r="Q1116" s="532"/>
      <c r="R1116" s="550"/>
      <c r="S1116" s="550"/>
      <c r="T1116" s="550"/>
      <c r="U1116" s="550"/>
      <c r="V1116" s="550"/>
      <c r="W1116" s="550"/>
      <c r="X1116" s="550"/>
      <c r="Y1116" s="550"/>
      <c r="Z1116" s="550"/>
      <c r="AA1116" s="550"/>
      <c r="AB1116" s="550"/>
      <c r="AC1116" s="550"/>
      <c r="AD1116" s="550"/>
      <c r="AE1116" s="550"/>
      <c r="AF1116" s="552"/>
      <c r="BA1116" s="394"/>
      <c r="BB1116" s="238"/>
      <c r="BC1116" s="394"/>
      <c r="BD1116" s="394"/>
      <c r="BE1116" s="394"/>
      <c r="BF1116" s="394"/>
      <c r="BG1116" s="394"/>
      <c r="BH1116" s="394"/>
      <c r="BI1116" s="394"/>
      <c r="BJ1116" s="394"/>
      <c r="BK1116" s="394"/>
      <c r="BL1116" s="394"/>
      <c r="BM1116" s="394"/>
      <c r="BN1116" s="394"/>
      <c r="BO1116" s="394"/>
      <c r="BP1116" s="394"/>
      <c r="BQ1116" s="394"/>
      <c r="BR1116" s="394"/>
      <c r="BS1116" s="394"/>
      <c r="BT1116" s="394"/>
      <c r="BU1116" s="394"/>
      <c r="BV1116" s="394"/>
      <c r="BW1116" s="394"/>
      <c r="BX1116" s="394"/>
      <c r="BY1116" s="394"/>
    </row>
    <row r="1117" s="211" customFormat="true" ht="15" customHeight="true" x14ac:dyDescent="0.2">
      <c r="A1117" s="560"/>
      <c r="B1117" s="553"/>
      <c r="C1117" s="554"/>
      <c r="D1117" s="555"/>
      <c r="E1117" s="555"/>
      <c r="F1117" s="555"/>
      <c r="G1117" s="556"/>
      <c r="H1117" s="531"/>
      <c r="I1117" s="531"/>
      <c r="J1117" s="531"/>
      <c r="K1117" s="531"/>
      <c r="L1117" s="532"/>
      <c r="M1117" s="531"/>
      <c r="N1117" s="531"/>
      <c r="O1117" s="531"/>
      <c r="P1117" s="531"/>
      <c r="Q1117" s="532"/>
      <c r="R1117" s="555"/>
      <c r="S1117" s="555"/>
      <c r="T1117" s="555"/>
      <c r="U1117" s="555"/>
      <c r="V1117" s="555"/>
      <c r="W1117" s="555"/>
      <c r="X1117" s="555"/>
      <c r="Y1117" s="555"/>
      <c r="Z1117" s="555"/>
      <c r="AA1117" s="555"/>
      <c r="AB1117" s="555"/>
      <c r="AC1117" s="555"/>
      <c r="AD1117" s="555"/>
      <c r="AE1117" s="555"/>
      <c r="AF1117" s="557"/>
      <c r="BA1117" s="394"/>
      <c r="BB1117" s="238"/>
      <c r="BC1117" s="394"/>
      <c r="BD1117" s="394"/>
      <c r="BE1117" s="394"/>
      <c r="BF1117" s="394"/>
      <c r="BG1117" s="394"/>
      <c r="BH1117" s="394"/>
      <c r="BI1117" s="394"/>
      <c r="BJ1117" s="394"/>
      <c r="BK1117" s="394"/>
      <c r="BL1117" s="394"/>
      <c r="BM1117" s="394"/>
      <c r="BN1117" s="394"/>
      <c r="BO1117" s="394"/>
      <c r="BP1117" s="394"/>
      <c r="BQ1117" s="394"/>
      <c r="BR1117" s="394"/>
      <c r="BS1117" s="394"/>
      <c r="BT1117" s="394"/>
      <c r="BU1117" s="394"/>
      <c r="BV1117" s="394"/>
      <c r="BW1117" s="394"/>
      <c r="BX1117" s="394"/>
      <c r="BY1117" s="394"/>
    </row>
    <row r="1118" s="211" customFormat="true" ht="15" customHeight="true" x14ac:dyDescent="0.2">
      <c r="BA1118" s="394"/>
      <c r="BB1118" s="238"/>
      <c r="BC1118" s="394"/>
      <c r="BD1118" s="394"/>
      <c r="BE1118" s="394"/>
      <c r="BF1118" s="394"/>
      <c r="BG1118" s="394"/>
      <c r="BH1118" s="394"/>
      <c r="BI1118" s="394"/>
      <c r="BJ1118" s="394"/>
      <c r="BK1118" s="394"/>
      <c r="BL1118" s="394"/>
      <c r="BM1118" s="394"/>
      <c r="BN1118" s="394"/>
      <c r="BO1118" s="394"/>
      <c r="BP1118" s="394"/>
      <c r="BQ1118" s="394"/>
      <c r="BR1118" s="394"/>
      <c r="BS1118" s="394"/>
      <c r="BT1118" s="394"/>
      <c r="BU1118" s="394"/>
      <c r="BV1118" s="394"/>
      <c r="BW1118" s="394"/>
      <c r="BX1118" s="394"/>
      <c r="BY1118" s="394"/>
    </row>
    <row r="1119" s="211" customFormat="true" ht="15" customHeight="true" x14ac:dyDescent="0.2">
      <c r="BA1119" s="394"/>
      <c r="BB1119" s="238"/>
      <c r="BC1119" s="394"/>
      <c r="BD1119" s="394"/>
      <c r="BE1119" s="394"/>
      <c r="BF1119" s="394"/>
      <c r="BG1119" s="394"/>
      <c r="BH1119" s="394"/>
      <c r="BI1119" s="394"/>
      <c r="BJ1119" s="394"/>
      <c r="BK1119" s="394"/>
      <c r="BL1119" s="394"/>
      <c r="BM1119" s="394"/>
      <c r="BN1119" s="394"/>
      <c r="BO1119" s="394"/>
      <c r="BP1119" s="394"/>
      <c r="BQ1119" s="394"/>
      <c r="BR1119" s="394"/>
      <c r="BS1119" s="394"/>
      <c r="BT1119" s="394"/>
      <c r="BU1119" s="394"/>
      <c r="BV1119" s="394"/>
      <c r="BW1119" s="394"/>
      <c r="BX1119" s="394"/>
      <c r="BY1119" s="394"/>
    </row>
    <row r="1120" s="211" customFormat="true" ht="15" customHeight="true" x14ac:dyDescent="0.2">
      <c r="BA1120" s="394"/>
      <c r="BB1120" s="238"/>
      <c r="BC1120" s="394"/>
      <c r="BD1120" s="394"/>
      <c r="BE1120" s="394"/>
      <c r="BF1120" s="394"/>
      <c r="BG1120" s="394"/>
      <c r="BH1120" s="394"/>
      <c r="BI1120" s="394"/>
      <c r="BJ1120" s="394"/>
      <c r="BK1120" s="394"/>
      <c r="BL1120" s="394"/>
      <c r="BM1120" s="394"/>
      <c r="BN1120" s="394"/>
      <c r="BO1120" s="394"/>
      <c r="BP1120" s="394"/>
      <c r="BQ1120" s="394"/>
      <c r="BR1120" s="394"/>
      <c r="BS1120" s="394"/>
      <c r="BT1120" s="394"/>
      <c r="BU1120" s="394"/>
      <c r="BV1120" s="394"/>
      <c r="BW1120" s="394"/>
      <c r="BX1120" s="394"/>
      <c r="BY1120" s="394"/>
    </row>
    <row r="1121" s="211" customFormat="true" ht="15" customHeight="true" x14ac:dyDescent="0.2">
      <c r="BA1121" s="394"/>
      <c r="BB1121" s="238"/>
      <c r="BC1121" s="394"/>
      <c r="BD1121" s="394"/>
      <c r="BE1121" s="394"/>
      <c r="BF1121" s="394"/>
      <c r="BG1121" s="394"/>
      <c r="BH1121" s="394"/>
      <c r="BI1121" s="394"/>
      <c r="BJ1121" s="394"/>
      <c r="BK1121" s="394"/>
      <c r="BL1121" s="394"/>
      <c r="BM1121" s="394"/>
      <c r="BN1121" s="394"/>
      <c r="BO1121" s="394"/>
      <c r="BP1121" s="394"/>
      <c r="BQ1121" s="394"/>
      <c r="BR1121" s="394"/>
      <c r="BS1121" s="394"/>
      <c r="BT1121" s="394"/>
      <c r="BU1121" s="394"/>
      <c r="BV1121" s="394"/>
      <c r="BW1121" s="394"/>
      <c r="BX1121" s="394"/>
      <c r="BY1121" s="394"/>
    </row>
    <row r="1122" s="211" customFormat="true" ht="15" customHeight="true" x14ac:dyDescent="0.2">
      <c r="BA1122" s="394"/>
      <c r="BB1122" s="238"/>
      <c r="BC1122" s="394"/>
      <c r="BD1122" s="394"/>
      <c r="BE1122" s="394"/>
      <c r="BF1122" s="394"/>
      <c r="BG1122" s="394"/>
      <c r="BH1122" s="394"/>
      <c r="BI1122" s="394"/>
      <c r="BJ1122" s="394"/>
      <c r="BK1122" s="394"/>
      <c r="BL1122" s="394"/>
      <c r="BM1122" s="394"/>
      <c r="BN1122" s="394"/>
      <c r="BO1122" s="394"/>
      <c r="BP1122" s="394"/>
      <c r="BQ1122" s="394"/>
      <c r="BR1122" s="394"/>
      <c r="BS1122" s="394"/>
      <c r="BT1122" s="394"/>
      <c r="BU1122" s="394"/>
      <c r="BV1122" s="394"/>
      <c r="BW1122" s="394"/>
      <c r="BX1122" s="394"/>
      <c r="BY1122" s="394"/>
    </row>
    <row r="1123" s="211" customFormat="true" ht="15" customHeight="true" x14ac:dyDescent="0.2">
      <c r="BA1123" s="394"/>
      <c r="BB1123" s="238"/>
      <c r="BC1123" s="394"/>
      <c r="BD1123" s="394"/>
      <c r="BE1123" s="394"/>
      <c r="BF1123" s="394"/>
      <c r="BG1123" s="394"/>
      <c r="BH1123" s="394"/>
      <c r="BI1123" s="394"/>
      <c r="BJ1123" s="394"/>
      <c r="BK1123" s="394"/>
      <c r="BL1123" s="394"/>
      <c r="BM1123" s="394"/>
      <c r="BN1123" s="394"/>
      <c r="BO1123" s="394"/>
      <c r="BP1123" s="394"/>
      <c r="BQ1123" s="394"/>
      <c r="BR1123" s="394"/>
      <c r="BS1123" s="394"/>
      <c r="BT1123" s="394"/>
      <c r="BU1123" s="394"/>
      <c r="BV1123" s="394"/>
      <c r="BW1123" s="394"/>
      <c r="BX1123" s="394"/>
      <c r="BY1123" s="394"/>
    </row>
    <row r="1124" s="211" customFormat="true" ht="15" customHeight="true" x14ac:dyDescent="0.2">
      <c r="BA1124" s="394"/>
      <c r="BB1124" s="238"/>
      <c r="BC1124" s="394"/>
      <c r="BD1124" s="394"/>
      <c r="BE1124" s="394"/>
      <c r="BF1124" s="394"/>
      <c r="BG1124" s="394"/>
      <c r="BH1124" s="394"/>
      <c r="BI1124" s="394"/>
      <c r="BJ1124" s="394"/>
      <c r="BK1124" s="394"/>
      <c r="BL1124" s="394"/>
      <c r="BM1124" s="394"/>
      <c r="BN1124" s="394"/>
      <c r="BO1124" s="394"/>
      <c r="BP1124" s="394"/>
      <c r="BQ1124" s="394"/>
      <c r="BR1124" s="394"/>
      <c r="BS1124" s="394"/>
      <c r="BT1124" s="394"/>
      <c r="BU1124" s="394"/>
      <c r="BV1124" s="394"/>
      <c r="BW1124" s="394"/>
      <c r="BX1124" s="394"/>
      <c r="BY1124" s="394"/>
    </row>
    <row r="1125" s="211" customFormat="true" ht="15" customHeight="true" x14ac:dyDescent="0.2">
      <c r="BA1125" s="394"/>
      <c r="BB1125" s="238"/>
      <c r="BC1125" s="394"/>
      <c r="BD1125" s="394"/>
      <c r="BE1125" s="394"/>
      <c r="BF1125" s="394"/>
      <c r="BG1125" s="394"/>
      <c r="BH1125" s="394"/>
      <c r="BI1125" s="394"/>
      <c r="BJ1125" s="394"/>
      <c r="BK1125" s="394"/>
      <c r="BL1125" s="394"/>
      <c r="BM1125" s="394"/>
      <c r="BN1125" s="394"/>
      <c r="BO1125" s="394"/>
      <c r="BP1125" s="394"/>
      <c r="BQ1125" s="394"/>
      <c r="BR1125" s="394"/>
      <c r="BS1125" s="394"/>
      <c r="BT1125" s="394"/>
      <c r="BU1125" s="394"/>
      <c r="BV1125" s="394"/>
      <c r="BW1125" s="394"/>
      <c r="BX1125" s="394"/>
      <c r="BY1125" s="394"/>
    </row>
    <row r="1126" s="211" customFormat="true" ht="15" customHeight="true" x14ac:dyDescent="0.2">
      <c r="BA1126" s="394"/>
      <c r="BB1126" s="238"/>
      <c r="BC1126" s="394"/>
      <c r="BD1126" s="394"/>
      <c r="BE1126" s="394"/>
      <c r="BF1126" s="394"/>
      <c r="BG1126" s="394"/>
      <c r="BH1126" s="394"/>
      <c r="BI1126" s="394"/>
      <c r="BJ1126" s="394"/>
      <c r="BK1126" s="394"/>
      <c r="BL1126" s="394"/>
      <c r="BM1126" s="394"/>
      <c r="BN1126" s="394"/>
      <c r="BO1126" s="394"/>
      <c r="BP1126" s="394"/>
      <c r="BQ1126" s="394"/>
      <c r="BR1126" s="394"/>
      <c r="BS1126" s="394"/>
      <c r="BT1126" s="394"/>
      <c r="BU1126" s="394"/>
      <c r="BV1126" s="394"/>
      <c r="BW1126" s="394"/>
      <c r="BX1126" s="394"/>
      <c r="BY1126" s="394"/>
    </row>
    <row r="1127" s="211" customFormat="true" ht="15" customHeight="true" x14ac:dyDescent="0.2">
      <c r="BA1127" s="394"/>
      <c r="BB1127" s="238"/>
      <c r="BC1127" s="394"/>
      <c r="BD1127" s="394"/>
      <c r="BE1127" s="394"/>
      <c r="BF1127" s="394"/>
      <c r="BG1127" s="394"/>
      <c r="BH1127" s="394"/>
      <c r="BI1127" s="394"/>
      <c r="BJ1127" s="394"/>
      <c r="BK1127" s="394"/>
      <c r="BL1127" s="394"/>
      <c r="BM1127" s="394"/>
      <c r="BN1127" s="394"/>
      <c r="BO1127" s="394"/>
      <c r="BP1127" s="394"/>
      <c r="BQ1127" s="394"/>
      <c r="BR1127" s="394"/>
      <c r="BS1127" s="394"/>
      <c r="BT1127" s="394"/>
      <c r="BU1127" s="394"/>
      <c r="BV1127" s="394"/>
      <c r="BW1127" s="394"/>
      <c r="BX1127" s="394"/>
      <c r="BY1127" s="394"/>
    </row>
    <row r="1128" s="211" customFormat="true" ht="15" customHeight="true" x14ac:dyDescent="0.2">
      <c r="BA1128" s="394"/>
      <c r="BB1128" s="238"/>
      <c r="BC1128" s="394"/>
      <c r="BD1128" s="394"/>
      <c r="BE1128" s="394"/>
      <c r="BF1128" s="394"/>
      <c r="BG1128" s="394"/>
      <c r="BH1128" s="394"/>
      <c r="BI1128" s="394"/>
      <c r="BJ1128" s="394"/>
      <c r="BK1128" s="394"/>
      <c r="BL1128" s="394"/>
      <c r="BM1128" s="394"/>
      <c r="BN1128" s="394"/>
      <c r="BO1128" s="394"/>
      <c r="BP1128" s="394"/>
      <c r="BQ1128" s="394"/>
      <c r="BR1128" s="394"/>
      <c r="BS1128" s="394"/>
      <c r="BT1128" s="394"/>
      <c r="BU1128" s="394"/>
      <c r="BV1128" s="394"/>
      <c r="BW1128" s="394"/>
      <c r="BX1128" s="394"/>
      <c r="BY1128" s="394"/>
    </row>
    <row r="1129" s="211" customFormat="true" ht="15" customHeight="true" x14ac:dyDescent="0.2">
      <c r="BA1129" s="394"/>
      <c r="BB1129" s="238"/>
      <c r="BC1129" s="394"/>
      <c r="BD1129" s="394"/>
      <c r="BE1129" s="394"/>
      <c r="BF1129" s="394"/>
      <c r="BG1129" s="394"/>
      <c r="BH1129" s="394"/>
      <c r="BI1129" s="394"/>
      <c r="BJ1129" s="394"/>
      <c r="BK1129" s="394"/>
      <c r="BL1129" s="394"/>
      <c r="BM1129" s="394"/>
      <c r="BN1129" s="394"/>
      <c r="BO1129" s="394"/>
      <c r="BP1129" s="394"/>
      <c r="BQ1129" s="394"/>
      <c r="BR1129" s="394"/>
      <c r="BS1129" s="394"/>
      <c r="BT1129" s="394"/>
      <c r="BU1129" s="394"/>
      <c r="BV1129" s="394"/>
      <c r="BW1129" s="394"/>
      <c r="BX1129" s="394"/>
      <c r="BY1129" s="394"/>
    </row>
    <row r="1130" s="211" customFormat="true" ht="15" customHeight="true" x14ac:dyDescent="0.2">
      <c r="BA1130" s="394"/>
      <c r="BB1130" s="238"/>
      <c r="BC1130" s="394"/>
      <c r="BD1130" s="394"/>
      <c r="BE1130" s="394"/>
      <c r="BF1130" s="394"/>
      <c r="BG1130" s="394"/>
      <c r="BH1130" s="394"/>
      <c r="BI1130" s="394"/>
      <c r="BJ1130" s="394"/>
      <c r="BK1130" s="394"/>
      <c r="BL1130" s="394"/>
      <c r="BM1130" s="394"/>
      <c r="BN1130" s="394"/>
      <c r="BO1130" s="394"/>
      <c r="BP1130" s="394"/>
      <c r="BQ1130" s="394"/>
      <c r="BR1130" s="394"/>
      <c r="BS1130" s="394"/>
      <c r="BT1130" s="394"/>
      <c r="BU1130" s="394"/>
      <c r="BV1130" s="394"/>
      <c r="BW1130" s="394"/>
      <c r="BX1130" s="394"/>
      <c r="BY1130" s="394"/>
    </row>
    <row r="1131" s="211" customFormat="true" ht="15" customHeight="true" x14ac:dyDescent="0.2">
      <c r="BA1131" s="394"/>
      <c r="BB1131" s="238"/>
      <c r="BC1131" s="394"/>
      <c r="BD1131" s="394"/>
      <c r="BE1131" s="394"/>
      <c r="BF1131" s="394"/>
      <c r="BG1131" s="394"/>
      <c r="BH1131" s="394"/>
      <c r="BI1131" s="394"/>
      <c r="BJ1131" s="394"/>
      <c r="BK1131" s="394"/>
      <c r="BL1131" s="394"/>
      <c r="BM1131" s="394"/>
      <c r="BN1131" s="394"/>
      <c r="BO1131" s="394"/>
      <c r="BP1131" s="394"/>
      <c r="BQ1131" s="394"/>
      <c r="BR1131" s="394"/>
      <c r="BS1131" s="394"/>
      <c r="BT1131" s="394"/>
      <c r="BU1131" s="394"/>
      <c r="BV1131" s="394"/>
      <c r="BW1131" s="394"/>
      <c r="BX1131" s="394"/>
      <c r="BY1131" s="394"/>
    </row>
    <row r="1132" s="211" customFormat="true" ht="15" customHeight="true" x14ac:dyDescent="0.2">
      <c r="BA1132" s="394"/>
      <c r="BB1132" s="238"/>
      <c r="BC1132" s="394"/>
      <c r="BD1132" s="394"/>
      <c r="BE1132" s="394"/>
      <c r="BF1132" s="394"/>
      <c r="BG1132" s="394"/>
      <c r="BH1132" s="394"/>
      <c r="BI1132" s="394"/>
      <c r="BJ1132" s="394"/>
      <c r="BK1132" s="394"/>
      <c r="BL1132" s="394"/>
      <c r="BM1132" s="394"/>
      <c r="BN1132" s="394"/>
      <c r="BO1132" s="394"/>
      <c r="BP1132" s="394"/>
      <c r="BQ1132" s="394"/>
      <c r="BR1132" s="394"/>
      <c r="BS1132" s="394"/>
      <c r="BT1132" s="394"/>
      <c r="BU1132" s="394"/>
      <c r="BV1132" s="394"/>
      <c r="BW1132" s="394"/>
      <c r="BX1132" s="394"/>
      <c r="BY1132" s="394"/>
    </row>
    <row r="1133" s="211" customFormat="true" ht="15" customHeight="true" x14ac:dyDescent="0.2">
      <c r="BA1133" s="394"/>
      <c r="BB1133" s="238"/>
      <c r="BC1133" s="394"/>
      <c r="BD1133" s="394"/>
      <c r="BE1133" s="394"/>
      <c r="BF1133" s="394"/>
      <c r="BG1133" s="394"/>
      <c r="BH1133" s="394"/>
      <c r="BI1133" s="394"/>
      <c r="BJ1133" s="394"/>
      <c r="BK1133" s="394"/>
      <c r="BL1133" s="394"/>
      <c r="BM1133" s="394"/>
      <c r="BN1133" s="394"/>
      <c r="BO1133" s="394"/>
      <c r="BP1133" s="394"/>
      <c r="BQ1133" s="394"/>
      <c r="BR1133" s="394"/>
      <c r="BS1133" s="394"/>
      <c r="BT1133" s="394"/>
      <c r="BU1133" s="394"/>
      <c r="BV1133" s="394"/>
      <c r="BW1133" s="394"/>
      <c r="BX1133" s="394"/>
      <c r="BY1133" s="394"/>
    </row>
    <row r="1134" s="211" customFormat="true" ht="15" customHeight="true" x14ac:dyDescent="0.2">
      <c r="BA1134" s="394"/>
      <c r="BB1134" s="238"/>
      <c r="BC1134" s="394"/>
      <c r="BD1134" s="394"/>
      <c r="BE1134" s="394"/>
      <c r="BF1134" s="394"/>
      <c r="BG1134" s="394"/>
      <c r="BH1134" s="394"/>
      <c r="BI1134" s="394"/>
      <c r="BJ1134" s="394"/>
      <c r="BK1134" s="394"/>
      <c r="BL1134" s="394"/>
      <c r="BM1134" s="394"/>
      <c r="BN1134" s="394"/>
      <c r="BO1134" s="394"/>
      <c r="BP1134" s="394"/>
      <c r="BQ1134" s="394"/>
      <c r="BR1134" s="394"/>
      <c r="BS1134" s="394"/>
      <c r="BT1134" s="394"/>
      <c r="BU1134" s="394"/>
      <c r="BV1134" s="394"/>
      <c r="BW1134" s="394"/>
      <c r="BX1134" s="394"/>
      <c r="BY1134" s="394"/>
    </row>
    <row r="1135" s="211" customFormat="true" ht="15" customHeight="true" x14ac:dyDescent="0.2">
      <c r="BA1135" s="394"/>
      <c r="BB1135" s="238"/>
      <c r="BC1135" s="394"/>
      <c r="BD1135" s="394"/>
      <c r="BE1135" s="394"/>
      <c r="BF1135" s="394"/>
      <c r="BG1135" s="394"/>
      <c r="BH1135" s="394"/>
      <c r="BI1135" s="394"/>
      <c r="BJ1135" s="394"/>
      <c r="BK1135" s="394"/>
      <c r="BL1135" s="394"/>
      <c r="BM1135" s="394"/>
      <c r="BN1135" s="394"/>
      <c r="BO1135" s="394"/>
      <c r="BP1135" s="394"/>
      <c r="BQ1135" s="394"/>
      <c r="BR1135" s="394"/>
      <c r="BS1135" s="394"/>
      <c r="BT1135" s="394"/>
      <c r="BU1135" s="394"/>
      <c r="BV1135" s="394"/>
      <c r="BW1135" s="394"/>
      <c r="BX1135" s="394"/>
      <c r="BY1135" s="394"/>
    </row>
    <row r="1136" s="211" customFormat="true" ht="15" customHeight="true" x14ac:dyDescent="0.2">
      <c r="BA1136" s="394"/>
      <c r="BB1136" s="238"/>
      <c r="BC1136" s="394"/>
      <c r="BD1136" s="394"/>
      <c r="BE1136" s="394"/>
      <c r="BF1136" s="394"/>
      <c r="BG1136" s="394"/>
      <c r="BH1136" s="394"/>
      <c r="BI1136" s="394"/>
      <c r="BJ1136" s="394"/>
      <c r="BK1136" s="394"/>
      <c r="BL1136" s="394"/>
      <c r="BM1136" s="394"/>
      <c r="BN1136" s="394"/>
      <c r="BO1136" s="394"/>
      <c r="BP1136" s="394"/>
      <c r="BQ1136" s="394"/>
      <c r="BR1136" s="394"/>
      <c r="BS1136" s="394"/>
      <c r="BT1136" s="394"/>
      <c r="BU1136" s="394"/>
      <c r="BV1136" s="394"/>
      <c r="BW1136" s="394"/>
      <c r="BX1136" s="394"/>
      <c r="BY1136" s="394"/>
    </row>
    <row r="1137" s="211" customFormat="true" ht="15" customHeight="true" x14ac:dyDescent="0.2">
      <c r="BA1137" s="394"/>
      <c r="BB1137" s="238"/>
      <c r="BC1137" s="394"/>
      <c r="BD1137" s="394"/>
      <c r="BE1137" s="394"/>
      <c r="BF1137" s="394"/>
      <c r="BG1137" s="394"/>
      <c r="BH1137" s="394"/>
      <c r="BI1137" s="394"/>
      <c r="BJ1137" s="394"/>
      <c r="BK1137" s="394"/>
      <c r="BL1137" s="394"/>
      <c r="BM1137" s="394"/>
      <c r="BN1137" s="394"/>
      <c r="BO1137" s="394"/>
      <c r="BP1137" s="394"/>
      <c r="BQ1137" s="394"/>
      <c r="BR1137" s="394"/>
      <c r="BS1137" s="394"/>
      <c r="BT1137" s="394"/>
      <c r="BU1137" s="394"/>
      <c r="BV1137" s="394"/>
      <c r="BW1137" s="394"/>
      <c r="BX1137" s="394"/>
      <c r="BY1137" s="394"/>
    </row>
    <row r="1138" s="211" customFormat="true" ht="15" customHeight="true" x14ac:dyDescent="0.2">
      <c r="BA1138" s="394"/>
      <c r="BB1138" s="238"/>
      <c r="BC1138" s="394"/>
      <c r="BD1138" s="394"/>
      <c r="BE1138" s="394"/>
      <c r="BF1138" s="394"/>
      <c r="BG1138" s="394"/>
      <c r="BH1138" s="394"/>
      <c r="BI1138" s="394"/>
      <c r="BJ1138" s="394"/>
      <c r="BK1138" s="394"/>
      <c r="BL1138" s="394"/>
      <c r="BM1138" s="394"/>
      <c r="BN1138" s="394"/>
      <c r="BO1138" s="394"/>
      <c r="BP1138" s="394"/>
      <c r="BQ1138" s="394"/>
      <c r="BR1138" s="394"/>
      <c r="BS1138" s="394"/>
      <c r="BT1138" s="394"/>
      <c r="BU1138" s="394"/>
      <c r="BV1138" s="394"/>
      <c r="BW1138" s="394"/>
      <c r="BX1138" s="394"/>
      <c r="BY1138" s="394"/>
    </row>
    <row r="1139" s="211" customFormat="true" ht="15" customHeight="true" x14ac:dyDescent="0.2">
      <c r="BA1139" s="394"/>
      <c r="BB1139" s="238"/>
      <c r="BC1139" s="394"/>
      <c r="BD1139" s="394"/>
      <c r="BE1139" s="394"/>
      <c r="BF1139" s="394"/>
      <c r="BG1139" s="394"/>
      <c r="BH1139" s="394"/>
      <c r="BI1139" s="394"/>
      <c r="BJ1139" s="394"/>
      <c r="BK1139" s="394"/>
      <c r="BL1139" s="394"/>
      <c r="BM1139" s="394"/>
      <c r="BN1139" s="394"/>
      <c r="BO1139" s="394"/>
      <c r="BP1139" s="394"/>
      <c r="BQ1139" s="394"/>
      <c r="BR1139" s="394"/>
      <c r="BS1139" s="394"/>
      <c r="BT1139" s="394"/>
      <c r="BU1139" s="394"/>
      <c r="BV1139" s="394"/>
      <c r="BW1139" s="394"/>
      <c r="BX1139" s="394"/>
      <c r="BY1139" s="394"/>
    </row>
    <row r="1140" s="211" customFormat="true" ht="15" customHeight="true" x14ac:dyDescent="0.2">
      <c r="BA1140" s="394"/>
      <c r="BB1140" s="238"/>
      <c r="BC1140" s="394"/>
      <c r="BD1140" s="394"/>
      <c r="BE1140" s="394"/>
      <c r="BF1140" s="394"/>
      <c r="BG1140" s="394"/>
      <c r="BH1140" s="394"/>
      <c r="BI1140" s="394"/>
      <c r="BJ1140" s="394"/>
      <c r="BK1140" s="394"/>
      <c r="BL1140" s="394"/>
      <c r="BM1140" s="394"/>
      <c r="BN1140" s="394"/>
      <c r="BO1140" s="394"/>
      <c r="BP1140" s="394"/>
      <c r="BQ1140" s="394"/>
      <c r="BR1140" s="394"/>
      <c r="BS1140" s="394"/>
      <c r="BT1140" s="394"/>
      <c r="BU1140" s="394"/>
      <c r="BV1140" s="394"/>
      <c r="BW1140" s="394"/>
      <c r="BX1140" s="394"/>
      <c r="BY1140" s="394"/>
    </row>
    <row r="1141" s="211" customFormat="true" ht="15" customHeight="true" x14ac:dyDescent="0.2">
      <c r="BA1141" s="394"/>
      <c r="BB1141" s="238"/>
      <c r="BC1141" s="394"/>
      <c r="BD1141" s="394"/>
      <c r="BE1141" s="394"/>
      <c r="BF1141" s="394"/>
      <c r="BG1141" s="394"/>
      <c r="BH1141" s="394"/>
      <c r="BI1141" s="394"/>
      <c r="BJ1141" s="394"/>
      <c r="BK1141" s="394"/>
      <c r="BL1141" s="394"/>
      <c r="BM1141" s="394"/>
      <c r="BN1141" s="394"/>
      <c r="BO1141" s="394"/>
      <c r="BP1141" s="394"/>
      <c r="BQ1141" s="394"/>
      <c r="BR1141" s="394"/>
      <c r="BS1141" s="394"/>
      <c r="BT1141" s="394"/>
      <c r="BU1141" s="394"/>
      <c r="BV1141" s="394"/>
      <c r="BW1141" s="394"/>
      <c r="BX1141" s="394"/>
      <c r="BY1141" s="394"/>
    </row>
    <row r="1142" s="211" customFormat="true" ht="15" customHeight="true" x14ac:dyDescent="0.2">
      <c r="BA1142" s="394"/>
      <c r="BB1142" s="238"/>
      <c r="BC1142" s="394"/>
      <c r="BD1142" s="394"/>
      <c r="BE1142" s="394"/>
      <c r="BF1142" s="394"/>
      <c r="BG1142" s="394"/>
      <c r="BH1142" s="394"/>
      <c r="BI1142" s="394"/>
      <c r="BJ1142" s="394"/>
      <c r="BK1142" s="394"/>
      <c r="BL1142" s="394"/>
      <c r="BM1142" s="394"/>
      <c r="BN1142" s="394"/>
      <c r="BO1142" s="394"/>
      <c r="BP1142" s="394"/>
      <c r="BQ1142" s="394"/>
      <c r="BR1142" s="394"/>
      <c r="BS1142" s="394"/>
      <c r="BT1142" s="394"/>
      <c r="BU1142" s="394"/>
      <c r="BV1142" s="394"/>
      <c r="BW1142" s="394"/>
      <c r="BX1142" s="394"/>
      <c r="BY1142" s="394"/>
    </row>
    <row r="1143" s="211" customFormat="true" ht="15" customHeight="true" x14ac:dyDescent="0.2">
      <c r="BA1143" s="394"/>
      <c r="BB1143" s="238"/>
      <c r="BC1143" s="394"/>
      <c r="BD1143" s="394"/>
      <c r="BE1143" s="394"/>
      <c r="BF1143" s="394"/>
      <c r="BG1143" s="394"/>
      <c r="BH1143" s="394"/>
      <c r="BI1143" s="394"/>
      <c r="BJ1143" s="394"/>
      <c r="BK1143" s="394"/>
      <c r="BL1143" s="394"/>
      <c r="BM1143" s="394"/>
      <c r="BN1143" s="394"/>
      <c r="BO1143" s="394"/>
      <c r="BP1143" s="394"/>
      <c r="BQ1143" s="394"/>
      <c r="BR1143" s="394"/>
      <c r="BS1143" s="394"/>
      <c r="BT1143" s="394"/>
      <c r="BU1143" s="394"/>
      <c r="BV1143" s="394"/>
      <c r="BW1143" s="394"/>
      <c r="BX1143" s="394"/>
      <c r="BY1143" s="394"/>
    </row>
    <row r="1144" s="211" customFormat="true" ht="15" customHeight="true" x14ac:dyDescent="0.2">
      <c r="BA1144" s="394"/>
      <c r="BB1144" s="238"/>
      <c r="BC1144" s="394"/>
      <c r="BD1144" s="394"/>
      <c r="BE1144" s="394"/>
      <c r="BF1144" s="394"/>
      <c r="BG1144" s="394"/>
      <c r="BH1144" s="394"/>
      <c r="BI1144" s="394"/>
      <c r="BJ1144" s="394"/>
      <c r="BK1144" s="394"/>
      <c r="BL1144" s="394"/>
      <c r="BM1144" s="394"/>
      <c r="BN1144" s="394"/>
      <c r="BO1144" s="394"/>
      <c r="BP1144" s="394"/>
      <c r="BQ1144" s="394"/>
      <c r="BR1144" s="394"/>
      <c r="BS1144" s="394"/>
      <c r="BT1144" s="394"/>
      <c r="BU1144" s="394"/>
      <c r="BV1144" s="394"/>
      <c r="BW1144" s="394"/>
      <c r="BX1144" s="394"/>
      <c r="BY1144" s="394"/>
    </row>
    <row r="1145" s="211" customFormat="true" ht="15" customHeight="true" x14ac:dyDescent="0.2">
      <c r="BA1145" s="394"/>
      <c r="BB1145" s="238"/>
      <c r="BC1145" s="394"/>
      <c r="BD1145" s="394"/>
      <c r="BE1145" s="394"/>
      <c r="BF1145" s="394"/>
      <c r="BG1145" s="394"/>
      <c r="BH1145" s="394"/>
      <c r="BI1145" s="394"/>
      <c r="BJ1145" s="394"/>
      <c r="BK1145" s="394"/>
      <c r="BL1145" s="394"/>
      <c r="BM1145" s="394"/>
      <c r="BN1145" s="394"/>
      <c r="BO1145" s="394"/>
      <c r="BP1145" s="394"/>
      <c r="BQ1145" s="394"/>
      <c r="BR1145" s="394"/>
      <c r="BS1145" s="394"/>
      <c r="BT1145" s="394"/>
      <c r="BU1145" s="394"/>
      <c r="BV1145" s="394"/>
      <c r="BW1145" s="394"/>
      <c r="BX1145" s="394"/>
      <c r="BY1145" s="394"/>
    </row>
    <row r="1146" s="211" customFormat="true" ht="15" customHeight="true" x14ac:dyDescent="0.2">
      <c r="BA1146" s="394"/>
      <c r="BB1146" s="238"/>
      <c r="BC1146" s="394"/>
      <c r="BD1146" s="394"/>
      <c r="BE1146" s="394"/>
      <c r="BF1146" s="394"/>
      <c r="BG1146" s="394"/>
      <c r="BH1146" s="394"/>
      <c r="BI1146" s="394"/>
      <c r="BJ1146" s="394"/>
      <c r="BK1146" s="394"/>
      <c r="BL1146" s="394"/>
      <c r="BM1146" s="394"/>
      <c r="BN1146" s="394"/>
      <c r="BO1146" s="394"/>
      <c r="BP1146" s="394"/>
      <c r="BQ1146" s="394"/>
      <c r="BR1146" s="394"/>
      <c r="BS1146" s="394"/>
      <c r="BT1146" s="394"/>
      <c r="BU1146" s="394"/>
      <c r="BV1146" s="394"/>
      <c r="BW1146" s="394"/>
      <c r="BX1146" s="394"/>
      <c r="BY1146" s="394"/>
    </row>
    <row r="1147" s="211" customFormat="true" ht="15" customHeight="true" x14ac:dyDescent="0.2">
      <c r="BA1147" s="394"/>
      <c r="BB1147" s="238"/>
      <c r="BC1147" s="394"/>
      <c r="BD1147" s="394"/>
      <c r="BE1147" s="394"/>
      <c r="BF1147" s="394"/>
      <c r="BG1147" s="394"/>
      <c r="BH1147" s="394"/>
      <c r="BI1147" s="394"/>
      <c r="BJ1147" s="394"/>
      <c r="BK1147" s="394"/>
      <c r="BL1147" s="394"/>
      <c r="BM1147" s="394"/>
      <c r="BN1147" s="394"/>
      <c r="BO1147" s="394"/>
      <c r="BP1147" s="394"/>
      <c r="BQ1147" s="394"/>
      <c r="BR1147" s="394"/>
      <c r="BS1147" s="394"/>
      <c r="BT1147" s="394"/>
      <c r="BU1147" s="394"/>
      <c r="BV1147" s="394"/>
      <c r="BW1147" s="394"/>
      <c r="BX1147" s="394"/>
      <c r="BY1147" s="394"/>
    </row>
    <row r="1148" s="211" customFormat="true" ht="15" customHeight="true" x14ac:dyDescent="0.2">
      <c r="BA1148" s="394"/>
      <c r="BB1148" s="238"/>
      <c r="BC1148" s="394"/>
      <c r="BD1148" s="394"/>
      <c r="BE1148" s="394"/>
      <c r="BF1148" s="394"/>
      <c r="BG1148" s="394"/>
      <c r="BH1148" s="394"/>
      <c r="BI1148" s="394"/>
      <c r="BJ1148" s="394"/>
      <c r="BK1148" s="394"/>
      <c r="BL1148" s="394"/>
      <c r="BM1148" s="394"/>
      <c r="BN1148" s="394"/>
      <c r="BO1148" s="394"/>
      <c r="BP1148" s="394"/>
      <c r="BQ1148" s="394"/>
      <c r="BR1148" s="394"/>
      <c r="BS1148" s="394"/>
      <c r="BT1148" s="394"/>
      <c r="BU1148" s="394"/>
      <c r="BV1148" s="394"/>
      <c r="BW1148" s="394"/>
      <c r="BX1148" s="394"/>
      <c r="BY1148" s="394"/>
    </row>
    <row r="1149" s="211" customFormat="true" ht="15" customHeight="true" x14ac:dyDescent="0.2">
      <c r="BA1149" s="394"/>
      <c r="BB1149" s="238"/>
      <c r="BC1149" s="394"/>
      <c r="BD1149" s="394"/>
      <c r="BE1149" s="394"/>
      <c r="BF1149" s="394"/>
      <c r="BG1149" s="394"/>
      <c r="BH1149" s="394"/>
      <c r="BI1149" s="394"/>
      <c r="BJ1149" s="394"/>
      <c r="BK1149" s="394"/>
      <c r="BL1149" s="394"/>
      <c r="BM1149" s="394"/>
      <c r="BN1149" s="394"/>
      <c r="BO1149" s="394"/>
      <c r="BP1149" s="394"/>
      <c r="BQ1149" s="394"/>
      <c r="BR1149" s="394"/>
      <c r="BS1149" s="394"/>
      <c r="BT1149" s="394"/>
      <c r="BU1149" s="394"/>
      <c r="BV1149" s="394"/>
      <c r="BW1149" s="394"/>
      <c r="BX1149" s="394"/>
      <c r="BY1149" s="394"/>
    </row>
    <row r="1150" s="211" customFormat="true" ht="15" customHeight="true" x14ac:dyDescent="0.2">
      <c r="BA1150" s="394"/>
      <c r="BB1150" s="238"/>
      <c r="BC1150" s="394"/>
      <c r="BD1150" s="394"/>
      <c r="BE1150" s="394"/>
      <c r="BF1150" s="394"/>
      <c r="BG1150" s="394"/>
      <c r="BH1150" s="394"/>
      <c r="BI1150" s="394"/>
      <c r="BJ1150" s="394"/>
      <c r="BK1150" s="394"/>
      <c r="BL1150" s="394"/>
      <c r="BM1150" s="394"/>
      <c r="BN1150" s="394"/>
      <c r="BO1150" s="394"/>
      <c r="BP1150" s="394"/>
      <c r="BQ1150" s="394"/>
      <c r="BR1150" s="394"/>
      <c r="BS1150" s="394"/>
      <c r="BT1150" s="394"/>
      <c r="BU1150" s="394"/>
      <c r="BV1150" s="394"/>
      <c r="BW1150" s="394"/>
      <c r="BX1150" s="394"/>
      <c r="BY1150" s="394"/>
    </row>
    <row r="1151" s="211" customFormat="true" ht="15" customHeight="true" x14ac:dyDescent="0.2">
      <c r="BA1151" s="394"/>
      <c r="BB1151" s="238"/>
      <c r="BC1151" s="394"/>
      <c r="BD1151" s="394"/>
      <c r="BE1151" s="394"/>
      <c r="BF1151" s="394"/>
      <c r="BG1151" s="394"/>
      <c r="BH1151" s="394"/>
      <c r="BI1151" s="394"/>
      <c r="BJ1151" s="394"/>
      <c r="BK1151" s="394"/>
      <c r="BL1151" s="394"/>
      <c r="BM1151" s="394"/>
      <c r="BN1151" s="394"/>
      <c r="BO1151" s="394"/>
      <c r="BP1151" s="394"/>
      <c r="BQ1151" s="394"/>
      <c r="BR1151" s="394"/>
      <c r="BS1151" s="394"/>
      <c r="BT1151" s="394"/>
      <c r="BU1151" s="394"/>
      <c r="BV1151" s="394"/>
      <c r="BW1151" s="394"/>
      <c r="BX1151" s="394"/>
      <c r="BY1151" s="394"/>
    </row>
    <row r="1152" s="211" customFormat="true" ht="15" customHeight="true" x14ac:dyDescent="0.2">
      <c r="BA1152" s="394"/>
      <c r="BB1152" s="238"/>
      <c r="BC1152" s="394"/>
      <c r="BD1152" s="394"/>
      <c r="BE1152" s="394"/>
      <c r="BF1152" s="394"/>
      <c r="BG1152" s="394"/>
      <c r="BH1152" s="394"/>
      <c r="BI1152" s="394"/>
      <c r="BJ1152" s="394"/>
      <c r="BK1152" s="394"/>
      <c r="BL1152" s="394"/>
      <c r="BM1152" s="394"/>
      <c r="BN1152" s="394"/>
      <c r="BO1152" s="394"/>
      <c r="BP1152" s="394"/>
      <c r="BQ1152" s="394"/>
      <c r="BR1152" s="394"/>
      <c r="BS1152" s="394"/>
      <c r="BT1152" s="394"/>
      <c r="BU1152" s="394"/>
      <c r="BV1152" s="394"/>
      <c r="BW1152" s="394"/>
      <c r="BX1152" s="394"/>
      <c r="BY1152" s="394"/>
    </row>
    <row r="1153" s="211" customFormat="true" ht="15" customHeight="true" x14ac:dyDescent="0.2">
      <c r="BA1153" s="394"/>
      <c r="BB1153" s="238"/>
      <c r="BC1153" s="394"/>
      <c r="BD1153" s="394"/>
      <c r="BE1153" s="394"/>
      <c r="BF1153" s="394"/>
      <c r="BG1153" s="394"/>
      <c r="BH1153" s="394"/>
      <c r="BI1153" s="394"/>
      <c r="BJ1153" s="394"/>
      <c r="BK1153" s="394"/>
      <c r="BL1153" s="394"/>
      <c r="BM1153" s="394"/>
      <c r="BN1153" s="394"/>
      <c r="BO1153" s="394"/>
      <c r="BP1153" s="394"/>
      <c r="BQ1153" s="394"/>
      <c r="BR1153" s="394"/>
      <c r="BS1153" s="394"/>
      <c r="BT1153" s="394"/>
      <c r="BU1153" s="394"/>
      <c r="BV1153" s="394"/>
      <c r="BW1153" s="394"/>
      <c r="BX1153" s="394"/>
      <c r="BY1153" s="394"/>
    </row>
    <row r="1154" s="211" customFormat="true" ht="15" customHeight="true" x14ac:dyDescent="0.2">
      <c r="BA1154" s="394"/>
      <c r="BB1154" s="238"/>
      <c r="BC1154" s="394"/>
      <c r="BD1154" s="394"/>
      <c r="BE1154" s="394"/>
      <c r="BF1154" s="394"/>
      <c r="BG1154" s="394"/>
      <c r="BH1154" s="394"/>
      <c r="BI1154" s="394"/>
      <c r="BJ1154" s="394"/>
      <c r="BK1154" s="394"/>
      <c r="BL1154" s="394"/>
      <c r="BM1154" s="394"/>
      <c r="BN1154" s="394"/>
      <c r="BO1154" s="394"/>
      <c r="BP1154" s="394"/>
      <c r="BQ1154" s="394"/>
      <c r="BR1154" s="394"/>
      <c r="BS1154" s="394"/>
      <c r="BT1154" s="394"/>
      <c r="BU1154" s="394"/>
      <c r="BV1154" s="394"/>
      <c r="BW1154" s="394"/>
      <c r="BX1154" s="394"/>
      <c r="BY1154" s="394"/>
    </row>
    <row r="1155" s="211" customFormat="true" ht="15" customHeight="true" x14ac:dyDescent="0.2">
      <c r="BA1155" s="394"/>
      <c r="BB1155" s="238"/>
      <c r="BC1155" s="394"/>
      <c r="BD1155" s="394"/>
      <c r="BE1155" s="394"/>
      <c r="BF1155" s="394"/>
      <c r="BG1155" s="394"/>
      <c r="BH1155" s="394"/>
      <c r="BI1155" s="394"/>
      <c r="BJ1155" s="394"/>
      <c r="BK1155" s="394"/>
      <c r="BL1155" s="394"/>
      <c r="BM1155" s="394"/>
      <c r="BN1155" s="394"/>
      <c r="BO1155" s="394"/>
      <c r="BP1155" s="394"/>
      <c r="BQ1155" s="394"/>
      <c r="BR1155" s="394"/>
      <c r="BS1155" s="394"/>
      <c r="BT1155" s="394"/>
      <c r="BU1155" s="394"/>
      <c r="BV1155" s="394"/>
      <c r="BW1155" s="394"/>
      <c r="BX1155" s="394"/>
      <c r="BY1155" s="394"/>
    </row>
    <row r="1156" s="211" customFormat="true" ht="15" customHeight="true" x14ac:dyDescent="0.2">
      <c r="BA1156" s="394"/>
      <c r="BB1156" s="238"/>
      <c r="BC1156" s="394"/>
      <c r="BD1156" s="394"/>
      <c r="BE1156" s="394"/>
      <c r="BF1156" s="394"/>
      <c r="BG1156" s="394"/>
      <c r="BH1156" s="394"/>
      <c r="BI1156" s="394"/>
      <c r="BJ1156" s="394"/>
      <c r="BK1156" s="394"/>
      <c r="BL1156" s="394"/>
      <c r="BM1156" s="394"/>
      <c r="BN1156" s="394"/>
      <c r="BO1156" s="394"/>
      <c r="BP1156" s="394"/>
      <c r="BQ1156" s="394"/>
      <c r="BR1156" s="394"/>
      <c r="BS1156" s="394"/>
      <c r="BT1156" s="394"/>
      <c r="BU1156" s="394"/>
      <c r="BV1156" s="394"/>
      <c r="BW1156" s="394"/>
      <c r="BX1156" s="394"/>
      <c r="BY1156" s="394"/>
    </row>
    <row r="1157" s="211" customFormat="true" ht="15" customHeight="true" x14ac:dyDescent="0.2">
      <c r="BA1157" s="394"/>
      <c r="BB1157" s="238"/>
      <c r="BC1157" s="394"/>
      <c r="BD1157" s="394"/>
      <c r="BE1157" s="394"/>
      <c r="BF1157" s="394"/>
      <c r="BG1157" s="394"/>
      <c r="BH1157" s="394"/>
      <c r="BI1157" s="394"/>
      <c r="BJ1157" s="394"/>
      <c r="BK1157" s="394"/>
      <c r="BL1157" s="394"/>
      <c r="BM1157" s="394"/>
      <c r="BN1157" s="394"/>
      <c r="BO1157" s="394"/>
      <c r="BP1157" s="394"/>
      <c r="BQ1157" s="394"/>
      <c r="BR1157" s="394"/>
      <c r="BS1157" s="394"/>
      <c r="BT1157" s="394"/>
      <c r="BU1157" s="394"/>
      <c r="BV1157" s="394"/>
      <c r="BW1157" s="394"/>
      <c r="BX1157" s="394"/>
      <c r="BY1157" s="394"/>
    </row>
    <row r="1158" s="211" customFormat="true" ht="15" customHeight="true" x14ac:dyDescent="0.2">
      <c r="BA1158" s="394"/>
      <c r="BB1158" s="238"/>
      <c r="BC1158" s="394"/>
      <c r="BD1158" s="394"/>
      <c r="BE1158" s="394"/>
      <c r="BF1158" s="394"/>
      <c r="BG1158" s="394"/>
      <c r="BH1158" s="394"/>
      <c r="BI1158" s="394"/>
      <c r="BJ1158" s="394"/>
      <c r="BK1158" s="394"/>
      <c r="BL1158" s="394"/>
      <c r="BM1158" s="394"/>
      <c r="BN1158" s="394"/>
      <c r="BO1158" s="394"/>
      <c r="BP1158" s="394"/>
      <c r="BQ1158" s="394"/>
      <c r="BR1158" s="394"/>
      <c r="BS1158" s="394"/>
      <c r="BT1158" s="394"/>
      <c r="BU1158" s="394"/>
      <c r="BV1158" s="394"/>
      <c r="BW1158" s="394"/>
      <c r="BX1158" s="394"/>
      <c r="BY1158" s="394"/>
    </row>
    <row r="1159" s="211" customFormat="true" ht="15" customHeight="true" x14ac:dyDescent="0.2">
      <c r="BA1159" s="394"/>
      <c r="BB1159" s="238"/>
      <c r="BC1159" s="394"/>
      <c r="BD1159" s="394"/>
      <c r="BE1159" s="394"/>
      <c r="BF1159" s="394"/>
      <c r="BG1159" s="394"/>
      <c r="BH1159" s="394"/>
      <c r="BI1159" s="394"/>
      <c r="BJ1159" s="394"/>
      <c r="BK1159" s="394"/>
      <c r="BL1159" s="394"/>
      <c r="BM1159" s="394"/>
      <c r="BN1159" s="394"/>
      <c r="BO1159" s="394"/>
      <c r="BP1159" s="394"/>
      <c r="BQ1159" s="394"/>
      <c r="BR1159" s="394"/>
      <c r="BS1159" s="394"/>
      <c r="BT1159" s="394"/>
      <c r="BU1159" s="394"/>
      <c r="BV1159" s="394"/>
      <c r="BW1159" s="394"/>
      <c r="BX1159" s="394"/>
      <c r="BY1159" s="394"/>
    </row>
    <row r="1160" s="211" customFormat="true" ht="15" customHeight="true" x14ac:dyDescent="0.2">
      <c r="BA1160" s="394"/>
      <c r="BB1160" s="238"/>
      <c r="BC1160" s="394"/>
      <c r="BD1160" s="394"/>
      <c r="BE1160" s="394"/>
      <c r="BF1160" s="394"/>
      <c r="BG1160" s="394"/>
      <c r="BH1160" s="394"/>
      <c r="BI1160" s="394"/>
      <c r="BJ1160" s="394"/>
      <c r="BK1160" s="394"/>
      <c r="BL1160" s="394"/>
      <c r="BM1160" s="394"/>
      <c r="BN1160" s="394"/>
      <c r="BO1160" s="394"/>
      <c r="BP1160" s="394"/>
      <c r="BQ1160" s="394"/>
      <c r="BR1160" s="394"/>
      <c r="BS1160" s="394"/>
      <c r="BT1160" s="394"/>
      <c r="BU1160" s="394"/>
      <c r="BV1160" s="394"/>
      <c r="BW1160" s="394"/>
      <c r="BX1160" s="394"/>
      <c r="BY1160" s="394"/>
    </row>
    <row r="1161" s="211" customFormat="true" ht="15" customHeight="true" x14ac:dyDescent="0.2">
      <c r="BA1161" s="394"/>
      <c r="BB1161" s="238"/>
      <c r="BC1161" s="394"/>
      <c r="BD1161" s="394"/>
      <c r="BE1161" s="394"/>
      <c r="BF1161" s="394"/>
      <c r="BG1161" s="394"/>
      <c r="BH1161" s="394"/>
      <c r="BI1161" s="394"/>
      <c r="BJ1161" s="394"/>
      <c r="BK1161" s="394"/>
      <c r="BL1161" s="394"/>
      <c r="BM1161" s="394"/>
      <c r="BN1161" s="394"/>
      <c r="BO1161" s="394"/>
      <c r="BP1161" s="394"/>
      <c r="BQ1161" s="394"/>
      <c r="BR1161" s="394"/>
      <c r="BS1161" s="394"/>
      <c r="BT1161" s="394"/>
      <c r="BU1161" s="394"/>
      <c r="BV1161" s="394"/>
      <c r="BW1161" s="394"/>
      <c r="BX1161" s="394"/>
      <c r="BY1161" s="394"/>
    </row>
    <row r="1162" s="211" customFormat="true" ht="15" customHeight="true" x14ac:dyDescent="0.2">
      <c r="BA1162" s="394"/>
      <c r="BB1162" s="238"/>
      <c r="BC1162" s="394"/>
      <c r="BD1162" s="394"/>
      <c r="BE1162" s="394"/>
      <c r="BF1162" s="394"/>
      <c r="BG1162" s="394"/>
      <c r="BH1162" s="394"/>
      <c r="BI1162" s="394"/>
      <c r="BJ1162" s="394"/>
      <c r="BK1162" s="394"/>
      <c r="BL1162" s="394"/>
      <c r="BM1162" s="394"/>
      <c r="BN1162" s="394"/>
      <c r="BO1162" s="394"/>
      <c r="BP1162" s="394"/>
      <c r="BQ1162" s="394"/>
      <c r="BR1162" s="394"/>
      <c r="BS1162" s="394"/>
      <c r="BT1162" s="394"/>
      <c r="BU1162" s="394"/>
      <c r="BV1162" s="394"/>
      <c r="BW1162" s="394"/>
      <c r="BX1162" s="394"/>
      <c r="BY1162" s="394"/>
    </row>
    <row r="1163" s="211" customFormat="true" ht="15" customHeight="true" x14ac:dyDescent="0.2">
      <c r="BA1163" s="394"/>
      <c r="BB1163" s="238"/>
      <c r="BC1163" s="394"/>
      <c r="BD1163" s="394"/>
      <c r="BE1163" s="394"/>
      <c r="BF1163" s="394"/>
      <c r="BG1163" s="394"/>
      <c r="BH1163" s="394"/>
      <c r="BI1163" s="394"/>
      <c r="BJ1163" s="394"/>
      <c r="BK1163" s="394"/>
      <c r="BL1163" s="394"/>
      <c r="BM1163" s="394"/>
      <c r="BN1163" s="394"/>
      <c r="BO1163" s="394"/>
      <c r="BP1163" s="394"/>
      <c r="BQ1163" s="394"/>
      <c r="BR1163" s="394"/>
      <c r="BS1163" s="394"/>
      <c r="BT1163" s="394"/>
      <c r="BU1163" s="394"/>
      <c r="BV1163" s="394"/>
      <c r="BW1163" s="394"/>
      <c r="BX1163" s="394"/>
      <c r="BY1163" s="394"/>
    </row>
    <row r="1164" s="211" customFormat="true" ht="15" customHeight="true" x14ac:dyDescent="0.2">
      <c r="BA1164" s="394"/>
      <c r="BB1164" s="238"/>
      <c r="BC1164" s="394"/>
      <c r="BD1164" s="394"/>
      <c r="BE1164" s="394"/>
      <c r="BF1164" s="394"/>
      <c r="BG1164" s="394"/>
      <c r="BH1164" s="394"/>
      <c r="BI1164" s="394"/>
      <c r="BJ1164" s="394"/>
      <c r="BK1164" s="394"/>
      <c r="BL1164" s="394"/>
      <c r="BM1164" s="394"/>
      <c r="BN1164" s="394"/>
      <c r="BO1164" s="394"/>
      <c r="BP1164" s="394"/>
      <c r="BQ1164" s="394"/>
      <c r="BR1164" s="394"/>
      <c r="BS1164" s="394"/>
      <c r="BT1164" s="394"/>
      <c r="BU1164" s="394"/>
      <c r="BV1164" s="394"/>
      <c r="BW1164" s="394"/>
      <c r="BX1164" s="394"/>
      <c r="BY1164" s="394"/>
    </row>
    <row r="1165" s="211" customFormat="true" ht="15" customHeight="true" x14ac:dyDescent="0.2">
      <c r="BA1165" s="394"/>
      <c r="BB1165" s="238"/>
      <c r="BC1165" s="394"/>
      <c r="BD1165" s="394"/>
      <c r="BE1165" s="394"/>
      <c r="BF1165" s="394"/>
      <c r="BG1165" s="394"/>
      <c r="BH1165" s="394"/>
      <c r="BI1165" s="394"/>
      <c r="BJ1165" s="394"/>
      <c r="BK1165" s="394"/>
      <c r="BL1165" s="394"/>
      <c r="BM1165" s="394"/>
      <c r="BN1165" s="394"/>
      <c r="BO1165" s="394"/>
      <c r="BP1165" s="394"/>
      <c r="BQ1165" s="394"/>
      <c r="BR1165" s="394"/>
      <c r="BS1165" s="394"/>
      <c r="BT1165" s="394"/>
      <c r="BU1165" s="394"/>
      <c r="BV1165" s="394"/>
      <c r="BW1165" s="394"/>
      <c r="BX1165" s="394"/>
      <c r="BY1165" s="394"/>
    </row>
    <row r="1166" s="211" customFormat="true" ht="15" customHeight="true" x14ac:dyDescent="0.2">
      <c r="BA1166" s="394"/>
      <c r="BB1166" s="238"/>
      <c r="BC1166" s="394"/>
      <c r="BD1166" s="394"/>
      <c r="BE1166" s="394"/>
      <c r="BF1166" s="394"/>
      <c r="BG1166" s="394"/>
      <c r="BH1166" s="394"/>
      <c r="BI1166" s="394"/>
      <c r="BJ1166" s="394"/>
      <c r="BK1166" s="394"/>
      <c r="BL1166" s="394"/>
      <c r="BM1166" s="394"/>
      <c r="BN1166" s="394"/>
      <c r="BO1166" s="394"/>
      <c r="BP1166" s="394"/>
      <c r="BQ1166" s="394"/>
      <c r="BR1166" s="394"/>
      <c r="BS1166" s="394"/>
      <c r="BT1166" s="394"/>
      <c r="BU1166" s="394"/>
      <c r="BV1166" s="394"/>
      <c r="BW1166" s="394"/>
      <c r="BX1166" s="394"/>
      <c r="BY1166" s="394"/>
    </row>
    <row r="1167" s="211" customFormat="true" ht="15" customHeight="true" x14ac:dyDescent="0.2">
      <c r="BA1167" s="394"/>
      <c r="BB1167" s="238"/>
      <c r="BC1167" s="394"/>
      <c r="BD1167" s="394"/>
      <c r="BE1167" s="394"/>
      <c r="BF1167" s="394"/>
      <c r="BG1167" s="394"/>
      <c r="BH1167" s="394"/>
      <c r="BI1167" s="394"/>
      <c r="BJ1167" s="394"/>
      <c r="BK1167" s="394"/>
      <c r="BL1167" s="394"/>
      <c r="BM1167" s="394"/>
      <c r="BN1167" s="394"/>
      <c r="BO1167" s="394"/>
      <c r="BP1167" s="394"/>
      <c r="BQ1167" s="394"/>
      <c r="BR1167" s="394"/>
      <c r="BS1167" s="394"/>
      <c r="BT1167" s="394"/>
      <c r="BU1167" s="394"/>
      <c r="BV1167" s="394"/>
      <c r="BW1167" s="394"/>
      <c r="BX1167" s="394"/>
      <c r="BY1167" s="394"/>
    </row>
    <row r="1168" s="211" customFormat="true" ht="15" customHeight="true" x14ac:dyDescent="0.2">
      <c r="BA1168" s="394"/>
      <c r="BB1168" s="238"/>
      <c r="BC1168" s="394"/>
      <c r="BD1168" s="394"/>
      <c r="BE1168" s="394"/>
      <c r="BF1168" s="394"/>
      <c r="BG1168" s="394"/>
      <c r="BH1168" s="394"/>
      <c r="BI1168" s="394"/>
      <c r="BJ1168" s="394"/>
      <c r="BK1168" s="394"/>
      <c r="BL1168" s="394"/>
      <c r="BM1168" s="394"/>
      <c r="BN1168" s="394"/>
      <c r="BO1168" s="394"/>
      <c r="BP1168" s="394"/>
      <c r="BQ1168" s="394"/>
      <c r="BR1168" s="394"/>
      <c r="BS1168" s="394"/>
      <c r="BT1168" s="394"/>
      <c r="BU1168" s="394"/>
      <c r="BV1168" s="394"/>
      <c r="BW1168" s="394"/>
      <c r="BX1168" s="394"/>
      <c r="BY1168" s="394"/>
    </row>
    <row r="1169" s="211" customFormat="true" ht="15" customHeight="true" x14ac:dyDescent="0.2">
      <c r="BA1169" s="394"/>
      <c r="BB1169" s="238"/>
      <c r="BC1169" s="394"/>
      <c r="BD1169" s="394"/>
      <c r="BE1169" s="394"/>
      <c r="BF1169" s="394"/>
      <c r="BG1169" s="394"/>
      <c r="BH1169" s="394"/>
      <c r="BI1169" s="394"/>
      <c r="BJ1169" s="394"/>
      <c r="BK1169" s="394"/>
      <c r="BL1169" s="394"/>
      <c r="BM1169" s="394"/>
      <c r="BN1169" s="394"/>
      <c r="BO1169" s="394"/>
      <c r="BP1169" s="394"/>
      <c r="BQ1169" s="394"/>
      <c r="BR1169" s="394"/>
      <c r="BS1169" s="394"/>
      <c r="BT1169" s="394"/>
      <c r="BU1169" s="394"/>
      <c r="BV1169" s="394"/>
      <c r="BW1169" s="394"/>
      <c r="BX1169" s="394"/>
      <c r="BY1169" s="394"/>
    </row>
    <row r="1170" s="211" customFormat="true" ht="15" customHeight="true" x14ac:dyDescent="0.2">
      <c r="A1170" s="312"/>
      <c r="B1170" s="539"/>
      <c r="C1170" s="540"/>
      <c r="D1170" s="540"/>
      <c r="E1170" s="540"/>
      <c r="F1170" s="540"/>
      <c r="G1170" s="540"/>
      <c r="H1170" s="540"/>
      <c r="I1170" s="540"/>
      <c r="J1170" s="540"/>
      <c r="K1170" s="540"/>
      <c r="L1170" s="540"/>
      <c r="M1170" s="540"/>
      <c r="N1170" s="540"/>
      <c r="O1170" s="540"/>
      <c r="P1170" s="540"/>
      <c r="Q1170" s="540"/>
      <c r="R1170" s="540"/>
      <c r="S1170" s="540"/>
      <c r="T1170" s="540"/>
      <c r="U1170" s="540"/>
      <c r="V1170" s="540"/>
      <c r="W1170" s="540"/>
      <c r="X1170" s="540"/>
      <c r="Y1170" s="540"/>
      <c r="Z1170" s="540"/>
      <c r="AA1170" s="540"/>
      <c r="AB1170" s="540"/>
      <c r="BA1170" s="394"/>
      <c r="BB1170" s="238"/>
      <c r="BC1170" s="394"/>
      <c r="BD1170" s="394"/>
      <c r="BE1170" s="394"/>
      <c r="BF1170" s="394"/>
      <c r="BG1170" s="394"/>
      <c r="BH1170" s="394"/>
      <c r="BI1170" s="394"/>
      <c r="BJ1170" s="394"/>
      <c r="BK1170" s="394"/>
      <c r="BL1170" s="394"/>
      <c r="BM1170" s="394"/>
      <c r="BN1170" s="394"/>
      <c r="BO1170" s="394"/>
      <c r="BP1170" s="394"/>
      <c r="BQ1170" s="394"/>
      <c r="BR1170" s="394"/>
      <c r="BS1170" s="394"/>
      <c r="BT1170" s="394"/>
      <c r="BU1170" s="394"/>
      <c r="BV1170" s="394"/>
      <c r="BW1170" s="394"/>
      <c r="BX1170" s="394"/>
      <c r="BY1170" s="394"/>
    </row>
    <row r="1171" s="211" customFormat="true" ht="15" customHeight="true" x14ac:dyDescent="0.2">
      <c r="A1171" s="312"/>
      <c r="B1171" s="539"/>
      <c r="C1171" s="540"/>
      <c r="D1171" s="540"/>
      <c r="E1171" s="540"/>
      <c r="F1171" s="540"/>
      <c r="G1171" s="540"/>
      <c r="H1171" s="540"/>
      <c r="I1171" s="540"/>
      <c r="J1171" s="540"/>
      <c r="K1171" s="540"/>
      <c r="L1171" s="540"/>
      <c r="M1171" s="540"/>
      <c r="N1171" s="540"/>
      <c r="O1171" s="540"/>
      <c r="P1171" s="540"/>
      <c r="Q1171" s="540"/>
      <c r="R1171" s="540"/>
      <c r="S1171" s="540"/>
      <c r="T1171" s="540"/>
      <c r="U1171" s="540"/>
      <c r="V1171" s="540"/>
      <c r="W1171" s="540"/>
      <c r="X1171" s="540"/>
      <c r="Y1171" s="540"/>
      <c r="Z1171" s="540"/>
      <c r="AA1171" s="540"/>
      <c r="AB1171" s="540"/>
      <c r="BA1171" s="394"/>
      <c r="BB1171" s="238"/>
      <c r="BC1171" s="394"/>
      <c r="BD1171" s="394"/>
      <c r="BE1171" s="394"/>
      <c r="BF1171" s="394"/>
      <c r="BG1171" s="394"/>
      <c r="BH1171" s="394"/>
      <c r="BI1171" s="394"/>
      <c r="BJ1171" s="394"/>
      <c r="BK1171" s="394"/>
      <c r="BL1171" s="394"/>
      <c r="BM1171" s="394"/>
      <c r="BN1171" s="394"/>
      <c r="BO1171" s="394"/>
      <c r="BP1171" s="394"/>
      <c r="BQ1171" s="394"/>
      <c r="BR1171" s="394"/>
      <c r="BS1171" s="394"/>
      <c r="BT1171" s="394"/>
      <c r="BU1171" s="394"/>
      <c r="BV1171" s="394"/>
      <c r="BW1171" s="394"/>
      <c r="BX1171" s="394"/>
      <c r="BY1171" s="394"/>
    </row>
    <row r="1172" s="211" customFormat="true" ht="15" customHeight="true" x14ac:dyDescent="0.2">
      <c r="A1172" s="312"/>
      <c r="B1172" s="539"/>
      <c r="C1172" s="540"/>
      <c r="D1172" s="540"/>
      <c r="E1172" s="540"/>
      <c r="F1172" s="540"/>
      <c r="G1172" s="540"/>
      <c r="H1172" s="540"/>
      <c r="I1172" s="540"/>
      <c r="J1172" s="540"/>
      <c r="K1172" s="540"/>
      <c r="L1172" s="540"/>
      <c r="M1172" s="540"/>
      <c r="N1172" s="540"/>
      <c r="O1172" s="540"/>
      <c r="P1172" s="540"/>
      <c r="Q1172" s="540"/>
      <c r="R1172" s="540"/>
      <c r="S1172" s="540"/>
      <c r="T1172" s="540"/>
      <c r="U1172" s="540"/>
      <c r="V1172" s="540"/>
      <c r="W1172" s="540"/>
      <c r="X1172" s="540"/>
      <c r="Y1172" s="540"/>
      <c r="Z1172" s="540"/>
      <c r="AA1172" s="540"/>
      <c r="AB1172" s="540"/>
      <c r="BA1172" s="394"/>
      <c r="BB1172" s="238"/>
      <c r="BC1172" s="394"/>
      <c r="BD1172" s="394"/>
      <c r="BE1172" s="394"/>
      <c r="BF1172" s="394"/>
      <c r="BG1172" s="394"/>
      <c r="BH1172" s="394"/>
      <c r="BI1172" s="394"/>
      <c r="BJ1172" s="394"/>
      <c r="BK1172" s="394"/>
      <c r="BL1172" s="394"/>
      <c r="BM1172" s="394"/>
      <c r="BN1172" s="394"/>
      <c r="BO1172" s="394"/>
      <c r="BP1172" s="394"/>
      <c r="BQ1172" s="394"/>
      <c r="BR1172" s="394"/>
      <c r="BS1172" s="394"/>
      <c r="BT1172" s="394"/>
      <c r="BU1172" s="394"/>
      <c r="BV1172" s="394"/>
      <c r="BW1172" s="394"/>
      <c r="BX1172" s="394"/>
      <c r="BY1172" s="394"/>
    </row>
    <row r="1173" s="211" customFormat="true" ht="15" customHeight="true" x14ac:dyDescent="0.2">
      <c r="A1173" s="312"/>
      <c r="B1173" s="539"/>
      <c r="C1173" s="540"/>
      <c r="D1173" s="540"/>
      <c r="E1173" s="540"/>
      <c r="F1173" s="540"/>
      <c r="G1173" s="540"/>
      <c r="H1173" s="540"/>
      <c r="I1173" s="540"/>
      <c r="J1173" s="540"/>
      <c r="K1173" s="540"/>
      <c r="L1173" s="540"/>
      <c r="M1173" s="540"/>
      <c r="N1173" s="540"/>
      <c r="O1173" s="540"/>
      <c r="P1173" s="540"/>
      <c r="Q1173" s="540"/>
      <c r="R1173" s="540"/>
      <c r="S1173" s="540"/>
      <c r="T1173" s="540"/>
      <c r="U1173" s="540"/>
      <c r="V1173" s="540"/>
      <c r="W1173" s="540"/>
      <c r="X1173" s="540"/>
      <c r="Y1173" s="540"/>
      <c r="Z1173" s="540"/>
      <c r="AA1173" s="540"/>
      <c r="AB1173" s="540"/>
      <c r="BA1173" s="394"/>
      <c r="BB1173" s="238"/>
      <c r="BC1173" s="394"/>
      <c r="BD1173" s="394"/>
      <c r="BE1173" s="394"/>
      <c r="BF1173" s="394"/>
      <c r="BG1173" s="394"/>
      <c r="BH1173" s="394"/>
      <c r="BI1173" s="394"/>
      <c r="BJ1173" s="394"/>
      <c r="BK1173" s="394"/>
      <c r="BL1173" s="394"/>
      <c r="BM1173" s="394"/>
      <c r="BN1173" s="394"/>
      <c r="BO1173" s="394"/>
      <c r="BP1173" s="394"/>
      <c r="BQ1173" s="394"/>
      <c r="BR1173" s="394"/>
      <c r="BS1173" s="394"/>
      <c r="BT1173" s="394"/>
      <c r="BU1173" s="394"/>
      <c r="BV1173" s="394"/>
      <c r="BW1173" s="394"/>
      <c r="BX1173" s="394"/>
      <c r="BY1173" s="394"/>
    </row>
    <row r="1174" s="211" customFormat="true" ht="15" customHeight="true" x14ac:dyDescent="0.2">
      <c r="A1174" s="312"/>
      <c r="B1174" s="539"/>
      <c r="C1174" s="540"/>
      <c r="D1174" s="540"/>
      <c r="E1174" s="540"/>
      <c r="F1174" s="540"/>
      <c r="G1174" s="540"/>
      <c r="H1174" s="540"/>
      <c r="I1174" s="540"/>
      <c r="J1174" s="540"/>
      <c r="K1174" s="540"/>
      <c r="L1174" s="540"/>
      <c r="M1174" s="540"/>
      <c r="N1174" s="540"/>
      <c r="O1174" s="540"/>
      <c r="P1174" s="540"/>
      <c r="Q1174" s="540"/>
      <c r="R1174" s="540"/>
      <c r="S1174" s="540"/>
      <c r="T1174" s="540"/>
      <c r="U1174" s="540"/>
      <c r="V1174" s="540"/>
      <c r="W1174" s="540"/>
      <c r="X1174" s="540"/>
      <c r="Y1174" s="540"/>
      <c r="Z1174" s="540"/>
      <c r="AA1174" s="540"/>
      <c r="AB1174" s="540"/>
      <c r="BA1174" s="394"/>
      <c r="BB1174" s="238"/>
      <c r="BC1174" s="394"/>
      <c r="BD1174" s="394"/>
      <c r="BE1174" s="394"/>
      <c r="BF1174" s="394"/>
      <c r="BG1174" s="394"/>
      <c r="BH1174" s="394"/>
      <c r="BI1174" s="394"/>
      <c r="BJ1174" s="394"/>
      <c r="BK1174" s="394"/>
      <c r="BL1174" s="394"/>
      <c r="BM1174" s="394"/>
      <c r="BN1174" s="394"/>
      <c r="BO1174" s="394"/>
      <c r="BP1174" s="394"/>
      <c r="BQ1174" s="394"/>
      <c r="BR1174" s="394"/>
      <c r="BS1174" s="394"/>
      <c r="BT1174" s="394"/>
      <c r="BU1174" s="394"/>
      <c r="BV1174" s="394"/>
      <c r="BW1174" s="394"/>
      <c r="BX1174" s="394"/>
      <c r="BY1174" s="394"/>
    </row>
    <row r="1175" s="211" customFormat="true" ht="15" customHeight="true" x14ac:dyDescent="0.2">
      <c r="A1175" s="312"/>
      <c r="B1175" s="539"/>
      <c r="C1175" s="540"/>
      <c r="D1175" s="540"/>
      <c r="E1175" s="540"/>
      <c r="F1175" s="540"/>
      <c r="G1175" s="540"/>
      <c r="H1175" s="540"/>
      <c r="I1175" s="540"/>
      <c r="J1175" s="540"/>
      <c r="K1175" s="540"/>
      <c r="L1175" s="540"/>
      <c r="M1175" s="540"/>
      <c r="N1175" s="540"/>
      <c r="O1175" s="540"/>
      <c r="P1175" s="540"/>
      <c r="Q1175" s="540"/>
      <c r="R1175" s="540"/>
      <c r="S1175" s="540"/>
      <c r="T1175" s="540"/>
      <c r="U1175" s="540"/>
      <c r="V1175" s="540"/>
      <c r="W1175" s="540"/>
      <c r="X1175" s="540"/>
      <c r="Y1175" s="540"/>
      <c r="Z1175" s="540"/>
      <c r="AA1175" s="540"/>
      <c r="AB1175" s="540"/>
      <c r="BA1175" s="394"/>
      <c r="BB1175" s="238"/>
      <c r="BC1175" s="394"/>
      <c r="BD1175" s="394"/>
      <c r="BE1175" s="394"/>
      <c r="BF1175" s="394"/>
      <c r="BG1175" s="394"/>
      <c r="BH1175" s="394"/>
      <c r="BI1175" s="394"/>
      <c r="BJ1175" s="394"/>
      <c r="BK1175" s="394"/>
      <c r="BL1175" s="394"/>
      <c r="BM1175" s="394"/>
      <c r="BN1175" s="394"/>
      <c r="BO1175" s="394"/>
      <c r="BP1175" s="394"/>
      <c r="BQ1175" s="394"/>
      <c r="BR1175" s="394"/>
      <c r="BS1175" s="394"/>
      <c r="BT1175" s="394"/>
      <c r="BU1175" s="394"/>
      <c r="BV1175" s="394"/>
      <c r="BW1175" s="394"/>
      <c r="BX1175" s="394"/>
      <c r="BY1175" s="394"/>
    </row>
    <row r="1176" s="211" customFormat="true" ht="15" customHeight="true" x14ac:dyDescent="0.2">
      <c r="A1176" s="541"/>
      <c r="B1176" s="312"/>
      <c r="C1176" s="542"/>
      <c r="D1176" s="543"/>
      <c r="E1176" s="543"/>
      <c r="F1176" s="543"/>
      <c r="G1176" s="543"/>
      <c r="H1176" s="542"/>
      <c r="I1176" s="543"/>
      <c r="J1176" s="543"/>
      <c r="K1176" s="543"/>
      <c r="L1176" s="543"/>
      <c r="M1176" s="542"/>
      <c r="N1176" s="543"/>
      <c r="O1176" s="543"/>
      <c r="P1176" s="543"/>
      <c r="Q1176" s="543"/>
      <c r="R1176" s="542"/>
      <c r="S1176" s="543"/>
      <c r="T1176" s="543"/>
      <c r="U1176" s="543"/>
      <c r="BA1176" s="394"/>
      <c r="BB1176" s="238"/>
      <c r="BC1176" s="394"/>
      <c r="BD1176" s="394"/>
      <c r="BE1176" s="394"/>
      <c r="BF1176" s="394"/>
      <c r="BG1176" s="394"/>
      <c r="BH1176" s="394"/>
      <c r="BI1176" s="394"/>
      <c r="BJ1176" s="394"/>
      <c r="BK1176" s="394"/>
      <c r="BL1176" s="394"/>
      <c r="BM1176" s="394"/>
      <c r="BN1176" s="394"/>
      <c r="BO1176" s="394"/>
      <c r="BP1176" s="394"/>
      <c r="BQ1176" s="394"/>
      <c r="BR1176" s="394"/>
      <c r="BS1176" s="394"/>
      <c r="BT1176" s="394"/>
      <c r="BU1176" s="394"/>
      <c r="BV1176" s="394"/>
      <c r="BW1176" s="394"/>
      <c r="BX1176" s="394"/>
      <c r="BY1176" s="394"/>
    </row>
    <row r="1177" s="211" customFormat="true" ht="15" customHeight="true" x14ac:dyDescent="0.2">
      <c r="A1177" s="543"/>
      <c r="B1177" s="543"/>
      <c r="C1177" s="542"/>
      <c r="D1177" s="542"/>
      <c r="E1177" s="542"/>
      <c r="F1177" s="542"/>
      <c r="G1177" s="542"/>
      <c r="H1177" s="542"/>
      <c r="I1177" s="542"/>
      <c r="J1177" s="542"/>
      <c r="K1177" s="542"/>
      <c r="L1177" s="542"/>
      <c r="M1177" s="542"/>
      <c r="N1177" s="542"/>
      <c r="O1177" s="542"/>
      <c r="P1177" s="542"/>
      <c r="Q1177" s="542"/>
      <c r="R1177" s="542"/>
      <c r="S1177" s="542"/>
      <c r="T1177" s="542"/>
      <c r="U1177" s="542"/>
      <c r="BA1177" s="394"/>
      <c r="BB1177" s="238"/>
      <c r="BC1177" s="394"/>
      <c r="BD1177" s="394"/>
      <c r="BE1177" s="394"/>
      <c r="BF1177" s="394"/>
      <c r="BG1177" s="394"/>
      <c r="BH1177" s="394"/>
      <c r="BI1177" s="394"/>
      <c r="BJ1177" s="394"/>
      <c r="BK1177" s="394"/>
      <c r="BL1177" s="394"/>
      <c r="BM1177" s="394"/>
      <c r="BN1177" s="394"/>
      <c r="BO1177" s="394"/>
      <c r="BP1177" s="394"/>
      <c r="BQ1177" s="394"/>
      <c r="BR1177" s="394"/>
      <c r="BS1177" s="394"/>
      <c r="BT1177" s="394"/>
      <c r="BU1177" s="394"/>
      <c r="BV1177" s="394"/>
      <c r="BW1177" s="394"/>
      <c r="BX1177" s="394"/>
      <c r="BY1177" s="394"/>
    </row>
    <row r="1178" s="211" customFormat="true" ht="15" customHeight="true" x14ac:dyDescent="0.2">
      <c r="BA1178" s="394"/>
      <c r="BB1178" s="238"/>
      <c r="BC1178" s="394"/>
      <c r="BD1178" s="394"/>
      <c r="BE1178" s="394"/>
      <c r="BF1178" s="394"/>
      <c r="BG1178" s="394"/>
      <c r="BH1178" s="394"/>
      <c r="BI1178" s="394"/>
      <c r="BJ1178" s="394"/>
      <c r="BK1178" s="394"/>
      <c r="BL1178" s="394"/>
      <c r="BM1178" s="394"/>
      <c r="BN1178" s="394"/>
      <c r="BO1178" s="394"/>
      <c r="BP1178" s="394"/>
      <c r="BQ1178" s="394"/>
      <c r="BR1178" s="394"/>
      <c r="BS1178" s="394"/>
      <c r="BT1178" s="394"/>
      <c r="BU1178" s="394"/>
      <c r="BV1178" s="394"/>
      <c r="BW1178" s="394"/>
      <c r="BX1178" s="394"/>
      <c r="BY1178" s="394"/>
    </row>
    <row r="1179" s="211" customFormat="true" ht="15" customHeight="true" x14ac:dyDescent="0.2">
      <c r="BA1179" s="394"/>
      <c r="BB1179" s="238"/>
      <c r="BC1179" s="394"/>
      <c r="BD1179" s="394"/>
      <c r="BE1179" s="394"/>
      <c r="BF1179" s="394"/>
      <c r="BG1179" s="394"/>
      <c r="BH1179" s="394"/>
      <c r="BI1179" s="394"/>
      <c r="BJ1179" s="394"/>
      <c r="BK1179" s="394"/>
      <c r="BL1179" s="394"/>
      <c r="BM1179" s="394"/>
      <c r="BN1179" s="394"/>
      <c r="BO1179" s="394"/>
      <c r="BP1179" s="394"/>
      <c r="BQ1179" s="394"/>
      <c r="BR1179" s="394"/>
      <c r="BS1179" s="394"/>
      <c r="BT1179" s="394"/>
      <c r="BU1179" s="394"/>
      <c r="BV1179" s="394"/>
      <c r="BW1179" s="394"/>
      <c r="BX1179" s="394"/>
      <c r="BY1179" s="394"/>
    </row>
    <row r="1180" s="211" customFormat="true" ht="15" customHeight="true" x14ac:dyDescent="0.2">
      <c r="BA1180" s="394"/>
      <c r="BB1180" s="238"/>
      <c r="BC1180" s="394"/>
      <c r="BD1180" s="394"/>
      <c r="BE1180" s="394"/>
      <c r="BF1180" s="394"/>
      <c r="BG1180" s="394"/>
      <c r="BH1180" s="394"/>
      <c r="BI1180" s="394"/>
      <c r="BJ1180" s="394"/>
      <c r="BK1180" s="394"/>
      <c r="BL1180" s="394"/>
      <c r="BM1180" s="394"/>
      <c r="BN1180" s="394"/>
      <c r="BO1180" s="394"/>
      <c r="BP1180" s="394"/>
      <c r="BQ1180" s="394"/>
      <c r="BR1180" s="394"/>
      <c r="BS1180" s="394"/>
      <c r="BT1180" s="394"/>
      <c r="BU1180" s="394"/>
      <c r="BV1180" s="394"/>
      <c r="BW1180" s="394"/>
      <c r="BX1180" s="394"/>
      <c r="BY1180" s="394"/>
    </row>
    <row r="1181" s="211" customFormat="true" ht="15" customHeight="true" x14ac:dyDescent="0.2">
      <c r="BA1181" s="394"/>
      <c r="BB1181" s="238"/>
      <c r="BC1181" s="394"/>
      <c r="BD1181" s="394"/>
      <c r="BE1181" s="394"/>
      <c r="BF1181" s="394"/>
      <c r="BG1181" s="394"/>
      <c r="BH1181" s="394"/>
      <c r="BI1181" s="394"/>
      <c r="BJ1181" s="394"/>
      <c r="BK1181" s="394"/>
      <c r="BL1181" s="394"/>
      <c r="BM1181" s="394"/>
      <c r="BN1181" s="394"/>
      <c r="BO1181" s="394"/>
      <c r="BP1181" s="394"/>
      <c r="BQ1181" s="394"/>
      <c r="BR1181" s="394"/>
      <c r="BS1181" s="394"/>
      <c r="BT1181" s="394"/>
      <c r="BU1181" s="394"/>
      <c r="BV1181" s="394"/>
      <c r="BW1181" s="394"/>
      <c r="BX1181" s="394"/>
      <c r="BY1181" s="394"/>
    </row>
    <row r="1182" s="211" customFormat="true" ht="15" customHeight="true" x14ac:dyDescent="0.2">
      <c r="BA1182" s="394"/>
      <c r="BB1182" s="238"/>
      <c r="BC1182" s="394"/>
      <c r="BD1182" s="394"/>
      <c r="BE1182" s="394"/>
      <c r="BF1182" s="394"/>
      <c r="BG1182" s="394"/>
      <c r="BH1182" s="394"/>
      <c r="BI1182" s="394"/>
      <c r="BJ1182" s="394"/>
      <c r="BK1182" s="394"/>
      <c r="BL1182" s="394"/>
      <c r="BM1182" s="394"/>
      <c r="BN1182" s="394"/>
      <c r="BO1182" s="394"/>
      <c r="BP1182" s="394"/>
      <c r="BQ1182" s="394"/>
      <c r="BR1182" s="394"/>
      <c r="BS1182" s="394"/>
      <c r="BT1182" s="394"/>
      <c r="BU1182" s="394"/>
      <c r="BV1182" s="394"/>
      <c r="BW1182" s="394"/>
      <c r="BX1182" s="394"/>
      <c r="BY1182" s="394"/>
    </row>
    <row r="1183" s="211" customFormat="true" ht="15" customHeight="true" x14ac:dyDescent="0.2">
      <c r="BA1183" s="394"/>
      <c r="BB1183" s="238"/>
      <c r="BC1183" s="394"/>
      <c r="BD1183" s="394"/>
      <c r="BE1183" s="394"/>
      <c r="BF1183" s="394"/>
      <c r="BG1183" s="394"/>
      <c r="BH1183" s="394"/>
      <c r="BI1183" s="394"/>
      <c r="BJ1183" s="394"/>
      <c r="BK1183" s="394"/>
      <c r="BL1183" s="394"/>
      <c r="BM1183" s="394"/>
      <c r="BN1183" s="394"/>
      <c r="BO1183" s="394"/>
      <c r="BP1183" s="394"/>
      <c r="BQ1183" s="394"/>
      <c r="BR1183" s="394"/>
      <c r="BS1183" s="394"/>
      <c r="BT1183" s="394"/>
      <c r="BU1183" s="394"/>
      <c r="BV1183" s="394"/>
      <c r="BW1183" s="394"/>
      <c r="BX1183" s="394"/>
      <c r="BY1183" s="394"/>
    </row>
    <row r="1184" s="211" customFormat="true" ht="15" customHeight="true" x14ac:dyDescent="0.2">
      <c r="BA1184" s="394"/>
      <c r="BB1184" s="238"/>
      <c r="BC1184" s="394"/>
      <c r="BD1184" s="394"/>
      <c r="BE1184" s="394"/>
      <c r="BF1184" s="394"/>
      <c r="BG1184" s="394"/>
      <c r="BH1184" s="394"/>
      <c r="BI1184" s="394"/>
      <c r="BJ1184" s="394"/>
      <c r="BK1184" s="394"/>
      <c r="BL1184" s="394"/>
      <c r="BM1184" s="394"/>
      <c r="BN1184" s="394"/>
      <c r="BO1184" s="394"/>
      <c r="BP1184" s="394"/>
      <c r="BQ1184" s="394"/>
      <c r="BR1184" s="394"/>
      <c r="BS1184" s="394"/>
      <c r="BT1184" s="394"/>
      <c r="BU1184" s="394"/>
      <c r="BV1184" s="394"/>
      <c r="BW1184" s="394"/>
      <c r="BX1184" s="394"/>
      <c r="BY1184" s="394"/>
    </row>
    <row r="1185" s="211" customFormat="true" ht="15" customHeight="true" x14ac:dyDescent="0.2">
      <c r="BA1185" s="394"/>
      <c r="BB1185" s="238"/>
      <c r="BC1185" s="394"/>
      <c r="BD1185" s="394"/>
      <c r="BE1185" s="394"/>
      <c r="BF1185" s="394"/>
      <c r="BG1185" s="394"/>
      <c r="BH1185" s="394"/>
      <c r="BI1185" s="394"/>
      <c r="BJ1185" s="394"/>
      <c r="BK1185" s="394"/>
      <c r="BL1185" s="394"/>
      <c r="BM1185" s="394"/>
      <c r="BN1185" s="394"/>
      <c r="BO1185" s="394"/>
      <c r="BP1185" s="394"/>
      <c r="BQ1185" s="394"/>
      <c r="BR1185" s="394"/>
      <c r="BS1185" s="394"/>
      <c r="BT1185" s="394"/>
      <c r="BU1185" s="394"/>
      <c r="BV1185" s="394"/>
      <c r="BW1185" s="394"/>
      <c r="BX1185" s="394"/>
      <c r="BY1185" s="394"/>
    </row>
    <row r="1186" s="211" customFormat="true" ht="15" customHeight="true" x14ac:dyDescent="0.2">
      <c r="BA1186" s="394"/>
      <c r="BB1186" s="238"/>
      <c r="BC1186" s="394"/>
      <c r="BD1186" s="394"/>
      <c r="BE1186" s="394"/>
      <c r="BF1186" s="394"/>
      <c r="BG1186" s="394"/>
      <c r="BH1186" s="394"/>
      <c r="BI1186" s="394"/>
      <c r="BJ1186" s="394"/>
      <c r="BK1186" s="394"/>
      <c r="BL1186" s="394"/>
      <c r="BM1186" s="394"/>
      <c r="BN1186" s="394"/>
      <c r="BO1186" s="394"/>
      <c r="BP1186" s="394"/>
      <c r="BQ1186" s="394"/>
      <c r="BR1186" s="394"/>
      <c r="BS1186" s="394"/>
      <c r="BT1186" s="394"/>
      <c r="BU1186" s="394"/>
      <c r="BV1186" s="394"/>
      <c r="BW1186" s="394"/>
      <c r="BX1186" s="394"/>
      <c r="BY1186" s="394"/>
    </row>
    <row r="1187" s="211" customFormat="true" ht="15" customHeight="true" x14ac:dyDescent="0.2">
      <c r="BA1187" s="394"/>
      <c r="BB1187" s="238"/>
      <c r="BC1187" s="394"/>
      <c r="BD1187" s="394"/>
      <c r="BE1187" s="394"/>
      <c r="BF1187" s="394"/>
      <c r="BG1187" s="394"/>
      <c r="BH1187" s="394"/>
      <c r="BI1187" s="394"/>
      <c r="BJ1187" s="394"/>
      <c r="BK1187" s="394"/>
      <c r="BL1187" s="394"/>
      <c r="BM1187" s="394"/>
      <c r="BN1187" s="394"/>
      <c r="BO1187" s="394"/>
      <c r="BP1187" s="394"/>
      <c r="BQ1187" s="394"/>
      <c r="BR1187" s="394"/>
      <c r="BS1187" s="394"/>
      <c r="BT1187" s="394"/>
      <c r="BU1187" s="394"/>
      <c r="BV1187" s="394"/>
      <c r="BW1187" s="394"/>
      <c r="BX1187" s="394"/>
      <c r="BY1187" s="394"/>
    </row>
    <row r="1188" s="211" customFormat="true" ht="15" customHeight="true" x14ac:dyDescent="0.2">
      <c r="BA1188" s="394"/>
      <c r="BB1188" s="238"/>
      <c r="BC1188" s="394"/>
      <c r="BD1188" s="394"/>
      <c r="BE1188" s="394"/>
      <c r="BF1188" s="394"/>
      <c r="BG1188" s="394"/>
      <c r="BH1188" s="394"/>
      <c r="BI1188" s="394"/>
      <c r="BJ1188" s="394"/>
      <c r="BK1188" s="394"/>
      <c r="BL1188" s="394"/>
      <c r="BM1188" s="394"/>
      <c r="BN1188" s="394"/>
      <c r="BO1188" s="394"/>
      <c r="BP1188" s="394"/>
      <c r="BQ1188" s="394"/>
      <c r="BR1188" s="394"/>
      <c r="BS1188" s="394"/>
      <c r="BT1188" s="394"/>
      <c r="BU1188" s="394"/>
      <c r="BV1188" s="394"/>
      <c r="BW1188" s="394"/>
      <c r="BX1188" s="394"/>
      <c r="BY1188" s="394"/>
    </row>
    <row r="1189" s="211" customFormat="true" ht="15" customHeight="true" x14ac:dyDescent="0.2">
      <c r="BA1189" s="394"/>
      <c r="BB1189" s="238"/>
      <c r="BC1189" s="394"/>
      <c r="BD1189" s="394"/>
      <c r="BE1189" s="394"/>
      <c r="BF1189" s="394"/>
      <c r="BG1189" s="394"/>
      <c r="BH1189" s="394"/>
      <c r="BI1189" s="394"/>
      <c r="BJ1189" s="394"/>
      <c r="BK1189" s="394"/>
      <c r="BL1189" s="394"/>
      <c r="BM1189" s="394"/>
      <c r="BN1189" s="394"/>
      <c r="BO1189" s="394"/>
      <c r="BP1189" s="394"/>
      <c r="BQ1189" s="394"/>
      <c r="BR1189" s="394"/>
      <c r="BS1189" s="394"/>
      <c r="BT1189" s="394"/>
      <c r="BU1189" s="394"/>
      <c r="BV1189" s="394"/>
      <c r="BW1189" s="394"/>
      <c r="BX1189" s="394"/>
      <c r="BY1189" s="394"/>
    </row>
    <row r="1190" s="211" customFormat="true" ht="15" customHeight="true" x14ac:dyDescent="0.2">
      <c r="BA1190" s="394"/>
      <c r="BB1190" s="238"/>
      <c r="BC1190" s="394"/>
      <c r="BD1190" s="394"/>
      <c r="BE1190" s="394"/>
      <c r="BF1190" s="394"/>
      <c r="BG1190" s="394"/>
      <c r="BH1190" s="394"/>
      <c r="BI1190" s="394"/>
      <c r="BJ1190" s="394"/>
      <c r="BK1190" s="394"/>
      <c r="BL1190" s="394"/>
      <c r="BM1190" s="394"/>
      <c r="BN1190" s="394"/>
      <c r="BO1190" s="394"/>
      <c r="BP1190" s="394"/>
      <c r="BQ1190" s="394"/>
      <c r="BR1190" s="394"/>
      <c r="BS1190" s="394"/>
      <c r="BT1190" s="394"/>
      <c r="BU1190" s="394"/>
      <c r="BV1190" s="394"/>
      <c r="BW1190" s="394"/>
      <c r="BX1190" s="394"/>
      <c r="BY1190" s="394"/>
    </row>
    <row r="1191" s="211" customFormat="true" ht="15" customHeight="true" x14ac:dyDescent="0.2">
      <c r="BA1191" s="394"/>
      <c r="BB1191" s="238"/>
      <c r="BC1191" s="394"/>
      <c r="BD1191" s="394"/>
      <c r="BE1191" s="394"/>
      <c r="BF1191" s="394"/>
      <c r="BG1191" s="394"/>
      <c r="BH1191" s="394"/>
      <c r="BI1191" s="394"/>
      <c r="BJ1191" s="394"/>
      <c r="BK1191" s="394"/>
      <c r="BL1191" s="394"/>
      <c r="BM1191" s="394"/>
      <c r="BN1191" s="394"/>
      <c r="BO1191" s="394"/>
      <c r="BP1191" s="394"/>
      <c r="BQ1191" s="394"/>
      <c r="BR1191" s="394"/>
      <c r="BS1191" s="394"/>
      <c r="BT1191" s="394"/>
      <c r="BU1191" s="394"/>
      <c r="BV1191" s="394"/>
      <c r="BW1191" s="394"/>
      <c r="BX1191" s="394"/>
      <c r="BY1191" s="394"/>
    </row>
    <row r="1192" s="211" customFormat="true" ht="15" customHeight="true" x14ac:dyDescent="0.2">
      <c r="BA1192" s="394"/>
      <c r="BB1192" s="238"/>
      <c r="BC1192" s="394"/>
      <c r="BD1192" s="394"/>
      <c r="BE1192" s="394"/>
      <c r="BF1192" s="394"/>
      <c r="BG1192" s="394"/>
      <c r="BH1192" s="394"/>
      <c r="BI1192" s="394"/>
      <c r="BJ1192" s="394"/>
      <c r="BK1192" s="394"/>
      <c r="BL1192" s="394"/>
      <c r="BM1192" s="394"/>
      <c r="BN1192" s="394"/>
      <c r="BO1192" s="394"/>
      <c r="BP1192" s="394"/>
      <c r="BQ1192" s="394"/>
      <c r="BR1192" s="394"/>
      <c r="BS1192" s="394"/>
      <c r="BT1192" s="394"/>
      <c r="BU1192" s="394"/>
      <c r="BV1192" s="394"/>
      <c r="BW1192" s="394"/>
      <c r="BX1192" s="394"/>
      <c r="BY1192" s="394"/>
    </row>
    <row r="1193" s="211" customFormat="true" ht="15" customHeight="true" x14ac:dyDescent="0.2">
      <c r="BA1193" s="394"/>
      <c r="BB1193" s="238"/>
      <c r="BC1193" s="394"/>
      <c r="BD1193" s="394"/>
      <c r="BE1193" s="394"/>
      <c r="BF1193" s="394"/>
      <c r="BG1193" s="394"/>
      <c r="BH1193" s="394"/>
      <c r="BI1193" s="394"/>
      <c r="BJ1193" s="394"/>
      <c r="BK1193" s="394"/>
      <c r="BL1193" s="394"/>
      <c r="BM1193" s="394"/>
      <c r="BN1193" s="394"/>
      <c r="BO1193" s="394"/>
      <c r="BP1193" s="394"/>
      <c r="BQ1193" s="394"/>
      <c r="BR1193" s="394"/>
      <c r="BS1193" s="394"/>
      <c r="BT1193" s="394"/>
      <c r="BU1193" s="394"/>
      <c r="BV1193" s="394"/>
      <c r="BW1193" s="394"/>
      <c r="BX1193" s="394"/>
      <c r="BY1193" s="394"/>
    </row>
    <row r="1194" s="211" customFormat="true" ht="15" customHeight="true" x14ac:dyDescent="0.2">
      <c r="BA1194" s="394"/>
      <c r="BB1194" s="238"/>
      <c r="BC1194" s="394"/>
      <c r="BD1194" s="394"/>
      <c r="BE1194" s="394"/>
      <c r="BF1194" s="394"/>
      <c r="BG1194" s="394"/>
      <c r="BH1194" s="394"/>
      <c r="BI1194" s="394"/>
      <c r="BJ1194" s="394"/>
      <c r="BK1194" s="394"/>
      <c r="BL1194" s="394"/>
      <c r="BM1194" s="394"/>
      <c r="BN1194" s="394"/>
      <c r="BO1194" s="394"/>
      <c r="BP1194" s="394"/>
      <c r="BQ1194" s="394"/>
      <c r="BR1194" s="394"/>
      <c r="BS1194" s="394"/>
      <c r="BT1194" s="394"/>
      <c r="BU1194" s="394"/>
      <c r="BV1194" s="394"/>
      <c r="BW1194" s="394"/>
      <c r="BX1194" s="394"/>
      <c r="BY1194" s="394"/>
    </row>
    <row r="1195" s="211" customFormat="true" ht="15" customHeight="true" x14ac:dyDescent="0.2">
      <c r="BA1195" s="394"/>
      <c r="BB1195" s="238"/>
      <c r="BC1195" s="394"/>
      <c r="BD1195" s="394"/>
      <c r="BE1195" s="394"/>
      <c r="BF1195" s="394"/>
      <c r="BG1195" s="394"/>
      <c r="BH1195" s="394"/>
      <c r="BI1195" s="394"/>
      <c r="BJ1195" s="394"/>
      <c r="BK1195" s="394"/>
      <c r="BL1195" s="394"/>
      <c r="BM1195" s="394"/>
      <c r="BN1195" s="394"/>
      <c r="BO1195" s="394"/>
      <c r="BP1195" s="394"/>
      <c r="BQ1195" s="394"/>
      <c r="BR1195" s="394"/>
      <c r="BS1195" s="394"/>
      <c r="BT1195" s="394"/>
      <c r="BU1195" s="394"/>
      <c r="BV1195" s="394"/>
      <c r="BW1195" s="394"/>
      <c r="BX1195" s="394"/>
      <c r="BY1195" s="394"/>
    </row>
    <row r="1196" s="211" customFormat="true" ht="15" customHeight="true" x14ac:dyDescent="0.2">
      <c r="BA1196" s="394"/>
      <c r="BB1196" s="238"/>
      <c r="BC1196" s="394"/>
      <c r="BD1196" s="394"/>
      <c r="BE1196" s="394"/>
      <c r="BF1196" s="394"/>
      <c r="BG1196" s="394"/>
      <c r="BH1196" s="394"/>
      <c r="BI1196" s="394"/>
      <c r="BJ1196" s="394"/>
      <c r="BK1196" s="394"/>
      <c r="BL1196" s="394"/>
      <c r="BM1196" s="394"/>
      <c r="BN1196" s="394"/>
      <c r="BO1196" s="394"/>
      <c r="BP1196" s="394"/>
      <c r="BQ1196" s="394"/>
      <c r="BR1196" s="394"/>
      <c r="BS1196" s="394"/>
      <c r="BT1196" s="394"/>
      <c r="BU1196" s="394"/>
      <c r="BV1196" s="394"/>
      <c r="BW1196" s="394"/>
      <c r="BX1196" s="394"/>
      <c r="BY1196" s="394"/>
    </row>
    <row r="1197" s="211" customFormat="true" ht="15" customHeight="true" x14ac:dyDescent="0.2">
      <c r="BA1197" s="394"/>
      <c r="BB1197" s="238"/>
      <c r="BC1197" s="394"/>
      <c r="BD1197" s="394"/>
      <c r="BE1197" s="394"/>
      <c r="BF1197" s="394"/>
      <c r="BG1197" s="394"/>
      <c r="BH1197" s="394"/>
      <c r="BI1197" s="394"/>
      <c r="BJ1197" s="394"/>
      <c r="BK1197" s="394"/>
      <c r="BL1197" s="394"/>
      <c r="BM1197" s="394"/>
      <c r="BN1197" s="394"/>
      <c r="BO1197" s="394"/>
      <c r="BP1197" s="394"/>
      <c r="BQ1197" s="394"/>
      <c r="BR1197" s="394"/>
      <c r="BS1197" s="394"/>
      <c r="BT1197" s="394"/>
      <c r="BU1197" s="394"/>
      <c r="BV1197" s="394"/>
      <c r="BW1197" s="394"/>
      <c r="BX1197" s="394"/>
      <c r="BY1197" s="394"/>
    </row>
    <row r="1198" s="211" customFormat="true" ht="15" customHeight="true" x14ac:dyDescent="0.2">
      <c r="BA1198" s="394"/>
      <c r="BB1198" s="238"/>
      <c r="BC1198" s="394"/>
      <c r="BD1198" s="394"/>
      <c r="BE1198" s="394"/>
      <c r="BF1198" s="394"/>
      <c r="BG1198" s="394"/>
      <c r="BH1198" s="394"/>
      <c r="BI1198" s="394"/>
      <c r="BJ1198" s="394"/>
      <c r="BK1198" s="394"/>
      <c r="BL1198" s="394"/>
      <c r="BM1198" s="394"/>
      <c r="BN1198" s="394"/>
      <c r="BO1198" s="394"/>
      <c r="BP1198" s="394"/>
      <c r="BQ1198" s="394"/>
      <c r="BR1198" s="394"/>
      <c r="BS1198" s="394"/>
      <c r="BT1198" s="394"/>
      <c r="BU1198" s="394"/>
      <c r="BV1198" s="394"/>
      <c r="BW1198" s="394"/>
      <c r="BX1198" s="394"/>
      <c r="BY1198" s="394"/>
    </row>
    <row r="1199" s="211" customFormat="true" ht="15" customHeight="true" x14ac:dyDescent="0.2">
      <c r="BA1199" s="394"/>
      <c r="BB1199" s="238"/>
      <c r="BC1199" s="394"/>
      <c r="BD1199" s="394"/>
      <c r="BE1199" s="394"/>
      <c r="BF1199" s="394"/>
      <c r="BG1199" s="394"/>
      <c r="BH1199" s="394"/>
      <c r="BI1199" s="394"/>
      <c r="BJ1199" s="394"/>
      <c r="BK1199" s="394"/>
      <c r="BL1199" s="394"/>
      <c r="BM1199" s="394"/>
      <c r="BN1199" s="394"/>
      <c r="BO1199" s="394"/>
      <c r="BP1199" s="394"/>
      <c r="BQ1199" s="394"/>
      <c r="BR1199" s="394"/>
      <c r="BS1199" s="394"/>
      <c r="BT1199" s="394"/>
      <c r="BU1199" s="394"/>
      <c r="BV1199" s="394"/>
      <c r="BW1199" s="394"/>
      <c r="BX1199" s="394"/>
      <c r="BY1199" s="394"/>
    </row>
    <row r="1200" s="211" customFormat="true" ht="15" customHeight="true" x14ac:dyDescent="0.2">
      <c r="BA1200" s="394"/>
      <c r="BB1200" s="238"/>
      <c r="BC1200" s="394"/>
      <c r="BD1200" s="394"/>
      <c r="BE1200" s="394"/>
      <c r="BF1200" s="394"/>
      <c r="BG1200" s="394"/>
      <c r="BH1200" s="394"/>
      <c r="BI1200" s="394"/>
      <c r="BJ1200" s="394"/>
      <c r="BK1200" s="394"/>
      <c r="BL1200" s="394"/>
      <c r="BM1200" s="394"/>
      <c r="BN1200" s="394"/>
      <c r="BO1200" s="394"/>
      <c r="BP1200" s="394"/>
      <c r="BQ1200" s="394"/>
      <c r="BR1200" s="394"/>
      <c r="BS1200" s="394"/>
      <c r="BT1200" s="394"/>
      <c r="BU1200" s="394"/>
      <c r="BV1200" s="394"/>
      <c r="BW1200" s="394"/>
      <c r="BX1200" s="394"/>
      <c r="BY1200" s="394"/>
    </row>
  </sheetData>
  <mergeCells count="1005">
    <mergeCell ref="BA347:BA348"/>
    <mergeCell ref="BA349:BA350"/>
    <mergeCell ref="BA351:BA352"/>
    <mergeCell ref="BA353:BA354"/>
    <mergeCell ref="BA153:BA16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A29:BA30"/>
    <mergeCell ref="A31:A32"/>
    <mergeCell ref="BA31:BA32"/>
    <mergeCell ref="A29:A30"/>
    <mergeCell ref="A35:A36"/>
    <mergeCell ref="A37:A38"/>
    <mergeCell ref="A41:A42"/>
    <mergeCell ref="A16:A17"/>
    <mergeCell ref="A18:A21"/>
    <mergeCell ref="A22:A23"/>
    <mergeCell ref="A24:A26"/>
    <mergeCell ref="C27:G27"/>
    <mergeCell ref="A33:A34"/>
    <mergeCell ref="A58:A70"/>
    <mergeCell ref="A43:A44"/>
    <mergeCell ref="A45:A46"/>
    <mergeCell ref="C56:G56"/>
    <mergeCell ref="A122:A123"/>
    <mergeCell ref="A124:A127"/>
    <mergeCell ref="A128:A129"/>
    <mergeCell ref="A130:A132"/>
    <mergeCell ref="C133:G133"/>
    <mergeCell ref="A108:B108"/>
    <mergeCell ref="C120:G120"/>
    <mergeCell ref="A208:B208"/>
    <mergeCell ref="A135:A139"/>
    <mergeCell ref="A153:A163"/>
    <mergeCell ref="A140:A143"/>
    <mergeCell ref="A144:A147"/>
    <mergeCell ref="A1026:B1026"/>
    <mergeCell ref="A1035:C1035"/>
    <mergeCell ref="C399:F399"/>
    <mergeCell ref="H399:K399"/>
    <mergeCell ref="C220:G220"/>
    <mergeCell ref="A222:A224"/>
    <mergeCell ref="M399:P399"/>
    <mergeCell ref="C400:E400"/>
    <mergeCell ref="H400:I400"/>
    <mergeCell ref="M400:N400"/>
    <mergeCell ref="C401:D402"/>
    <mergeCell ref="H401:I401"/>
    <mergeCell ref="M401:N401"/>
    <mergeCell ref="A1025:C1025"/>
    <mergeCell ref="H405:I405"/>
    <mergeCell ref="M405:N405"/>
    <mergeCell ref="C406:D406"/>
    <mergeCell ref="H406:I406"/>
    <mergeCell ref="M406:N406"/>
    <mergeCell ref="C407:D407"/>
    <mergeCell ref="H407:I407"/>
    <mergeCell ref="M407:N407"/>
    <mergeCell ref="B402:B445"/>
    <mergeCell ref="H402:I402"/>
    <mergeCell ref="M402:N402"/>
    <mergeCell ref="C403:D403"/>
    <mergeCell ref="H403:I403"/>
    <mergeCell ref="M403:N403"/>
    <mergeCell ref="C404:D404"/>
    <mergeCell ref="H404:I404"/>
    <mergeCell ref="M404:N404"/>
    <mergeCell ref="C405:D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E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4:G524"/>
    <mergeCell ref="H524:I524"/>
    <mergeCell ref="M524:N524"/>
    <mergeCell ref="C525:D526"/>
    <mergeCell ref="E525:G525"/>
    <mergeCell ref="H525:I525"/>
    <mergeCell ref="M525:N525"/>
    <mergeCell ref="H526:I526"/>
    <mergeCell ref="M526:N526"/>
    <mergeCell ref="C529:D529"/>
    <mergeCell ref="H529:I529"/>
    <mergeCell ref="M529:N529"/>
    <mergeCell ref="C530:E530"/>
    <mergeCell ref="H530:I530"/>
    <mergeCell ref="M530:N530"/>
    <mergeCell ref="C527:D527"/>
    <mergeCell ref="H527:I527"/>
    <mergeCell ref="M527:N527"/>
    <mergeCell ref="C528:D528"/>
    <mergeCell ref="H528:I528"/>
    <mergeCell ref="M528:N528"/>
    <mergeCell ref="C534:D534"/>
    <mergeCell ref="H534:I534"/>
    <mergeCell ref="M534:N534"/>
    <mergeCell ref="C535:D535"/>
    <mergeCell ref="H535:I535"/>
    <mergeCell ref="M535:N535"/>
    <mergeCell ref="C531:D532"/>
    <mergeCell ref="H531:I531"/>
    <mergeCell ref="M531:N531"/>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E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7A37B-A663-48AA-A2CC-8B2CE9E476BB}">
  <sheetPr codeName="Feuil4"/>
  <dimension ref="A1:CZ1200"/>
  <sheetViews>
    <sheetView showGridLines="false" workbookViewId="0"/>
  </sheetViews>
  <sheetFormatPr defaultColWidth="9.140625" defaultRowHeight="15" customHeight="true" x14ac:dyDescent="0.2"/>
  <cols>
    <col min="1" max="1" width="31.5703125" style="389" customWidth="true"/>
    <col min="2" max="2" width="41.5703125" style="389" customWidth="true"/>
    <col min="3" max="17" width="10.7109375" style="389" customWidth="true"/>
    <col min="18" max="22" width="12.5703125" style="389" customWidth="true"/>
    <col min="23" max="52" width="12.5703125" style="211" customWidth="true"/>
    <col min="53" max="53" width="31.5703125" style="394" customWidth="true"/>
    <col min="54" max="54" width="41.5703125" style="238" customWidth="true"/>
    <col min="55" max="69" width="9.140625" style="394"/>
    <col min="70" max="74" width="12.5703125" style="394" customWidth="true"/>
    <col min="75" max="104" width="12.5703125" style="211" customWidth="true"/>
    <col min="105" max="16384" width="9.140625" style="389"/>
  </cols>
  <sheetData>
    <row r="1" s="111" customFormat="true" ht="18" customHeight="true" x14ac:dyDescent="0.2">
      <c r="W1" s="211"/>
      <c r="X1" s="211"/>
      <c r="Y1" s="211"/>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W1" s="211"/>
      <c r="BX1" s="211"/>
      <c r="BY1" s="211"/>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Trinidad and Tobago</v>
      </c>
      <c r="B2" s="226"/>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W2" s="211"/>
      <c r="BX2" s="211"/>
      <c r="BY2" s="211"/>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2011</v>
      </c>
      <c r="B3" s="228"/>
      <c r="W3" s="211"/>
      <c r="X3" s="211"/>
      <c r="Y3" s="211"/>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W3" s="211"/>
      <c r="BX3" s="211"/>
      <c r="BY3" s="211"/>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96</v>
      </c>
      <c r="B4" s="228"/>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W4" s="211"/>
      <c r="BX4" s="211"/>
      <c r="BY4" s="211"/>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97</v>
      </c>
      <c r="B5" s="228"/>
      <c r="W5" s="211"/>
      <c r="X5" s="211"/>
      <c r="Y5" s="211"/>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W5" s="211"/>
      <c r="BX5" s="211"/>
      <c r="BY5" s="211"/>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98</v>
      </c>
      <c r="B6" s="230"/>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W6" s="211"/>
      <c r="BX6" s="211"/>
      <c r="BY6" s="211"/>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41</v>
      </c>
      <c r="B7" s="232"/>
      <c r="W7" s="211"/>
      <c r="X7" s="211"/>
      <c r="Y7" s="211"/>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W7" s="211"/>
      <c r="BX7" s="211"/>
      <c r="BY7" s="211"/>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40</v>
      </c>
      <c r="B8" s="232"/>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W8" s="211"/>
      <c r="BX8" s="211"/>
      <c r="BY8" s="211"/>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134</v>
      </c>
      <c r="B9" s="233" t="str">
        <f>A1025</f>
        <v>MICS11</v>
      </c>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W9" s="211"/>
      <c r="BX9" s="211"/>
      <c r="BY9" s="211"/>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94" t="str">
        <f>B1028</f>
        <v/>
      </c>
      <c r="B10" s="595"/>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W10" s="211"/>
      <c r="BX10" s="211"/>
      <c r="BY10" s="211"/>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94" t="str">
        <f>B1027</f>
        <v/>
      </c>
      <c r="B11" s="596"/>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W11" s="211"/>
      <c r="BX11" s="211"/>
      <c r="BY11" s="211"/>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97"/>
      <c r="B12" s="595"/>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98"/>
      <c r="B13" s="599"/>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W13" s="211"/>
      <c r="BX13" s="211"/>
      <c r="BY13" s="211"/>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577" customFormat="true" ht="15" customHeight="true" x14ac:dyDescent="0.2">
      <c r="A14" s="115" t="s">
        <v>96</v>
      </c>
      <c r="B14" s="208"/>
      <c r="C14" s="2231" t="s">
        <v>115</v>
      </c>
      <c r="D14" s="2232"/>
      <c r="E14" s="2232"/>
      <c r="F14" s="2232"/>
      <c r="G14" s="2233"/>
      <c r="H14" s="2378" t="s">
        <v>39</v>
      </c>
      <c r="I14" s="2379"/>
      <c r="J14" s="2379"/>
      <c r="K14" s="2379"/>
      <c r="L14" s="2380"/>
      <c r="M14" s="2385" t="s">
        <v>38</v>
      </c>
      <c r="N14" s="2386"/>
      <c r="O14" s="2386"/>
      <c r="P14" s="2386"/>
      <c r="Q14" s="2387"/>
      <c r="R14" s="1928" t="s">
        <v>139</v>
      </c>
      <c r="S14" s="1934"/>
      <c r="T14" s="1934"/>
      <c r="U14" s="1934"/>
      <c r="V14" s="1935"/>
      <c r="W14" s="1983"/>
      <c r="X14" s="1983"/>
      <c r="Y14" s="1983"/>
      <c r="Z14" s="1983"/>
      <c r="AA14" s="1983"/>
      <c r="AB14" s="1983"/>
      <c r="AC14" s="1983"/>
      <c r="AD14" s="1983"/>
      <c r="AE14" s="1983"/>
      <c r="AF14" s="1983"/>
      <c r="AG14" s="1983"/>
      <c r="AH14" s="1983"/>
      <c r="AI14" s="1983"/>
      <c r="AJ14" s="1983"/>
      <c r="AK14" s="1983"/>
      <c r="AL14" s="1983"/>
      <c r="AM14" s="1983"/>
      <c r="AN14" s="1983"/>
      <c r="AO14" s="1983"/>
      <c r="AP14" s="1983"/>
      <c r="AQ14" s="1983"/>
      <c r="AR14" s="1983"/>
      <c r="AS14" s="1983"/>
      <c r="AT14" s="1983"/>
      <c r="AU14" s="1983"/>
      <c r="AV14" s="1983"/>
      <c r="AW14" s="1983"/>
      <c r="AX14" s="1983"/>
      <c r="AY14" s="1983"/>
      <c r="AZ14" s="585"/>
      <c r="BA14" s="217" t="s">
        <v>129</v>
      </c>
      <c r="BB14" s="115" t="s">
        <v>96</v>
      </c>
      <c r="BC14" s="2220" t="s">
        <v>115</v>
      </c>
      <c r="BD14" s="2221"/>
      <c r="BE14" s="2221"/>
      <c r="BF14" s="2221"/>
      <c r="BG14" s="2222"/>
      <c r="BH14" s="2223" t="s">
        <v>39</v>
      </c>
      <c r="BI14" s="2221"/>
      <c r="BJ14" s="2221"/>
      <c r="BK14" s="2221"/>
      <c r="BL14" s="2222"/>
      <c r="BM14" s="2223" t="s">
        <v>38</v>
      </c>
      <c r="BN14" s="2221"/>
      <c r="BO14" s="2221"/>
      <c r="BP14" s="2221"/>
      <c r="BQ14" s="2252"/>
      <c r="BR14" s="1773" t="s">
        <v>139</v>
      </c>
      <c r="BS14" s="1774"/>
      <c r="BT14" s="1774"/>
      <c r="BU14" s="1774"/>
      <c r="BV14" s="1774"/>
      <c r="BW14" s="2025"/>
      <c r="BX14" s="2025"/>
      <c r="BY14" s="2026"/>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577" customFormat="true" ht="12.75" x14ac:dyDescent="0.2">
      <c r="A15" s="182" t="s">
        <v>88</v>
      </c>
      <c r="B15" s="242"/>
      <c r="C15" s="269" t="s">
        <v>0</v>
      </c>
      <c r="D15" s="270" t="s">
        <v>1</v>
      </c>
      <c r="E15" s="270" t="s">
        <v>2</v>
      </c>
      <c r="F15" s="270" t="s">
        <v>3</v>
      </c>
      <c r="G15" s="271" t="s">
        <v>4</v>
      </c>
      <c r="H15" s="1540" t="s">
        <v>0</v>
      </c>
      <c r="I15" s="1500" t="s">
        <v>1</v>
      </c>
      <c r="J15" s="1500" t="s">
        <v>2</v>
      </c>
      <c r="K15" s="1500" t="s">
        <v>3</v>
      </c>
      <c r="L15" s="1501" t="s">
        <v>4</v>
      </c>
      <c r="M15" s="1530" t="s">
        <v>0</v>
      </c>
      <c r="N15" s="1500" t="s">
        <v>1</v>
      </c>
      <c r="O15" s="1500" t="s">
        <v>2</v>
      </c>
      <c r="P15" s="1500" t="s">
        <v>3</v>
      </c>
      <c r="Q15" s="1550" t="s">
        <v>4</v>
      </c>
      <c r="R15" s="1540" t="s">
        <v>318</v>
      </c>
      <c r="S15" s="1500" t="s">
        <v>319</v>
      </c>
      <c r="T15" s="1500" t="s">
        <v>320</v>
      </c>
      <c r="U15" s="1500" t="s">
        <v>321</v>
      </c>
      <c r="V15" s="1502" t="s">
        <v>247</v>
      </c>
      <c r="W15" s="1983"/>
      <c r="X15" s="1983"/>
      <c r="Y15" s="1983"/>
      <c r="Z15" s="1983"/>
      <c r="AA15" s="1983"/>
      <c r="AB15" s="1983"/>
      <c r="AC15" s="1983"/>
      <c r="AD15" s="1983"/>
      <c r="AE15" s="1983"/>
      <c r="AF15" s="1983"/>
      <c r="AG15" s="1983"/>
      <c r="AH15" s="1983"/>
      <c r="AI15" s="1983"/>
      <c r="AJ15" s="1983"/>
      <c r="AK15" s="1983"/>
      <c r="AL15" s="1983"/>
      <c r="AM15" s="1983"/>
      <c r="AN15" s="1983"/>
      <c r="AO15" s="1983"/>
      <c r="AP15" s="1983"/>
      <c r="AQ15" s="1983"/>
      <c r="AR15" s="1983"/>
      <c r="AS15" s="1983"/>
      <c r="AT15" s="1983"/>
      <c r="AU15" s="1983"/>
      <c r="AV15" s="1983"/>
      <c r="AW15" s="1983"/>
      <c r="AX15" s="1983"/>
      <c r="AY15" s="1983"/>
      <c r="AZ15" s="585"/>
      <c r="BA15" s="192" t="s">
        <v>120</v>
      </c>
      <c r="BB15" s="191"/>
      <c r="BC15" s="314" t="s">
        <v>0</v>
      </c>
      <c r="BD15" s="166" t="s">
        <v>1</v>
      </c>
      <c r="BE15" s="166" t="s">
        <v>2</v>
      </c>
      <c r="BF15" s="166" t="s">
        <v>3</v>
      </c>
      <c r="BG15" s="315" t="s">
        <v>4</v>
      </c>
      <c r="BH15" s="316" t="s">
        <v>0</v>
      </c>
      <c r="BI15" s="166" t="s">
        <v>1</v>
      </c>
      <c r="BJ15" s="166" t="s">
        <v>2</v>
      </c>
      <c r="BK15" s="166" t="s">
        <v>3</v>
      </c>
      <c r="BL15" s="315" t="s">
        <v>4</v>
      </c>
      <c r="BM15" s="316" t="s">
        <v>0</v>
      </c>
      <c r="BN15" s="166" t="s">
        <v>1</v>
      </c>
      <c r="BO15" s="166" t="s">
        <v>2</v>
      </c>
      <c r="BP15" s="166" t="s">
        <v>3</v>
      </c>
      <c r="BQ15" s="315" t="s">
        <v>4</v>
      </c>
      <c r="BR15" s="316" t="s">
        <v>318</v>
      </c>
      <c r="BS15" s="166" t="s">
        <v>319</v>
      </c>
      <c r="BT15" s="166" t="s">
        <v>320</v>
      </c>
      <c r="BU15" s="166" t="s">
        <v>321</v>
      </c>
      <c r="BV15" s="1988" t="s">
        <v>247</v>
      </c>
      <c r="BW15" s="2027"/>
      <c r="BX15" s="2027"/>
      <c r="BY15" s="1841"/>
      <c r="BZ15" s="1841"/>
      <c r="CA15" s="1841"/>
      <c r="CB15" s="1841"/>
      <c r="CC15" s="1841"/>
      <c r="CD15" s="1841"/>
      <c r="CE15" s="1841"/>
      <c r="CF15" s="1841"/>
      <c r="CG15" s="1841"/>
      <c r="CH15" s="1841"/>
      <c r="CI15" s="1841"/>
      <c r="CJ15" s="1841"/>
      <c r="CK15" s="1841"/>
      <c r="CL15" s="1841"/>
      <c r="CM15" s="1841"/>
      <c r="CN15" s="1841"/>
      <c r="CO15" s="1841"/>
      <c r="CP15" s="1841"/>
      <c r="CQ15" s="1841"/>
      <c r="CR15" s="1841"/>
      <c r="CS15" s="1841"/>
      <c r="CT15" s="1841"/>
      <c r="CU15" s="1841"/>
      <c r="CV15" s="1841"/>
      <c r="CW15" s="1841"/>
      <c r="CX15" s="1841"/>
      <c r="CY15" s="1841"/>
      <c r="CZ15" s="1841"/>
    </row>
    <row r="16" s="577" customFormat="true" ht="15" customHeight="true" x14ac:dyDescent="0.2">
      <c r="A16" s="2356" t="s">
        <v>13</v>
      </c>
      <c r="B16" s="1720" t="s">
        <v>14</v>
      </c>
      <c r="C16" s="1573">
        <v>98.417915886955811</v>
      </c>
      <c r="D16" s="1574">
        <v>99.602948479888738</v>
      </c>
      <c r="E16" s="1574">
        <v>99.223671222914973</v>
      </c>
      <c r="F16" s="1574">
        <v>99.782170921356538</v>
      </c>
      <c r="G16" s="1575">
        <v>99.817578593513971</v>
      </c>
      <c r="H16" s="1576">
        <v>99.106364817350951</v>
      </c>
      <c r="I16" s="1574">
        <v>98.839702344436347</v>
      </c>
      <c r="J16" s="1574">
        <v>99.758815167412749</v>
      </c>
      <c r="K16" s="1574">
        <v>100</v>
      </c>
      <c r="L16" s="1577">
        <v>99.681577732755613</v>
      </c>
      <c r="M16" s="1578">
        <v>97.490658605398721</v>
      </c>
      <c r="N16" s="1574">
        <v>100</v>
      </c>
      <c r="O16" s="1574">
        <v>99.155681311186356</v>
      </c>
      <c r="P16" s="1574">
        <v>99.730828370425726</v>
      </c>
      <c r="Q16" s="1575">
        <v>99.73589636159619</v>
      </c>
      <c r="R16" s="1576">
        <v>99.764615490758075</v>
      </c>
      <c r="S16" s="1574">
        <v>99.689743827159887</v>
      </c>
      <c r="T16" s="1574">
        <v>98.246194626446581</v>
      </c>
      <c r="U16" s="1574">
        <v>99.717837302713804</v>
      </c>
      <c r="V16" s="1946">
        <v>99.253269467725673</v>
      </c>
      <c r="W16" s="1983"/>
      <c r="X16" s="1983"/>
      <c r="Y16" s="1983"/>
      <c r="Z16" s="1983"/>
      <c r="AA16" s="1983"/>
      <c r="AB16" s="1983"/>
      <c r="AC16" s="1983"/>
      <c r="AD16" s="1983"/>
      <c r="AE16" s="1983"/>
      <c r="AF16" s="1983"/>
      <c r="AG16" s="1983"/>
      <c r="AH16" s="1983"/>
      <c r="AI16" s="1983"/>
      <c r="AJ16" s="1983"/>
      <c r="AK16" s="1983"/>
      <c r="AL16" s="1983"/>
      <c r="AM16" s="1983"/>
      <c r="AN16" s="1983"/>
      <c r="AO16" s="1983"/>
      <c r="AP16" s="1983"/>
      <c r="AQ16" s="1983"/>
      <c r="AR16" s="1983"/>
      <c r="AS16" s="1983"/>
      <c r="AT16" s="1983"/>
      <c r="AU16" s="1983"/>
      <c r="AV16" s="1983"/>
      <c r="AW16" s="1983"/>
      <c r="AX16" s="1983"/>
      <c r="AY16" s="1983"/>
      <c r="AZ16" s="585"/>
      <c r="BA16" s="2253" t="s">
        <v>13</v>
      </c>
      <c r="BB16" s="147" t="s">
        <v>14</v>
      </c>
      <c r="BC16" s="1197" t="s">
        <v>36</v>
      </c>
      <c r="BD16" s="1217" t="s">
        <v>36</v>
      </c>
      <c r="BE16" s="1217" t="s">
        <v>36</v>
      </c>
      <c r="BF16" s="1217" t="s">
        <v>36</v>
      </c>
      <c r="BG16" s="1238" t="s">
        <v>36</v>
      </c>
      <c r="BH16" s="1259" t="s">
        <v>36</v>
      </c>
      <c r="BI16" s="1217" t="s">
        <v>36</v>
      </c>
      <c r="BJ16" s="1217" t="s">
        <v>36</v>
      </c>
      <c r="BK16" s="1217" t="s">
        <v>36</v>
      </c>
      <c r="BL16" s="1238" t="s">
        <v>36</v>
      </c>
      <c r="BM16" s="1259" t="s">
        <v>36</v>
      </c>
      <c r="BN16" s="1217" t="s">
        <v>36</v>
      </c>
      <c r="BO16" s="1217" t="s">
        <v>36</v>
      </c>
      <c r="BP16" s="1217" t="s">
        <v>36</v>
      </c>
      <c r="BQ16" s="1238" t="s">
        <v>36</v>
      </c>
      <c r="BR16" s="1259" t="s">
        <v>36</v>
      </c>
      <c r="BS16" s="1217" t="s">
        <v>36</v>
      </c>
      <c r="BT16" s="1217" t="s">
        <v>36</v>
      </c>
      <c r="BU16" s="1217" t="s">
        <v>36</v>
      </c>
      <c r="BV16" s="1989" t="s">
        <v>36</v>
      </c>
      <c r="BW16" s="2028"/>
      <c r="BX16" s="2028"/>
      <c r="BY16" s="1842"/>
      <c r="BZ16" s="1842"/>
      <c r="CA16" s="1842"/>
      <c r="CB16" s="1842"/>
      <c r="CC16" s="1842"/>
      <c r="CD16" s="1842"/>
      <c r="CE16" s="1842"/>
      <c r="CF16" s="1842"/>
      <c r="CG16" s="1842"/>
      <c r="CH16" s="1842"/>
      <c r="CI16" s="1842"/>
      <c r="CJ16" s="1842"/>
      <c r="CK16" s="1842"/>
      <c r="CL16" s="1842"/>
      <c r="CM16" s="1842"/>
      <c r="CN16" s="1842"/>
      <c r="CO16" s="1842"/>
      <c r="CP16" s="1842"/>
      <c r="CQ16" s="1842"/>
      <c r="CR16" s="1842"/>
      <c r="CS16" s="1842"/>
      <c r="CT16" s="1842"/>
      <c r="CU16" s="1842"/>
      <c r="CV16" s="1842"/>
      <c r="CW16" s="1842"/>
      <c r="CX16" s="1842"/>
      <c r="CY16" s="1842"/>
      <c r="CZ16" s="1842"/>
    </row>
    <row r="17" s="577" customFormat="true" ht="15" customHeight="true" x14ac:dyDescent="0.2">
      <c r="A17" s="2357"/>
      <c r="B17" s="1721" t="s">
        <v>52</v>
      </c>
      <c r="C17" s="1579">
        <v>1.5820841130442007</v>
      </c>
      <c r="D17" s="1580">
        <v>0.39705152011126621</v>
      </c>
      <c r="E17" s="1580">
        <v>0.77632877708503678</v>
      </c>
      <c r="F17" s="1580">
        <v>0.21782907864345172</v>
      </c>
      <c r="G17" s="1581">
        <v>0.18242140648603258</v>
      </c>
      <c r="H17" s="1582">
        <v>0.89363518264906883</v>
      </c>
      <c r="I17" s="1580">
        <v>1.1602976555636804</v>
      </c>
      <c r="J17" s="1580">
        <v>0.24118483258726192</v>
      </c>
      <c r="K17" s="1580">
        <v>0</v>
      </c>
      <c r="L17" s="1583">
        <v>0.31842226724436884</v>
      </c>
      <c r="M17" s="1584">
        <v>2.5093413946012575</v>
      </c>
      <c r="N17" s="1580">
        <v>0</v>
      </c>
      <c r="O17" s="1580">
        <v>0.84431868881362049</v>
      </c>
      <c r="P17" s="1580">
        <v>0.26917162957427931</v>
      </c>
      <c r="Q17" s="1581">
        <v>0.2641036384038164</v>
      </c>
      <c r="R17" s="1582">
        <v>0.23538450924192983</v>
      </c>
      <c r="S17" s="1580">
        <v>0.31025617284011309</v>
      </c>
      <c r="T17" s="1580">
        <v>1.753805373553347</v>
      </c>
      <c r="U17" s="1580">
        <v>0.2821626972862335</v>
      </c>
      <c r="V17" s="1947">
        <v>0.7467305322743274</v>
      </c>
      <c r="W17" s="1983"/>
      <c r="X17" s="1983"/>
      <c r="Y17" s="1983"/>
      <c r="Z17" s="1983"/>
      <c r="AA17" s="1983"/>
      <c r="AB17" s="1983"/>
      <c r="AC17" s="1983"/>
      <c r="AD17" s="1983"/>
      <c r="AE17" s="1983"/>
      <c r="AF17" s="1983"/>
      <c r="AG17" s="1983"/>
      <c r="AH17" s="1983"/>
      <c r="AI17" s="1983"/>
      <c r="AJ17" s="1983"/>
      <c r="AK17" s="1983"/>
      <c r="AL17" s="1983"/>
      <c r="AM17" s="1983"/>
      <c r="AN17" s="1983"/>
      <c r="AO17" s="1983"/>
      <c r="AP17" s="1983"/>
      <c r="AQ17" s="1983"/>
      <c r="AR17" s="1983"/>
      <c r="AS17" s="1983"/>
      <c r="AT17" s="1983"/>
      <c r="AU17" s="1983"/>
      <c r="AV17" s="1983"/>
      <c r="AW17" s="1983"/>
      <c r="AX17" s="1983"/>
      <c r="AY17" s="1983"/>
      <c r="AZ17" s="585"/>
      <c r="BA17" s="2254"/>
      <c r="BB17" s="148" t="s">
        <v>52</v>
      </c>
      <c r="BC17" s="1198" t="s">
        <v>36</v>
      </c>
      <c r="BD17" s="1218" t="s">
        <v>36</v>
      </c>
      <c r="BE17" s="1218" t="s">
        <v>36</v>
      </c>
      <c r="BF17" s="1218" t="s">
        <v>36</v>
      </c>
      <c r="BG17" s="1239" t="s">
        <v>36</v>
      </c>
      <c r="BH17" s="1260" t="s">
        <v>36</v>
      </c>
      <c r="BI17" s="1218" t="s">
        <v>36</v>
      </c>
      <c r="BJ17" s="1218" t="s">
        <v>36</v>
      </c>
      <c r="BK17" s="1218" t="s">
        <v>36</v>
      </c>
      <c r="BL17" s="1239" t="s">
        <v>36</v>
      </c>
      <c r="BM17" s="1260" t="s">
        <v>36</v>
      </c>
      <c r="BN17" s="1218" t="s">
        <v>36</v>
      </c>
      <c r="BO17" s="1218" t="s">
        <v>36</v>
      </c>
      <c r="BP17" s="1218" t="s">
        <v>36</v>
      </c>
      <c r="BQ17" s="1239" t="s">
        <v>36</v>
      </c>
      <c r="BR17" s="1260" t="s">
        <v>36</v>
      </c>
      <c r="BS17" s="1218" t="s">
        <v>36</v>
      </c>
      <c r="BT17" s="1218" t="s">
        <v>36</v>
      </c>
      <c r="BU17" s="1218" t="s">
        <v>36</v>
      </c>
      <c r="BV17" s="1990" t="s">
        <v>36</v>
      </c>
      <c r="BW17" s="2029"/>
      <c r="BX17" s="2029"/>
      <c r="BY17" s="1843"/>
      <c r="BZ17" s="1843"/>
      <c r="CA17" s="1843"/>
      <c r="CB17" s="1843"/>
      <c r="CC17" s="1843"/>
      <c r="CD17" s="1843"/>
      <c r="CE17" s="1843"/>
      <c r="CF17" s="1843"/>
      <c r="CG17" s="1843"/>
      <c r="CH17" s="1843"/>
      <c r="CI17" s="1843"/>
      <c r="CJ17" s="1843"/>
      <c r="CK17" s="1843"/>
      <c r="CL17" s="1843"/>
      <c r="CM17" s="1843"/>
      <c r="CN17" s="1843"/>
      <c r="CO17" s="1843"/>
      <c r="CP17" s="1843"/>
      <c r="CQ17" s="1843"/>
      <c r="CR17" s="1843"/>
      <c r="CS17" s="1843"/>
      <c r="CT17" s="1843"/>
      <c r="CU17" s="1843"/>
      <c r="CV17" s="1843"/>
      <c r="CW17" s="1843"/>
      <c r="CX17" s="1843"/>
      <c r="CY17" s="1843"/>
      <c r="CZ17" s="1843"/>
    </row>
    <row r="18" s="577" customFormat="true" ht="15" customHeight="true" x14ac:dyDescent="0.2">
      <c r="A18" s="2357" t="s">
        <v>61</v>
      </c>
      <c r="B18" s="1721" t="s">
        <v>15</v>
      </c>
      <c r="C18" s="1579">
        <v>97.74643859619583</v>
      </c>
      <c r="D18" s="1580">
        <v>99.569636955080298</v>
      </c>
      <c r="E18" s="1580">
        <v>99.177432503951124</v>
      </c>
      <c r="F18" s="1580">
        <v>99.594990517954656</v>
      </c>
      <c r="G18" s="1581">
        <v>99.751893378917629</v>
      </c>
      <c r="H18" s="1582">
        <v>98.063693498373752</v>
      </c>
      <c r="I18" s="1580">
        <v>98.774936361569516</v>
      </c>
      <c r="J18" s="1580">
        <v>99.757477295544334</v>
      </c>
      <c r="K18" s="1580">
        <v>99.897052806390533</v>
      </c>
      <c r="L18" s="1583">
        <v>99.681577732755613</v>
      </c>
      <c r="M18" s="1584">
        <v>97.330270830222958</v>
      </c>
      <c r="N18" s="1580">
        <v>100</v>
      </c>
      <c r="O18" s="1580">
        <v>99.152774813908295</v>
      </c>
      <c r="P18" s="1580">
        <v>99.464096084450475</v>
      </c>
      <c r="Q18" s="1581">
        <v>99.458522558506971</v>
      </c>
      <c r="R18" s="1582">
        <v>99.72371902731922</v>
      </c>
      <c r="S18" s="1580">
        <v>99.687328099502636</v>
      </c>
      <c r="T18" s="1580">
        <v>97.659445398741966</v>
      </c>
      <c r="U18" s="1580">
        <v>99.710646358103105</v>
      </c>
      <c r="V18" s="1947">
        <v>98.443229194581974</v>
      </c>
      <c r="W18" s="1983"/>
      <c r="X18" s="1983"/>
      <c r="Y18" s="1983"/>
      <c r="Z18" s="1983"/>
      <c r="AA18" s="1983"/>
      <c r="AB18" s="1983"/>
      <c r="AC18" s="1983"/>
      <c r="AD18" s="1983"/>
      <c r="AE18" s="1983"/>
      <c r="AF18" s="1983"/>
      <c r="AG18" s="1983"/>
      <c r="AH18" s="1983"/>
      <c r="AI18" s="1983"/>
      <c r="AJ18" s="1983"/>
      <c r="AK18" s="1983"/>
      <c r="AL18" s="1983"/>
      <c r="AM18" s="1983"/>
      <c r="AN18" s="1983"/>
      <c r="AO18" s="1983"/>
      <c r="AP18" s="1983"/>
      <c r="AQ18" s="1983"/>
      <c r="AR18" s="1983"/>
      <c r="AS18" s="1983"/>
      <c r="AT18" s="1983"/>
      <c r="AU18" s="1983"/>
      <c r="AV18" s="1983"/>
      <c r="AW18" s="1983"/>
      <c r="AX18" s="1983"/>
      <c r="AY18" s="1983"/>
      <c r="AZ18" s="585"/>
      <c r="BA18" s="2254" t="s">
        <v>61</v>
      </c>
      <c r="BB18" s="148" t="s">
        <v>15</v>
      </c>
      <c r="BC18" s="1198" t="s">
        <v>36</v>
      </c>
      <c r="BD18" s="1218" t="s">
        <v>36</v>
      </c>
      <c r="BE18" s="1218" t="s">
        <v>36</v>
      </c>
      <c r="BF18" s="1218" t="s">
        <v>36</v>
      </c>
      <c r="BG18" s="1239" t="s">
        <v>36</v>
      </c>
      <c r="BH18" s="1260" t="s">
        <v>36</v>
      </c>
      <c r="BI18" s="1218" t="s">
        <v>36</v>
      </c>
      <c r="BJ18" s="1218" t="s">
        <v>36</v>
      </c>
      <c r="BK18" s="1218" t="s">
        <v>36</v>
      </c>
      <c r="BL18" s="1239" t="s">
        <v>36</v>
      </c>
      <c r="BM18" s="1260" t="s">
        <v>36</v>
      </c>
      <c r="BN18" s="1218" t="s">
        <v>36</v>
      </c>
      <c r="BO18" s="1218" t="s">
        <v>36</v>
      </c>
      <c r="BP18" s="1218" t="s">
        <v>36</v>
      </c>
      <c r="BQ18" s="1239" t="s">
        <v>36</v>
      </c>
      <c r="BR18" s="1260" t="s">
        <v>36</v>
      </c>
      <c r="BS18" s="1218" t="s">
        <v>36</v>
      </c>
      <c r="BT18" s="1218" t="s">
        <v>36</v>
      </c>
      <c r="BU18" s="1218" t="s">
        <v>36</v>
      </c>
      <c r="BV18" s="1990" t="s">
        <v>36</v>
      </c>
      <c r="BW18" s="2029"/>
      <c r="BX18" s="2029"/>
      <c r="BY18" s="1843"/>
      <c r="BZ18" s="1843"/>
      <c r="CA18" s="1843"/>
      <c r="CB18" s="1843"/>
      <c r="CC18" s="1843"/>
      <c r="CD18" s="1843"/>
      <c r="CE18" s="1843"/>
      <c r="CF18" s="1843"/>
      <c r="CG18" s="1843"/>
      <c r="CH18" s="1843"/>
      <c r="CI18" s="1843"/>
      <c r="CJ18" s="1843"/>
      <c r="CK18" s="1843"/>
      <c r="CL18" s="1843"/>
      <c r="CM18" s="1843"/>
      <c r="CN18" s="1843"/>
      <c r="CO18" s="1843"/>
      <c r="CP18" s="1843"/>
      <c r="CQ18" s="1843"/>
      <c r="CR18" s="1843"/>
      <c r="CS18" s="1843"/>
      <c r="CT18" s="1843"/>
      <c r="CU18" s="1843"/>
      <c r="CV18" s="1843"/>
      <c r="CW18" s="1843"/>
      <c r="CX18" s="1843"/>
      <c r="CY18" s="1843"/>
      <c r="CZ18" s="1843"/>
    </row>
    <row r="19" s="577" customFormat="true" ht="15" customHeight="true" x14ac:dyDescent="0.2">
      <c r="A19" s="2357"/>
      <c r="B19" s="1721" t="s">
        <v>16</v>
      </c>
      <c r="C19" s="1579">
        <v>0.56952385719921772</v>
      </c>
      <c r="D19" s="1580">
        <v>2.9593624676704598E-2</v>
      </c>
      <c r="E19" s="1580">
        <v>3.8822318843987721E-2</v>
      </c>
      <c r="F19" s="1580">
        <v>0.18614086780938963</v>
      </c>
      <c r="G19" s="1581">
        <v>6.5685214596350835E-2</v>
      </c>
      <c r="H19" s="1582">
        <v>0.97971480858566695</v>
      </c>
      <c r="I19" s="1580">
        <v>5.1703670633336821E-2</v>
      </c>
      <c r="J19" s="1580">
        <v>0</v>
      </c>
      <c r="K19" s="1580">
        <v>0.10294719360947779</v>
      </c>
      <c r="L19" s="1583">
        <v>0</v>
      </c>
      <c r="M19" s="1584">
        <v>2.3808764466076257E-2</v>
      </c>
      <c r="N19" s="1580">
        <v>0</v>
      </c>
      <c r="O19" s="1580">
        <v>0</v>
      </c>
      <c r="P19" s="1580">
        <v>0.26529341394059441</v>
      </c>
      <c r="Q19" s="1581">
        <v>0.27737380308921933</v>
      </c>
      <c r="R19" s="1582">
        <v>3.9022912110197205E-2</v>
      </c>
      <c r="S19" s="1580">
        <v>0</v>
      </c>
      <c r="T19" s="1580">
        <v>0.53716340736234869</v>
      </c>
      <c r="U19" s="1580">
        <v>0</v>
      </c>
      <c r="V19" s="1947">
        <v>0.80751150550137629</v>
      </c>
      <c r="W19" s="1983"/>
      <c r="X19" s="1983"/>
      <c r="Y19" s="1983"/>
      <c r="Z19" s="1983"/>
      <c r="AA19" s="1983"/>
      <c r="AB19" s="1983"/>
      <c r="AC19" s="1983"/>
      <c r="AD19" s="1983"/>
      <c r="AE19" s="1983"/>
      <c r="AF19" s="1983"/>
      <c r="AG19" s="1983"/>
      <c r="AH19" s="1983"/>
      <c r="AI19" s="1983"/>
      <c r="AJ19" s="1983"/>
      <c r="AK19" s="1983"/>
      <c r="AL19" s="1983"/>
      <c r="AM19" s="1983"/>
      <c r="AN19" s="1983"/>
      <c r="AO19" s="1983"/>
      <c r="AP19" s="1983"/>
      <c r="AQ19" s="1983"/>
      <c r="AR19" s="1983"/>
      <c r="AS19" s="1983"/>
      <c r="AT19" s="1983"/>
      <c r="AU19" s="1983"/>
      <c r="AV19" s="1983"/>
      <c r="AW19" s="1983"/>
      <c r="AX19" s="1983"/>
      <c r="AY19" s="1983"/>
      <c r="AZ19" s="585"/>
      <c r="BA19" s="2254"/>
      <c r="BB19" s="148" t="s">
        <v>16</v>
      </c>
      <c r="BC19" s="1198" t="s">
        <v>36</v>
      </c>
      <c r="BD19" s="1218" t="s">
        <v>36</v>
      </c>
      <c r="BE19" s="1218" t="s">
        <v>36</v>
      </c>
      <c r="BF19" s="1218" t="s">
        <v>36</v>
      </c>
      <c r="BG19" s="1239" t="s">
        <v>36</v>
      </c>
      <c r="BH19" s="1260" t="s">
        <v>36</v>
      </c>
      <c r="BI19" s="1218" t="s">
        <v>36</v>
      </c>
      <c r="BJ19" s="1218" t="s">
        <v>36</v>
      </c>
      <c r="BK19" s="1218" t="s">
        <v>36</v>
      </c>
      <c r="BL19" s="1239" t="s">
        <v>36</v>
      </c>
      <c r="BM19" s="1260" t="s">
        <v>36</v>
      </c>
      <c r="BN19" s="1218" t="s">
        <v>36</v>
      </c>
      <c r="BO19" s="1218" t="s">
        <v>36</v>
      </c>
      <c r="BP19" s="1218" t="s">
        <v>36</v>
      </c>
      <c r="BQ19" s="1239" t="s">
        <v>36</v>
      </c>
      <c r="BR19" s="1260" t="s">
        <v>36</v>
      </c>
      <c r="BS19" s="1218" t="s">
        <v>36</v>
      </c>
      <c r="BT19" s="1218" t="s">
        <v>36</v>
      </c>
      <c r="BU19" s="1218" t="s">
        <v>36</v>
      </c>
      <c r="BV19" s="1990" t="s">
        <v>36</v>
      </c>
      <c r="BW19" s="2029"/>
      <c r="BX19" s="2029"/>
      <c r="BY19" s="1843"/>
      <c r="BZ19" s="1843"/>
      <c r="CA19" s="1843"/>
      <c r="CB19" s="1843"/>
      <c r="CC19" s="1843"/>
      <c r="CD19" s="1843"/>
      <c r="CE19" s="1843"/>
      <c r="CF19" s="1843"/>
      <c r="CG19" s="1843"/>
      <c r="CH19" s="1843"/>
      <c r="CI19" s="1843"/>
      <c r="CJ19" s="1843"/>
      <c r="CK19" s="1843"/>
      <c r="CL19" s="1843"/>
      <c r="CM19" s="1843"/>
      <c r="CN19" s="1843"/>
      <c r="CO19" s="1843"/>
      <c r="CP19" s="1843"/>
      <c r="CQ19" s="1843"/>
      <c r="CR19" s="1843"/>
      <c r="CS19" s="1843"/>
      <c r="CT19" s="1843"/>
      <c r="CU19" s="1843"/>
      <c r="CV19" s="1843"/>
      <c r="CW19" s="1843"/>
      <c r="CX19" s="1843"/>
      <c r="CY19" s="1843"/>
      <c r="CZ19" s="1843"/>
    </row>
    <row r="20" s="577" customFormat="true" ht="15" customHeight="true" x14ac:dyDescent="0.2">
      <c r="A20" s="2357"/>
      <c r="B20" s="1721" t="s">
        <v>22</v>
      </c>
      <c r="C20" s="1579">
        <v>1.4040234644329357</v>
      </c>
      <c r="D20" s="1580">
        <v>0.32678535855124713</v>
      </c>
      <c r="E20" s="1580">
        <v>0.75188719773934876</v>
      </c>
      <c r="F20" s="1580">
        <v>0.21886861423594137</v>
      </c>
      <c r="G20" s="1581">
        <v>9.1151244506442033E-2</v>
      </c>
      <c r="H20" s="1582">
        <v>0.9565916930405961</v>
      </c>
      <c r="I20" s="1580">
        <v>1.0441007912138076</v>
      </c>
      <c r="J20" s="1580">
        <v>0.18716999119714245</v>
      </c>
      <c r="K20" s="1580">
        <v>0</v>
      </c>
      <c r="L20" s="1583">
        <v>0.15910734653890199</v>
      </c>
      <c r="M20" s="1584">
        <v>1.9948437302130255</v>
      </c>
      <c r="N20" s="1580">
        <v>0</v>
      </c>
      <c r="O20" s="1580">
        <v>0.84722518609168451</v>
      </c>
      <c r="P20" s="1580">
        <v>0.27061050160892824</v>
      </c>
      <c r="Q20" s="1581">
        <v>0.2641036384038164</v>
      </c>
      <c r="R20" s="1582">
        <v>0.10506168645053095</v>
      </c>
      <c r="S20" s="1580">
        <v>0.24684623723477198</v>
      </c>
      <c r="T20" s="1580">
        <v>1.6424875431082422</v>
      </c>
      <c r="U20" s="1580">
        <v>0.28935364189690044</v>
      </c>
      <c r="V20" s="1947">
        <v>0.74925929991665385</v>
      </c>
      <c r="W20" s="1983"/>
      <c r="X20" s="1983"/>
      <c r="Y20" s="1983"/>
      <c r="Z20" s="1983"/>
      <c r="AA20" s="1983"/>
      <c r="AB20" s="1983"/>
      <c r="AC20" s="1983"/>
      <c r="AD20" s="1983"/>
      <c r="AE20" s="1983"/>
      <c r="AF20" s="1983"/>
      <c r="AG20" s="1983"/>
      <c r="AH20" s="1983"/>
      <c r="AI20" s="1983"/>
      <c r="AJ20" s="1983"/>
      <c r="AK20" s="1983"/>
      <c r="AL20" s="1983"/>
      <c r="AM20" s="1983"/>
      <c r="AN20" s="1983"/>
      <c r="AO20" s="1983"/>
      <c r="AP20" s="1983"/>
      <c r="AQ20" s="1983"/>
      <c r="AR20" s="1983"/>
      <c r="AS20" s="1983"/>
      <c r="AT20" s="1983"/>
      <c r="AU20" s="1983"/>
      <c r="AV20" s="1983"/>
      <c r="AW20" s="1983"/>
      <c r="AX20" s="1983"/>
      <c r="AY20" s="1983"/>
      <c r="AZ20" s="585"/>
      <c r="BA20" s="2254"/>
      <c r="BB20" s="148" t="s">
        <v>22</v>
      </c>
      <c r="BC20" s="1198" t="s">
        <v>36</v>
      </c>
      <c r="BD20" s="1218" t="s">
        <v>36</v>
      </c>
      <c r="BE20" s="1218" t="s">
        <v>36</v>
      </c>
      <c r="BF20" s="1218" t="s">
        <v>36</v>
      </c>
      <c r="BG20" s="1239" t="s">
        <v>36</v>
      </c>
      <c r="BH20" s="1260" t="s">
        <v>36</v>
      </c>
      <c r="BI20" s="1218" t="s">
        <v>36</v>
      </c>
      <c r="BJ20" s="1218" t="s">
        <v>36</v>
      </c>
      <c r="BK20" s="1218" t="s">
        <v>36</v>
      </c>
      <c r="BL20" s="1239" t="s">
        <v>36</v>
      </c>
      <c r="BM20" s="1260" t="s">
        <v>36</v>
      </c>
      <c r="BN20" s="1218" t="s">
        <v>36</v>
      </c>
      <c r="BO20" s="1218" t="s">
        <v>36</v>
      </c>
      <c r="BP20" s="1218" t="s">
        <v>36</v>
      </c>
      <c r="BQ20" s="1239" t="s">
        <v>36</v>
      </c>
      <c r="BR20" s="1260" t="s">
        <v>36</v>
      </c>
      <c r="BS20" s="1218" t="s">
        <v>36</v>
      </c>
      <c r="BT20" s="1218" t="s">
        <v>36</v>
      </c>
      <c r="BU20" s="1218" t="s">
        <v>36</v>
      </c>
      <c r="BV20" s="1990" t="s">
        <v>36</v>
      </c>
      <c r="BW20" s="2029"/>
      <c r="BX20" s="2029"/>
      <c r="BY20" s="1843"/>
      <c r="BZ20" s="1843"/>
      <c r="CA20" s="1843"/>
      <c r="CB20" s="1843"/>
      <c r="CC20" s="1843"/>
      <c r="CD20" s="1843"/>
      <c r="CE20" s="1843"/>
      <c r="CF20" s="1843"/>
      <c r="CG20" s="1843"/>
      <c r="CH20" s="1843"/>
      <c r="CI20" s="1843"/>
      <c r="CJ20" s="1843"/>
      <c r="CK20" s="1843"/>
      <c r="CL20" s="1843"/>
      <c r="CM20" s="1843"/>
      <c r="CN20" s="1843"/>
      <c r="CO20" s="1843"/>
      <c r="CP20" s="1843"/>
      <c r="CQ20" s="1843"/>
      <c r="CR20" s="1843"/>
      <c r="CS20" s="1843"/>
      <c r="CT20" s="1843"/>
      <c r="CU20" s="1843"/>
      <c r="CV20" s="1843"/>
      <c r="CW20" s="1843"/>
      <c r="CX20" s="1843"/>
      <c r="CY20" s="1843"/>
      <c r="CZ20" s="1843"/>
    </row>
    <row r="21" s="577" customFormat="true" ht="15" customHeight="true" x14ac:dyDescent="0.2">
      <c r="A21" s="2357"/>
      <c r="B21" s="1721" t="s">
        <v>17</v>
      </c>
      <c r="C21" s="1579">
        <v>0.28001408217187912</v>
      </c>
      <c r="D21" s="1580">
        <v>7.3984061691761499E-2</v>
      </c>
      <c r="E21" s="1580">
        <v>3.185797946553881E-2</v>
      </c>
      <c r="F21" s="1580">
        <v>0</v>
      </c>
      <c r="G21" s="1581">
        <v>9.1270161979590564E-2</v>
      </c>
      <c r="H21" s="1582">
        <v>0</v>
      </c>
      <c r="I21" s="1580">
        <v>0.12925917658334207</v>
      </c>
      <c r="J21" s="1580">
        <v>5.5352713258525033E-2</v>
      </c>
      <c r="K21" s="1580">
        <v>0</v>
      </c>
      <c r="L21" s="1583">
        <v>0.15931492070546685</v>
      </c>
      <c r="M21" s="1584">
        <v>0.65107667509796807</v>
      </c>
      <c r="N21" s="1580">
        <v>0</v>
      </c>
      <c r="O21" s="1580">
        <v>0</v>
      </c>
      <c r="P21" s="1580">
        <v>0</v>
      </c>
      <c r="Q21" s="1581">
        <v>0</v>
      </c>
      <c r="R21" s="1582">
        <v>0.13219637412005572</v>
      </c>
      <c r="S21" s="1580">
        <v>6.582566326260586E-2</v>
      </c>
      <c r="T21" s="1580">
        <v>0.16090365078744542</v>
      </c>
      <c r="U21" s="1580">
        <v>0</v>
      </c>
      <c r="V21" s="1947">
        <v>0</v>
      </c>
      <c r="W21" s="1983"/>
      <c r="X21" s="1983"/>
      <c r="Y21" s="1983"/>
      <c r="Z21" s="1983"/>
      <c r="AA21" s="1983"/>
      <c r="AB21" s="1983"/>
      <c r="AC21" s="1983"/>
      <c r="AD21" s="1983"/>
      <c r="AE21" s="1983"/>
      <c r="AF21" s="1983"/>
      <c r="AG21" s="1983"/>
      <c r="AH21" s="1983"/>
      <c r="AI21" s="1983"/>
      <c r="AJ21" s="1983"/>
      <c r="AK21" s="1983"/>
      <c r="AL21" s="1983"/>
      <c r="AM21" s="1983"/>
      <c r="AN21" s="1983"/>
      <c r="AO21" s="1983"/>
      <c r="AP21" s="1983"/>
      <c r="AQ21" s="1983"/>
      <c r="AR21" s="1983"/>
      <c r="AS21" s="1983"/>
      <c r="AT21" s="1983"/>
      <c r="AU21" s="1983"/>
      <c r="AV21" s="1983"/>
      <c r="AW21" s="1983"/>
      <c r="AX21" s="1983"/>
      <c r="AY21" s="1983"/>
      <c r="AZ21" s="585"/>
      <c r="BA21" s="2254"/>
      <c r="BB21" s="148" t="s">
        <v>17</v>
      </c>
      <c r="BC21" s="1198" t="s">
        <v>36</v>
      </c>
      <c r="BD21" s="1218" t="s">
        <v>36</v>
      </c>
      <c r="BE21" s="1218" t="s">
        <v>36</v>
      </c>
      <c r="BF21" s="1218" t="s">
        <v>36</v>
      </c>
      <c r="BG21" s="1239" t="s">
        <v>36</v>
      </c>
      <c r="BH21" s="1260" t="s">
        <v>36</v>
      </c>
      <c r="BI21" s="1218" t="s">
        <v>36</v>
      </c>
      <c r="BJ21" s="1218" t="s">
        <v>36</v>
      </c>
      <c r="BK21" s="1218" t="s">
        <v>36</v>
      </c>
      <c r="BL21" s="1239" t="s">
        <v>36</v>
      </c>
      <c r="BM21" s="1260" t="s">
        <v>36</v>
      </c>
      <c r="BN21" s="1218" t="s">
        <v>36</v>
      </c>
      <c r="BO21" s="1218" t="s">
        <v>36</v>
      </c>
      <c r="BP21" s="1218" t="s">
        <v>36</v>
      </c>
      <c r="BQ21" s="1239" t="s">
        <v>36</v>
      </c>
      <c r="BR21" s="1260" t="s">
        <v>36</v>
      </c>
      <c r="BS21" s="1218" t="s">
        <v>36</v>
      </c>
      <c r="BT21" s="1218" t="s">
        <v>36</v>
      </c>
      <c r="BU21" s="1218" t="s">
        <v>36</v>
      </c>
      <c r="BV21" s="1990" t="s">
        <v>36</v>
      </c>
      <c r="BW21" s="2029"/>
      <c r="BX21" s="2029"/>
      <c r="BY21" s="1843"/>
      <c r="BZ21" s="1843"/>
      <c r="CA21" s="1843"/>
      <c r="CB21" s="1843"/>
      <c r="CC21" s="1843"/>
      <c r="CD21" s="1843"/>
      <c r="CE21" s="1843"/>
      <c r="CF21" s="1843"/>
      <c r="CG21" s="1843"/>
      <c r="CH21" s="1843"/>
      <c r="CI21" s="1843"/>
      <c r="CJ21" s="1843"/>
      <c r="CK21" s="1843"/>
      <c r="CL21" s="1843"/>
      <c r="CM21" s="1843"/>
      <c r="CN21" s="1843"/>
      <c r="CO21" s="1843"/>
      <c r="CP21" s="1843"/>
      <c r="CQ21" s="1843"/>
      <c r="CR21" s="1843"/>
      <c r="CS21" s="1843"/>
      <c r="CT21" s="1843"/>
      <c r="CU21" s="1843"/>
      <c r="CV21" s="1843"/>
      <c r="CW21" s="1843"/>
      <c r="CX21" s="1843"/>
      <c r="CY21" s="1843"/>
      <c r="CZ21" s="1843"/>
    </row>
    <row r="22" s="577" customFormat="true" ht="15" customHeight="true" x14ac:dyDescent="0.2">
      <c r="A22" s="2357" t="s">
        <v>55</v>
      </c>
      <c r="B22" s="1721" t="s">
        <v>50</v>
      </c>
      <c r="C22" s="1579">
        <v>0.57927913533795738</v>
      </c>
      <c r="D22" s="1580">
        <v>2.9712704108699545E-2</v>
      </c>
      <c r="E22" s="1580">
        <v>3.912899041928785E-2</v>
      </c>
      <c r="F22" s="1580">
        <v>0.18654916538253111</v>
      </c>
      <c r="G22" s="1581">
        <v>6.5805257472574055E-2</v>
      </c>
      <c r="H22" s="1582">
        <v>0.98917719546695571</v>
      </c>
      <c r="I22" s="1580">
        <v>5.2317543747808358E-2</v>
      </c>
      <c r="J22" s="1580">
        <v>0</v>
      </c>
      <c r="K22" s="1580">
        <v>0.10294719360947779</v>
      </c>
      <c r="L22" s="1583">
        <v>0</v>
      </c>
      <c r="M22" s="1584">
        <v>2.4455846704317365E-2</v>
      </c>
      <c r="N22" s="1580">
        <v>0</v>
      </c>
      <c r="O22" s="1580">
        <v>0</v>
      </c>
      <c r="P22" s="1580">
        <v>0.26601327379515788</v>
      </c>
      <c r="Q22" s="1581">
        <v>0.27810829722088259</v>
      </c>
      <c r="R22" s="1582">
        <v>3.911571730244727E-2</v>
      </c>
      <c r="S22" s="1580">
        <v>0</v>
      </c>
      <c r="T22" s="1580">
        <v>0.54702847062978865</v>
      </c>
      <c r="U22" s="1580">
        <v>0</v>
      </c>
      <c r="V22" s="1947">
        <v>0.81360753562688337</v>
      </c>
      <c r="W22" s="1983"/>
      <c r="X22" s="1983"/>
      <c r="Y22" s="1983"/>
      <c r="Z22" s="1983"/>
      <c r="AA22" s="1983"/>
      <c r="AB22" s="1983"/>
      <c r="AC22" s="1983"/>
      <c r="AD22" s="1983"/>
      <c r="AE22" s="1983"/>
      <c r="AF22" s="1983"/>
      <c r="AG22" s="1983"/>
      <c r="AH22" s="1983"/>
      <c r="AI22" s="1983"/>
      <c r="AJ22" s="1983"/>
      <c r="AK22" s="1983"/>
      <c r="AL22" s="1983"/>
      <c r="AM22" s="1983"/>
      <c r="AN22" s="1983"/>
      <c r="AO22" s="1983"/>
      <c r="AP22" s="1983"/>
      <c r="AQ22" s="1983"/>
      <c r="AR22" s="1983"/>
      <c r="AS22" s="1983"/>
      <c r="AT22" s="1983"/>
      <c r="AU22" s="1983"/>
      <c r="AV22" s="1983"/>
      <c r="AW22" s="1983"/>
      <c r="AX22" s="1983"/>
      <c r="AY22" s="1983"/>
      <c r="AZ22" s="585"/>
      <c r="BA22" s="2254" t="s">
        <v>55</v>
      </c>
      <c r="BB22" s="148" t="s">
        <v>50</v>
      </c>
      <c r="BC22" s="1198" t="s">
        <v>36</v>
      </c>
      <c r="BD22" s="1218" t="s">
        <v>36</v>
      </c>
      <c r="BE22" s="1218" t="s">
        <v>36</v>
      </c>
      <c r="BF22" s="1218" t="s">
        <v>36</v>
      </c>
      <c r="BG22" s="1239" t="s">
        <v>36</v>
      </c>
      <c r="BH22" s="1260" t="s">
        <v>36</v>
      </c>
      <c r="BI22" s="1218" t="s">
        <v>36</v>
      </c>
      <c r="BJ22" s="1218" t="s">
        <v>36</v>
      </c>
      <c r="BK22" s="1218" t="s">
        <v>36</v>
      </c>
      <c r="BL22" s="1239" t="s">
        <v>36</v>
      </c>
      <c r="BM22" s="1260" t="s">
        <v>36</v>
      </c>
      <c r="BN22" s="1218" t="s">
        <v>36</v>
      </c>
      <c r="BO22" s="1218" t="s">
        <v>36</v>
      </c>
      <c r="BP22" s="1218" t="s">
        <v>36</v>
      </c>
      <c r="BQ22" s="1239" t="s">
        <v>36</v>
      </c>
      <c r="BR22" s="1260" t="s">
        <v>36</v>
      </c>
      <c r="BS22" s="1218" t="s">
        <v>36</v>
      </c>
      <c r="BT22" s="1218" t="s">
        <v>36</v>
      </c>
      <c r="BU22" s="1218" t="s">
        <v>36</v>
      </c>
      <c r="BV22" s="1990" t="s">
        <v>36</v>
      </c>
      <c r="BW22" s="2029"/>
      <c r="BX22" s="2029"/>
      <c r="BY22" s="1843"/>
      <c r="BZ22" s="1843"/>
      <c r="CA22" s="1843"/>
      <c r="CB22" s="1843"/>
      <c r="CC22" s="1843"/>
      <c r="CD22" s="1843"/>
      <c r="CE22" s="1843"/>
      <c r="CF22" s="1843"/>
      <c r="CG22" s="1843"/>
      <c r="CH22" s="1843"/>
      <c r="CI22" s="1843"/>
      <c r="CJ22" s="1843"/>
      <c r="CK22" s="1843"/>
      <c r="CL22" s="1843"/>
      <c r="CM22" s="1843"/>
      <c r="CN22" s="1843"/>
      <c r="CO22" s="1843"/>
      <c r="CP22" s="1843"/>
      <c r="CQ22" s="1843"/>
      <c r="CR22" s="1843"/>
      <c r="CS22" s="1843"/>
      <c r="CT22" s="1843"/>
      <c r="CU22" s="1843"/>
      <c r="CV22" s="1843"/>
      <c r="CW22" s="1843"/>
      <c r="CX22" s="1843"/>
      <c r="CY22" s="1843"/>
      <c r="CZ22" s="1843"/>
    </row>
    <row r="23" s="577" customFormat="true" ht="15" customHeight="true" x14ac:dyDescent="0.2">
      <c r="A23" s="2358"/>
      <c r="B23" s="1722" t="s">
        <v>49</v>
      </c>
      <c r="C23" s="1585">
        <v>99.42072086466203</v>
      </c>
      <c r="D23" s="1586">
        <v>99.970287295891296</v>
      </c>
      <c r="E23" s="1586">
        <v>99.960871009580714</v>
      </c>
      <c r="F23" s="1586">
        <v>99.813450834617484</v>
      </c>
      <c r="G23" s="1587">
        <v>99.934194742527424</v>
      </c>
      <c r="H23" s="1588">
        <v>99.010822804533063</v>
      </c>
      <c r="I23" s="1586">
        <v>99.947682456252195</v>
      </c>
      <c r="J23" s="1586">
        <v>100</v>
      </c>
      <c r="K23" s="1586">
        <v>99.897052806390533</v>
      </c>
      <c r="L23" s="1589">
        <v>100</v>
      </c>
      <c r="M23" s="1590">
        <v>99.975544153295687</v>
      </c>
      <c r="N23" s="1586">
        <v>100</v>
      </c>
      <c r="O23" s="1586">
        <v>100</v>
      </c>
      <c r="P23" s="1586">
        <v>99.733986726204833</v>
      </c>
      <c r="Q23" s="1587">
        <v>99.721891702779104</v>
      </c>
      <c r="R23" s="1588">
        <v>99.960884282697549</v>
      </c>
      <c r="S23" s="1586">
        <v>100</v>
      </c>
      <c r="T23" s="1586">
        <v>99.452971529370217</v>
      </c>
      <c r="U23" s="1586">
        <v>100</v>
      </c>
      <c r="V23" s="1948">
        <v>99.186392464373114</v>
      </c>
      <c r="W23" s="1983"/>
      <c r="X23" s="1983"/>
      <c r="Y23" s="1983"/>
      <c r="Z23" s="1983"/>
      <c r="AA23" s="1983"/>
      <c r="AB23" s="1983"/>
      <c r="AC23" s="1983"/>
      <c r="AD23" s="1983"/>
      <c r="AE23" s="1983"/>
      <c r="AF23" s="1983"/>
      <c r="AG23" s="1983"/>
      <c r="AH23" s="1983"/>
      <c r="AI23" s="1983"/>
      <c r="AJ23" s="1983"/>
      <c r="AK23" s="1983"/>
      <c r="AL23" s="1983"/>
      <c r="AM23" s="1983"/>
      <c r="AN23" s="1983"/>
      <c r="AO23" s="1983"/>
      <c r="AP23" s="1983"/>
      <c r="AQ23" s="1983"/>
      <c r="AR23" s="1983"/>
      <c r="AS23" s="1983"/>
      <c r="AT23" s="1983"/>
      <c r="AU23" s="1983"/>
      <c r="AV23" s="1983"/>
      <c r="AW23" s="1983"/>
      <c r="AX23" s="1983"/>
      <c r="AY23" s="1983"/>
      <c r="AZ23" s="585"/>
      <c r="BA23" s="2255"/>
      <c r="BB23" s="149" t="s">
        <v>49</v>
      </c>
      <c r="BC23" s="1199" t="s">
        <v>36</v>
      </c>
      <c r="BD23" s="1219" t="s">
        <v>36</v>
      </c>
      <c r="BE23" s="1219" t="s">
        <v>36</v>
      </c>
      <c r="BF23" s="1219" t="s">
        <v>36</v>
      </c>
      <c r="BG23" s="1240" t="s">
        <v>36</v>
      </c>
      <c r="BH23" s="1261" t="s">
        <v>36</v>
      </c>
      <c r="BI23" s="1219" t="s">
        <v>36</v>
      </c>
      <c r="BJ23" s="1219" t="s">
        <v>36</v>
      </c>
      <c r="BK23" s="1219" t="s">
        <v>36</v>
      </c>
      <c r="BL23" s="1240" t="s">
        <v>36</v>
      </c>
      <c r="BM23" s="1261" t="s">
        <v>36</v>
      </c>
      <c r="BN23" s="1219" t="s">
        <v>36</v>
      </c>
      <c r="BO23" s="1219" t="s">
        <v>36</v>
      </c>
      <c r="BP23" s="1219" t="s">
        <v>36</v>
      </c>
      <c r="BQ23" s="1240" t="s">
        <v>36</v>
      </c>
      <c r="BR23" s="1261" t="s">
        <v>36</v>
      </c>
      <c r="BS23" s="1219" t="s">
        <v>36</v>
      </c>
      <c r="BT23" s="1219" t="s">
        <v>36</v>
      </c>
      <c r="BU23" s="1219" t="s">
        <v>36</v>
      </c>
      <c r="BV23" s="1991" t="s">
        <v>36</v>
      </c>
      <c r="BW23" s="2030"/>
      <c r="BX23" s="2030"/>
      <c r="BY23" s="1844"/>
      <c r="BZ23" s="1844"/>
      <c r="CA23" s="1844"/>
      <c r="CB23" s="1844"/>
      <c r="CC23" s="1844"/>
      <c r="CD23" s="1844"/>
      <c r="CE23" s="1844"/>
      <c r="CF23" s="1844"/>
      <c r="CG23" s="1844"/>
      <c r="CH23" s="1844"/>
      <c r="CI23" s="1844"/>
      <c r="CJ23" s="1844"/>
      <c r="CK23" s="1844"/>
      <c r="CL23" s="1844"/>
      <c r="CM23" s="1844"/>
      <c r="CN23" s="1844"/>
      <c r="CO23" s="1844"/>
      <c r="CP23" s="1844"/>
      <c r="CQ23" s="1844"/>
      <c r="CR23" s="1844"/>
      <c r="CS23" s="1844"/>
      <c r="CT23" s="1844"/>
      <c r="CU23" s="1844"/>
      <c r="CV23" s="1844"/>
      <c r="CW23" s="1844"/>
      <c r="CX23" s="1844"/>
      <c r="CY23" s="1844"/>
      <c r="CZ23" s="1844"/>
    </row>
    <row r="24" s="131" customFormat="true" ht="15" hidden="true" customHeight="true" x14ac:dyDescent="0.2">
      <c r="A24" s="2193" t="s">
        <v>48</v>
      </c>
      <c r="B24" s="248" t="s">
        <v>60</v>
      </c>
      <c r="C24" s="254"/>
      <c r="D24" s="255"/>
      <c r="E24" s="255"/>
      <c r="F24" s="255"/>
      <c r="G24" s="256"/>
      <c r="H24" s="257"/>
      <c r="I24" s="255"/>
      <c r="J24" s="255"/>
      <c r="K24" s="255"/>
      <c r="L24" s="258"/>
      <c r="M24" s="254"/>
      <c r="N24" s="255"/>
      <c r="O24" s="255"/>
      <c r="P24" s="255"/>
      <c r="Q24" s="256"/>
      <c r="R24" s="257"/>
      <c r="S24" s="255"/>
      <c r="T24" s="255"/>
      <c r="U24" s="255"/>
      <c r="V24" s="258"/>
      <c r="W24" s="543"/>
      <c r="X24" s="543"/>
      <c r="Y24" s="543"/>
      <c r="Z24" s="543"/>
      <c r="AA24" s="543"/>
      <c r="AB24" s="543"/>
      <c r="AC24" s="543"/>
      <c r="AD24" s="543"/>
      <c r="AE24" s="543"/>
      <c r="AF24" s="543"/>
      <c r="AG24" s="543"/>
      <c r="AH24" s="543"/>
      <c r="AI24" s="543"/>
      <c r="AJ24" s="543"/>
      <c r="AK24" s="543"/>
      <c r="AL24" s="543"/>
      <c r="AM24" s="543"/>
      <c r="AN24" s="543"/>
      <c r="AO24" s="543"/>
      <c r="AP24" s="543"/>
      <c r="AQ24" s="543"/>
      <c r="AR24" s="543"/>
      <c r="AS24" s="543"/>
      <c r="AT24" s="543"/>
      <c r="AU24" s="543"/>
      <c r="AV24" s="543"/>
      <c r="AW24" s="543"/>
      <c r="AX24" s="543"/>
      <c r="AY24" s="543"/>
      <c r="AZ24" s="216"/>
      <c r="BB24" s="133"/>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194"/>
      <c r="B25" s="240" t="s">
        <v>59</v>
      </c>
      <c r="C25" s="259"/>
      <c r="D25" s="260"/>
      <c r="E25" s="260"/>
      <c r="F25" s="260"/>
      <c r="G25" s="261"/>
      <c r="H25" s="262"/>
      <c r="I25" s="260"/>
      <c r="J25" s="260"/>
      <c r="K25" s="260"/>
      <c r="L25" s="263"/>
      <c r="M25" s="259"/>
      <c r="N25" s="260"/>
      <c r="O25" s="260"/>
      <c r="P25" s="260"/>
      <c r="Q25" s="261"/>
      <c r="R25" s="262"/>
      <c r="S25" s="260"/>
      <c r="T25" s="260"/>
      <c r="U25" s="260"/>
      <c r="V25" s="263"/>
      <c r="W25" s="543"/>
      <c r="X25" s="543"/>
      <c r="Y25" s="543"/>
      <c r="Z25" s="543"/>
      <c r="AA25" s="543"/>
      <c r="AB25" s="543"/>
      <c r="AC25" s="543"/>
      <c r="AD25" s="543"/>
      <c r="AE25" s="543"/>
      <c r="AF25" s="543"/>
      <c r="AG25" s="543"/>
      <c r="AH25" s="543"/>
      <c r="AI25" s="543"/>
      <c r="AJ25" s="543"/>
      <c r="AK25" s="543"/>
      <c r="AL25" s="543"/>
      <c r="AM25" s="543"/>
      <c r="AN25" s="543"/>
      <c r="AO25" s="543"/>
      <c r="AP25" s="543"/>
      <c r="AQ25" s="543"/>
      <c r="AR25" s="543"/>
      <c r="AS25" s="543"/>
      <c r="AT25" s="543"/>
      <c r="AU25" s="543"/>
      <c r="AV25" s="543"/>
      <c r="AW25" s="543"/>
      <c r="AX25" s="543"/>
      <c r="AY25" s="543"/>
      <c r="AZ25" s="216"/>
      <c r="BB25" s="133"/>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195"/>
      <c r="B26" s="241" t="s">
        <v>47</v>
      </c>
      <c r="C26" s="264"/>
      <c r="D26" s="265"/>
      <c r="E26" s="265"/>
      <c r="F26" s="265"/>
      <c r="G26" s="266"/>
      <c r="H26" s="267"/>
      <c r="I26" s="265"/>
      <c r="J26" s="265"/>
      <c r="K26" s="265"/>
      <c r="L26" s="268"/>
      <c r="M26" s="264"/>
      <c r="N26" s="265"/>
      <c r="O26" s="265"/>
      <c r="P26" s="265"/>
      <c r="Q26" s="266"/>
      <c r="R26" s="1766"/>
      <c r="S26" s="1767"/>
      <c r="T26" s="1767"/>
      <c r="U26" s="1767"/>
      <c r="V26" s="1768"/>
      <c r="W26" s="543"/>
      <c r="X26" s="543"/>
      <c r="Y26" s="543"/>
      <c r="Z26" s="543"/>
      <c r="AA26" s="543"/>
      <c r="AB26" s="543"/>
      <c r="AC26" s="543"/>
      <c r="AD26" s="543"/>
      <c r="AE26" s="543"/>
      <c r="AF26" s="543"/>
      <c r="AG26" s="543"/>
      <c r="AH26" s="543"/>
      <c r="AI26" s="543"/>
      <c r="AJ26" s="543"/>
      <c r="AK26" s="543"/>
      <c r="AL26" s="543"/>
      <c r="AM26" s="543"/>
      <c r="AN26" s="543"/>
      <c r="AO26" s="543"/>
      <c r="AP26" s="543"/>
      <c r="AQ26" s="543"/>
      <c r="AR26" s="543"/>
      <c r="AS26" s="543"/>
      <c r="AT26" s="543"/>
      <c r="AU26" s="543"/>
      <c r="AV26" s="543"/>
      <c r="AW26" s="543"/>
      <c r="AX26" s="543"/>
      <c r="AY26" s="543"/>
      <c r="AZ26" s="216"/>
      <c r="BB26" s="133"/>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577" customFormat="true" ht="15" customHeight="true" x14ac:dyDescent="0.2">
      <c r="A27" s="130"/>
      <c r="B27" s="183"/>
      <c r="C27" s="2196" t="s">
        <v>115</v>
      </c>
      <c r="D27" s="2197"/>
      <c r="E27" s="2197"/>
      <c r="F27" s="2197"/>
      <c r="G27" s="2198"/>
      <c r="H27" s="2381" t="s">
        <v>39</v>
      </c>
      <c r="I27" s="2382"/>
      <c r="J27" s="2382"/>
      <c r="K27" s="2382"/>
      <c r="L27" s="2383"/>
      <c r="M27" s="2384" t="s">
        <v>38</v>
      </c>
      <c r="N27" s="2382"/>
      <c r="O27" s="2382"/>
      <c r="P27" s="2382"/>
      <c r="Q27" s="2383"/>
      <c r="R27" s="1929" t="s">
        <v>139</v>
      </c>
      <c r="S27" s="1936"/>
      <c r="T27" s="1936"/>
      <c r="U27" s="1936"/>
      <c r="V27" s="1937"/>
      <c r="W27" s="1983"/>
      <c r="X27" s="1983"/>
      <c r="Y27" s="1983"/>
      <c r="Z27" s="1983"/>
      <c r="AA27" s="1983"/>
      <c r="AB27" s="1983"/>
      <c r="AC27" s="1983"/>
      <c r="AD27" s="1983"/>
      <c r="AE27" s="1983"/>
      <c r="AF27" s="1983"/>
      <c r="AG27" s="1983"/>
      <c r="AH27" s="1983"/>
      <c r="AI27" s="1983"/>
      <c r="AJ27" s="1983"/>
      <c r="AK27" s="1983"/>
      <c r="AL27" s="1983"/>
      <c r="AM27" s="1983"/>
      <c r="AN27" s="1983"/>
      <c r="AO27" s="1983"/>
      <c r="AP27" s="1983"/>
      <c r="AQ27" s="1983"/>
      <c r="AR27" s="1983"/>
      <c r="AS27" s="1983"/>
      <c r="AT27" s="1983"/>
      <c r="AU27" s="1983"/>
      <c r="AV27" s="1983"/>
      <c r="AW27" s="1983"/>
      <c r="AX27" s="1983"/>
      <c r="AY27" s="1983"/>
      <c r="AZ27" s="585"/>
      <c r="BA27" s="217" t="s">
        <v>129</v>
      </c>
      <c r="BB27" s="115" t="s">
        <v>96</v>
      </c>
      <c r="BC27" s="2256" t="s">
        <v>115</v>
      </c>
      <c r="BD27" s="2257"/>
      <c r="BE27" s="2257"/>
      <c r="BF27" s="2257"/>
      <c r="BG27" s="2258"/>
      <c r="BH27" s="2259" t="s">
        <v>39</v>
      </c>
      <c r="BI27" s="2257"/>
      <c r="BJ27" s="2257"/>
      <c r="BK27" s="2257"/>
      <c r="BL27" s="2258"/>
      <c r="BM27" s="2259" t="s">
        <v>38</v>
      </c>
      <c r="BN27" s="2257"/>
      <c r="BO27" s="2257"/>
      <c r="BP27" s="2257"/>
      <c r="BQ27" s="2260"/>
      <c r="BR27" s="1776" t="s">
        <v>139</v>
      </c>
      <c r="BS27" s="1777"/>
      <c r="BT27" s="1777"/>
      <c r="BU27" s="1777"/>
      <c r="BV27" s="1777"/>
      <c r="BW27" s="2031"/>
      <c r="BX27" s="2031"/>
      <c r="BY27" s="2032"/>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577" customFormat="true" ht="12.75" x14ac:dyDescent="0.2">
      <c r="A28" s="184" t="s">
        <v>70</v>
      </c>
      <c r="B28" s="243"/>
      <c r="C28" s="272" t="s">
        <v>0</v>
      </c>
      <c r="D28" s="273" t="s">
        <v>1</v>
      </c>
      <c r="E28" s="273" t="s">
        <v>2</v>
      </c>
      <c r="F28" s="273" t="s">
        <v>3</v>
      </c>
      <c r="G28" s="274" t="s">
        <v>4</v>
      </c>
      <c r="H28" s="1541" t="s">
        <v>0</v>
      </c>
      <c r="I28" s="1503" t="s">
        <v>1</v>
      </c>
      <c r="J28" s="1503" t="s">
        <v>2</v>
      </c>
      <c r="K28" s="1503" t="s">
        <v>3</v>
      </c>
      <c r="L28" s="1504" t="s">
        <v>4</v>
      </c>
      <c r="M28" s="1531" t="s">
        <v>0</v>
      </c>
      <c r="N28" s="1503" t="s">
        <v>1</v>
      </c>
      <c r="O28" s="1503" t="s">
        <v>2</v>
      </c>
      <c r="P28" s="1503" t="s">
        <v>3</v>
      </c>
      <c r="Q28" s="1551" t="s">
        <v>4</v>
      </c>
      <c r="R28" s="1541" t="s">
        <v>318</v>
      </c>
      <c r="S28" s="1503" t="s">
        <v>319</v>
      </c>
      <c r="T28" s="1503" t="s">
        <v>320</v>
      </c>
      <c r="U28" s="1503" t="s">
        <v>321</v>
      </c>
      <c r="V28" s="1505" t="s">
        <v>247</v>
      </c>
      <c r="W28" s="1983"/>
      <c r="X28" s="1983"/>
      <c r="Y28" s="1983"/>
      <c r="Z28" s="1983"/>
      <c r="AA28" s="1983"/>
      <c r="AB28" s="1983"/>
      <c r="AC28" s="1983"/>
      <c r="AD28" s="1983"/>
      <c r="AE28" s="1983"/>
      <c r="AF28" s="1983"/>
      <c r="AG28" s="1983"/>
      <c r="AH28" s="1983"/>
      <c r="AI28" s="1983"/>
      <c r="AJ28" s="1983"/>
      <c r="AK28" s="1983"/>
      <c r="AL28" s="1983"/>
      <c r="AM28" s="1983"/>
      <c r="AN28" s="1983"/>
      <c r="AO28" s="1983"/>
      <c r="AP28" s="1983"/>
      <c r="AQ28" s="1983"/>
      <c r="AR28" s="1983"/>
      <c r="AS28" s="1983"/>
      <c r="AT28" s="1983"/>
      <c r="AU28" s="1983"/>
      <c r="AV28" s="1983"/>
      <c r="AW28" s="1983"/>
      <c r="AX28" s="1983"/>
      <c r="AY28" s="1983"/>
      <c r="AZ28" s="585"/>
      <c r="BA28" s="194" t="s">
        <v>120</v>
      </c>
      <c r="BB28" s="193"/>
      <c r="BC28" s="317" t="s">
        <v>0</v>
      </c>
      <c r="BD28" s="168" t="s">
        <v>1</v>
      </c>
      <c r="BE28" s="168" t="s">
        <v>2</v>
      </c>
      <c r="BF28" s="168" t="s">
        <v>3</v>
      </c>
      <c r="BG28" s="318" t="s">
        <v>4</v>
      </c>
      <c r="BH28" s="328" t="s">
        <v>0</v>
      </c>
      <c r="BI28" s="168" t="s">
        <v>1</v>
      </c>
      <c r="BJ28" s="168" t="s">
        <v>2</v>
      </c>
      <c r="BK28" s="168" t="s">
        <v>3</v>
      </c>
      <c r="BL28" s="318" t="s">
        <v>4</v>
      </c>
      <c r="BM28" s="328" t="s">
        <v>0</v>
      </c>
      <c r="BN28" s="168" t="s">
        <v>1</v>
      </c>
      <c r="BO28" s="168" t="s">
        <v>2</v>
      </c>
      <c r="BP28" s="168" t="s">
        <v>3</v>
      </c>
      <c r="BQ28" s="318" t="s">
        <v>4</v>
      </c>
      <c r="BR28" s="328" t="s">
        <v>318</v>
      </c>
      <c r="BS28" s="168" t="s">
        <v>319</v>
      </c>
      <c r="BT28" s="168" t="s">
        <v>320</v>
      </c>
      <c r="BU28" s="168" t="s">
        <v>321</v>
      </c>
      <c r="BV28" s="1992" t="s">
        <v>247</v>
      </c>
      <c r="BW28" s="2033"/>
      <c r="BX28" s="2033"/>
      <c r="BY28" s="1845"/>
      <c r="BZ28" s="1845"/>
      <c r="CA28" s="1845"/>
      <c r="CB28" s="1845"/>
      <c r="CC28" s="1845"/>
      <c r="CD28" s="1845"/>
      <c r="CE28" s="1845"/>
      <c r="CF28" s="1845"/>
      <c r="CG28" s="1845"/>
      <c r="CH28" s="1845"/>
      <c r="CI28" s="1845"/>
      <c r="CJ28" s="1845"/>
      <c r="CK28" s="1845"/>
      <c r="CL28" s="1845"/>
      <c r="CM28" s="1845"/>
      <c r="CN28" s="1845"/>
      <c r="CO28" s="1845"/>
      <c r="CP28" s="1845"/>
      <c r="CQ28" s="1845"/>
      <c r="CR28" s="1845"/>
      <c r="CS28" s="1845"/>
      <c r="CT28" s="1845"/>
      <c r="CU28" s="1845"/>
      <c r="CV28" s="1845"/>
      <c r="CW28" s="1845"/>
      <c r="CX28" s="1845"/>
      <c r="CY28" s="1845"/>
      <c r="CZ28" s="1845"/>
    </row>
    <row r="29" s="577" customFormat="true" ht="15" customHeight="true" x14ac:dyDescent="0.2">
      <c r="A29" s="2363" t="s">
        <v>58</v>
      </c>
      <c r="B29" s="1723" t="s">
        <v>50</v>
      </c>
      <c r="C29" s="1591">
        <v>83.507590656463705</v>
      </c>
      <c r="D29" s="1592">
        <v>92.070267048457794</v>
      </c>
      <c r="E29" s="1592">
        <v>93.520286120997511</v>
      </c>
      <c r="F29" s="1592">
        <v>95.935475589760628</v>
      </c>
      <c r="G29" s="1593">
        <v>98.123009880784025</v>
      </c>
      <c r="H29" s="1594">
        <v>93.721422376421131</v>
      </c>
      <c r="I29" s="1592">
        <v>94.870079253768864</v>
      </c>
      <c r="J29" s="1592">
        <v>98.344651842662174</v>
      </c>
      <c r="K29" s="1592">
        <v>97.828737662729381</v>
      </c>
      <c r="L29" s="1595">
        <v>98.86749316777626</v>
      </c>
      <c r="M29" s="1596">
        <v>72.068241052653619</v>
      </c>
      <c r="N29" s="1592">
        <v>87.015734178261312</v>
      </c>
      <c r="O29" s="1592">
        <v>89.582764632999456</v>
      </c>
      <c r="P29" s="1592">
        <v>91.476020850411061</v>
      </c>
      <c r="Q29" s="1593">
        <v>95.457419511418834</v>
      </c>
      <c r="R29" s="1594">
        <v>98.319039099858784</v>
      </c>
      <c r="S29" s="1592">
        <v>72.492992877087943</v>
      </c>
      <c r="T29" s="1592">
        <v>90.385123235094341</v>
      </c>
      <c r="U29" s="1592">
        <v>92.397100964974527</v>
      </c>
      <c r="V29" s="1949">
        <v>91.217120946757447</v>
      </c>
      <c r="W29" s="1983"/>
      <c r="X29" s="1983"/>
      <c r="Y29" s="1983"/>
      <c r="Z29" s="1983"/>
      <c r="AA29" s="1983"/>
      <c r="AB29" s="1983"/>
      <c r="AC29" s="1983"/>
      <c r="AD29" s="1983"/>
      <c r="AE29" s="1983"/>
      <c r="AF29" s="1983"/>
      <c r="AG29" s="1983"/>
      <c r="AH29" s="1983"/>
      <c r="AI29" s="1983"/>
      <c r="AJ29" s="1983"/>
      <c r="AK29" s="1983"/>
      <c r="AL29" s="1983"/>
      <c r="AM29" s="1983"/>
      <c r="AN29" s="1983"/>
      <c r="AO29" s="1983"/>
      <c r="AP29" s="1983"/>
      <c r="AQ29" s="1983"/>
      <c r="AR29" s="1983"/>
      <c r="AS29" s="1983"/>
      <c r="AT29" s="1983"/>
      <c r="AU29" s="1983"/>
      <c r="AV29" s="1983"/>
      <c r="AW29" s="1983"/>
      <c r="AX29" s="1983"/>
      <c r="AY29" s="1983"/>
      <c r="AZ29" s="585"/>
      <c r="BA29" s="2234" t="s">
        <v>58</v>
      </c>
      <c r="BB29" s="150" t="s">
        <v>50</v>
      </c>
      <c r="BC29" s="1200" t="s">
        <v>36</v>
      </c>
      <c r="BD29" s="1220" t="s">
        <v>36</v>
      </c>
      <c r="BE29" s="1220" t="s">
        <v>36</v>
      </c>
      <c r="BF29" s="1220" t="s">
        <v>36</v>
      </c>
      <c r="BG29" s="1241" t="s">
        <v>36</v>
      </c>
      <c r="BH29" s="1262" t="s">
        <v>36</v>
      </c>
      <c r="BI29" s="1220" t="s">
        <v>36</v>
      </c>
      <c r="BJ29" s="1220" t="s">
        <v>36</v>
      </c>
      <c r="BK29" s="1220" t="s">
        <v>36</v>
      </c>
      <c r="BL29" s="1241" t="s">
        <v>36</v>
      </c>
      <c r="BM29" s="1262" t="s">
        <v>36</v>
      </c>
      <c r="BN29" s="1220" t="s">
        <v>36</v>
      </c>
      <c r="BO29" s="1220" t="s">
        <v>36</v>
      </c>
      <c r="BP29" s="1220" t="s">
        <v>36</v>
      </c>
      <c r="BQ29" s="1241" t="s">
        <v>36</v>
      </c>
      <c r="BR29" s="1262" t="s">
        <v>36</v>
      </c>
      <c r="BS29" s="1220" t="s">
        <v>36</v>
      </c>
      <c r="BT29" s="1220" t="s">
        <v>36</v>
      </c>
      <c r="BU29" s="1220" t="s">
        <v>36</v>
      </c>
      <c r="BV29" s="1993" t="s">
        <v>36</v>
      </c>
      <c r="BW29" s="2034"/>
      <c r="BX29" s="2034"/>
      <c r="BY29" s="1846"/>
      <c r="BZ29" s="1846"/>
      <c r="CA29" s="1846"/>
      <c r="CB29" s="1846"/>
      <c r="CC29" s="1846"/>
      <c r="CD29" s="1846"/>
      <c r="CE29" s="1846"/>
      <c r="CF29" s="1846"/>
      <c r="CG29" s="1846"/>
      <c r="CH29" s="1846"/>
      <c r="CI29" s="1846"/>
      <c r="CJ29" s="1846"/>
      <c r="CK29" s="1846"/>
      <c r="CL29" s="1846"/>
      <c r="CM29" s="1846"/>
      <c r="CN29" s="1846"/>
      <c r="CO29" s="1846"/>
      <c r="CP29" s="1846"/>
      <c r="CQ29" s="1846"/>
      <c r="CR29" s="1846"/>
      <c r="CS29" s="1846"/>
      <c r="CT29" s="1846"/>
      <c r="CU29" s="1846"/>
      <c r="CV29" s="1846"/>
      <c r="CW29" s="1846"/>
      <c r="CX29" s="1846"/>
      <c r="CY29" s="1846"/>
      <c r="CZ29" s="1846"/>
    </row>
    <row r="30" s="577" customFormat="true" ht="15" customHeight="true" x14ac:dyDescent="0.2">
      <c r="A30" s="2364"/>
      <c r="B30" s="1724" t="s">
        <v>49</v>
      </c>
      <c r="C30" s="1597">
        <v>16.492409343535776</v>
      </c>
      <c r="D30" s="1598">
        <v>7.9297329515421593</v>
      </c>
      <c r="E30" s="1598">
        <v>6.4797138790024453</v>
      </c>
      <c r="F30" s="1598">
        <v>4.0645244102393914</v>
      </c>
      <c r="G30" s="1599">
        <v>1.8769901192159735</v>
      </c>
      <c r="H30" s="1600">
        <v>6.2785776235788768</v>
      </c>
      <c r="I30" s="1598">
        <v>5.1299207462311847</v>
      </c>
      <c r="J30" s="1598">
        <v>1.6553481573378517</v>
      </c>
      <c r="K30" s="1598">
        <v>2.171262337270651</v>
      </c>
      <c r="L30" s="1601">
        <v>1.1325068322237406</v>
      </c>
      <c r="M30" s="1602">
        <v>27.931758947346442</v>
      </c>
      <c r="N30" s="1598">
        <v>12.98426582173861</v>
      </c>
      <c r="O30" s="1598">
        <v>10.41723536700052</v>
      </c>
      <c r="P30" s="1598">
        <v>8.5239791495888273</v>
      </c>
      <c r="Q30" s="1599">
        <v>4.5425804885811552</v>
      </c>
      <c r="R30" s="1600">
        <v>1.6809609001412125</v>
      </c>
      <c r="S30" s="1598">
        <v>27.507007122912448</v>
      </c>
      <c r="T30" s="1598">
        <v>9.6148767649055493</v>
      </c>
      <c r="U30" s="1598">
        <v>7.6028990350254011</v>
      </c>
      <c r="V30" s="1950">
        <v>8.7828790532424588</v>
      </c>
      <c r="W30" s="1983"/>
      <c r="X30" s="1983"/>
      <c r="Y30" s="1983"/>
      <c r="Z30" s="1983"/>
      <c r="AA30" s="1983"/>
      <c r="AB30" s="1983"/>
      <c r="AC30" s="1983"/>
      <c r="AD30" s="1983"/>
      <c r="AE30" s="1983"/>
      <c r="AF30" s="1983"/>
      <c r="AG30" s="1983"/>
      <c r="AH30" s="1983"/>
      <c r="AI30" s="1983"/>
      <c r="AJ30" s="1983"/>
      <c r="AK30" s="1983"/>
      <c r="AL30" s="1983"/>
      <c r="AM30" s="1983"/>
      <c r="AN30" s="1983"/>
      <c r="AO30" s="1983"/>
      <c r="AP30" s="1983"/>
      <c r="AQ30" s="1983"/>
      <c r="AR30" s="1983"/>
      <c r="AS30" s="1983"/>
      <c r="AT30" s="1983"/>
      <c r="AU30" s="1983"/>
      <c r="AV30" s="1983"/>
      <c r="AW30" s="1983"/>
      <c r="AX30" s="1983"/>
      <c r="AY30" s="1983"/>
      <c r="AZ30" s="585"/>
      <c r="BA30" s="2228"/>
      <c r="BB30" s="151" t="s">
        <v>49</v>
      </c>
      <c r="BC30" s="1201" t="s">
        <v>36</v>
      </c>
      <c r="BD30" s="1221" t="s">
        <v>36</v>
      </c>
      <c r="BE30" s="1221" t="s">
        <v>36</v>
      </c>
      <c r="BF30" s="1221" t="s">
        <v>36</v>
      </c>
      <c r="BG30" s="1242" t="s">
        <v>36</v>
      </c>
      <c r="BH30" s="1263" t="s">
        <v>36</v>
      </c>
      <c r="BI30" s="1221" t="s">
        <v>36</v>
      </c>
      <c r="BJ30" s="1221" t="s">
        <v>36</v>
      </c>
      <c r="BK30" s="1221" t="s">
        <v>36</v>
      </c>
      <c r="BL30" s="1242" t="s">
        <v>36</v>
      </c>
      <c r="BM30" s="1263" t="s">
        <v>36</v>
      </c>
      <c r="BN30" s="1221" t="s">
        <v>36</v>
      </c>
      <c r="BO30" s="1221" t="s">
        <v>36</v>
      </c>
      <c r="BP30" s="1221" t="s">
        <v>36</v>
      </c>
      <c r="BQ30" s="1242" t="s">
        <v>36</v>
      </c>
      <c r="BR30" s="1263" t="s">
        <v>36</v>
      </c>
      <c r="BS30" s="1221" t="s">
        <v>36</v>
      </c>
      <c r="BT30" s="1221" t="s">
        <v>36</v>
      </c>
      <c r="BU30" s="1221" t="s">
        <v>36</v>
      </c>
      <c r="BV30" s="1994" t="s">
        <v>36</v>
      </c>
      <c r="BW30" s="2035"/>
      <c r="BX30" s="2035"/>
      <c r="BY30" s="1847"/>
      <c r="BZ30" s="1847"/>
      <c r="CA30" s="1847"/>
      <c r="CB30" s="1847"/>
      <c r="CC30" s="1847"/>
      <c r="CD30" s="1847"/>
      <c r="CE30" s="1847"/>
      <c r="CF30" s="1847"/>
      <c r="CG30" s="1847"/>
      <c r="CH30" s="1847"/>
      <c r="CI30" s="1847"/>
      <c r="CJ30" s="1847"/>
      <c r="CK30" s="1847"/>
      <c r="CL30" s="1847"/>
      <c r="CM30" s="1847"/>
      <c r="CN30" s="1847"/>
      <c r="CO30" s="1847"/>
      <c r="CP30" s="1847"/>
      <c r="CQ30" s="1847"/>
      <c r="CR30" s="1847"/>
      <c r="CS30" s="1847"/>
      <c r="CT30" s="1847"/>
      <c r="CU30" s="1847"/>
      <c r="CV30" s="1847"/>
      <c r="CW30" s="1847"/>
      <c r="CX30" s="1847"/>
      <c r="CY30" s="1847"/>
      <c r="CZ30" s="1847"/>
    </row>
    <row r="31" s="130" customFormat="true" ht="15" customHeight="true" x14ac:dyDescent="0.2">
      <c r="A31" s="2199" t="s">
        <v>104</v>
      </c>
      <c r="B31" s="249" t="s">
        <v>50</v>
      </c>
      <c r="C31" s="1603">
        <v>72.210877905979657</v>
      </c>
      <c r="D31" s="1604">
        <v>89.9395341940333</v>
      </c>
      <c r="E31" s="1604">
        <v>91.59741522557438</v>
      </c>
      <c r="F31" s="1604">
        <v>94.922768861072413</v>
      </c>
      <c r="G31" s="1605">
        <v>98.123009880784025</v>
      </c>
      <c r="H31" s="1606">
        <v>82.055480326986867</v>
      </c>
      <c r="I31" s="1604">
        <v>92.599694001303433</v>
      </c>
      <c r="J31" s="1604">
        <v>96.469812214731789</v>
      </c>
      <c r="K31" s="1604">
        <v>96.892942104467181</v>
      </c>
      <c r="L31" s="1607">
        <v>98.86749316777626</v>
      </c>
      <c r="M31" s="1608">
        <v>61.423227185753291</v>
      </c>
      <c r="N31" s="1604">
        <v>84.229637551359843</v>
      </c>
      <c r="O31" s="1604">
        <v>88.991730290288757</v>
      </c>
      <c r="P31" s="1604">
        <v>89.884905412415776</v>
      </c>
      <c r="Q31" s="1605">
        <v>95.228267784195879</v>
      </c>
      <c r="R31" s="1606">
        <v>96.648003551323768</v>
      </c>
      <c r="S31" s="1604">
        <v>70.224372466013079</v>
      </c>
      <c r="T31" s="1604">
        <v>84.733766812311742</v>
      </c>
      <c r="U31" s="1604">
        <v>88.248584185912691</v>
      </c>
      <c r="V31" s="1951">
        <v>90.441454227330482</v>
      </c>
      <c r="W31" s="1983"/>
      <c r="X31" s="1983"/>
      <c r="Y31" s="1983"/>
      <c r="Z31" s="1983"/>
      <c r="AA31" s="1983"/>
      <c r="AB31" s="1983"/>
      <c r="AC31" s="1983"/>
      <c r="AD31" s="1983"/>
      <c r="AE31" s="1983"/>
      <c r="AF31" s="1983"/>
      <c r="AG31" s="1983"/>
      <c r="AH31" s="1983"/>
      <c r="AI31" s="1983"/>
      <c r="AJ31" s="1983"/>
      <c r="AK31" s="1983"/>
      <c r="AL31" s="1983"/>
      <c r="AM31" s="1983"/>
      <c r="AN31" s="1983"/>
      <c r="AO31" s="1983"/>
      <c r="AP31" s="1983"/>
      <c r="AQ31" s="1983"/>
      <c r="AR31" s="1983"/>
      <c r="AS31" s="1983"/>
      <c r="AT31" s="1983"/>
      <c r="AU31" s="1983"/>
      <c r="AV31" s="1983"/>
      <c r="AW31" s="1983"/>
      <c r="AX31" s="1983"/>
      <c r="AY31" s="1983"/>
      <c r="AZ31" s="585"/>
      <c r="BA31" s="2228" t="s">
        <v>104</v>
      </c>
      <c r="BB31" s="151" t="s">
        <v>50</v>
      </c>
      <c r="BC31" s="1201" t="s">
        <v>36</v>
      </c>
      <c r="BD31" s="1221" t="s">
        <v>36</v>
      </c>
      <c r="BE31" s="1221" t="s">
        <v>36</v>
      </c>
      <c r="BF31" s="1221" t="s">
        <v>36</v>
      </c>
      <c r="BG31" s="1242" t="s">
        <v>36</v>
      </c>
      <c r="BH31" s="1263" t="s">
        <v>36</v>
      </c>
      <c r="BI31" s="1221" t="s">
        <v>36</v>
      </c>
      <c r="BJ31" s="1221" t="s">
        <v>36</v>
      </c>
      <c r="BK31" s="1221" t="s">
        <v>36</v>
      </c>
      <c r="BL31" s="1242" t="s">
        <v>36</v>
      </c>
      <c r="BM31" s="1263" t="s">
        <v>36</v>
      </c>
      <c r="BN31" s="1221" t="s">
        <v>36</v>
      </c>
      <c r="BO31" s="1221" t="s">
        <v>36</v>
      </c>
      <c r="BP31" s="1221" t="s">
        <v>36</v>
      </c>
      <c r="BQ31" s="1242" t="s">
        <v>36</v>
      </c>
      <c r="BR31" s="1263" t="s">
        <v>36</v>
      </c>
      <c r="BS31" s="1221" t="s">
        <v>36</v>
      </c>
      <c r="BT31" s="1221" t="s">
        <v>36</v>
      </c>
      <c r="BU31" s="1221" t="s">
        <v>36</v>
      </c>
      <c r="BV31" s="1994" t="s">
        <v>36</v>
      </c>
      <c r="BW31" s="2035"/>
      <c r="BX31" s="2035"/>
      <c r="BY31" s="1847"/>
      <c r="BZ31" s="1847"/>
      <c r="CA31" s="1847"/>
      <c r="CB31" s="1847"/>
      <c r="CC31" s="1847"/>
      <c r="CD31" s="1847"/>
      <c r="CE31" s="1847"/>
      <c r="CF31" s="1847"/>
      <c r="CG31" s="1847"/>
      <c r="CH31" s="1847"/>
      <c r="CI31" s="1847"/>
      <c r="CJ31" s="1847"/>
      <c r="CK31" s="1847"/>
      <c r="CL31" s="1847"/>
      <c r="CM31" s="1847"/>
      <c r="CN31" s="1847"/>
      <c r="CO31" s="1847"/>
      <c r="CP31" s="1847"/>
      <c r="CQ31" s="1847"/>
      <c r="CR31" s="1847"/>
      <c r="CS31" s="1847"/>
      <c r="CT31" s="1847"/>
      <c r="CU31" s="1847"/>
      <c r="CV31" s="1847"/>
      <c r="CW31" s="1847"/>
      <c r="CX31" s="1847"/>
      <c r="CY31" s="1847"/>
      <c r="CZ31" s="1847"/>
    </row>
    <row r="32" s="130" customFormat="true" ht="15" customHeight="true" x14ac:dyDescent="0.2">
      <c r="A32" s="2199"/>
      <c r="B32" s="249" t="s">
        <v>49</v>
      </c>
      <c r="C32" s="1597">
        <v>27.789122094019508</v>
      </c>
      <c r="D32" s="1598">
        <v>10.060465805966711</v>
      </c>
      <c r="E32" s="1598">
        <v>8.4025847744255362</v>
      </c>
      <c r="F32" s="1598">
        <v>5.0772311389275746</v>
      </c>
      <c r="G32" s="1599">
        <v>1.8769901192159735</v>
      </c>
      <c r="H32" s="1600">
        <v>17.944519673013144</v>
      </c>
      <c r="I32" s="1598">
        <v>7.4003059986965987</v>
      </c>
      <c r="J32" s="1598">
        <v>3.5301877852682546</v>
      </c>
      <c r="K32" s="1598">
        <v>3.1070578955328334</v>
      </c>
      <c r="L32" s="1601">
        <v>1.1325068322237406</v>
      </c>
      <c r="M32" s="1602">
        <v>38.576772814246759</v>
      </c>
      <c r="N32" s="1598">
        <v>15.770362448640087</v>
      </c>
      <c r="O32" s="1598">
        <v>11.008269709711223</v>
      </c>
      <c r="P32" s="1598">
        <v>10.115094587584132</v>
      </c>
      <c r="Q32" s="1599">
        <v>4.7717322158041124</v>
      </c>
      <c r="R32" s="1600">
        <v>3.3519964486761684</v>
      </c>
      <c r="S32" s="1598">
        <v>29.775627533987276</v>
      </c>
      <c r="T32" s="1598">
        <v>15.266233187688192</v>
      </c>
      <c r="U32" s="1598">
        <v>11.751415814087135</v>
      </c>
      <c r="V32" s="1950">
        <v>9.5585457726693814</v>
      </c>
      <c r="W32" s="1983"/>
      <c r="X32" s="1983"/>
      <c r="Y32" s="1983"/>
      <c r="Z32" s="1983"/>
      <c r="AA32" s="1983"/>
      <c r="AB32" s="1983"/>
      <c r="AC32" s="1983"/>
      <c r="AD32" s="1983"/>
      <c r="AE32" s="1983"/>
      <c r="AF32" s="1983"/>
      <c r="AG32" s="1983"/>
      <c r="AH32" s="1983"/>
      <c r="AI32" s="1983"/>
      <c r="AJ32" s="1983"/>
      <c r="AK32" s="1983"/>
      <c r="AL32" s="1983"/>
      <c r="AM32" s="1983"/>
      <c r="AN32" s="1983"/>
      <c r="AO32" s="1983"/>
      <c r="AP32" s="1983"/>
      <c r="AQ32" s="1983"/>
      <c r="AR32" s="1983"/>
      <c r="AS32" s="1983"/>
      <c r="AT32" s="1983"/>
      <c r="AU32" s="1983"/>
      <c r="AV32" s="1983"/>
      <c r="AW32" s="1983"/>
      <c r="AX32" s="1983"/>
      <c r="AY32" s="1983"/>
      <c r="AZ32" s="585"/>
      <c r="BA32" s="2228"/>
      <c r="BB32" s="151" t="s">
        <v>49</v>
      </c>
      <c r="BC32" s="1201" t="s">
        <v>36</v>
      </c>
      <c r="BD32" s="1221" t="s">
        <v>36</v>
      </c>
      <c r="BE32" s="1221" t="s">
        <v>36</v>
      </c>
      <c r="BF32" s="1221" t="s">
        <v>36</v>
      </c>
      <c r="BG32" s="1242" t="s">
        <v>36</v>
      </c>
      <c r="BH32" s="1263" t="s">
        <v>36</v>
      </c>
      <c r="BI32" s="1221" t="s">
        <v>36</v>
      </c>
      <c r="BJ32" s="1221" t="s">
        <v>36</v>
      </c>
      <c r="BK32" s="1221" t="s">
        <v>36</v>
      </c>
      <c r="BL32" s="1242" t="s">
        <v>36</v>
      </c>
      <c r="BM32" s="1263" t="s">
        <v>36</v>
      </c>
      <c r="BN32" s="1221" t="s">
        <v>36</v>
      </c>
      <c r="BO32" s="1221" t="s">
        <v>36</v>
      </c>
      <c r="BP32" s="1221" t="s">
        <v>36</v>
      </c>
      <c r="BQ32" s="1242" t="s">
        <v>36</v>
      </c>
      <c r="BR32" s="1263" t="s">
        <v>36</v>
      </c>
      <c r="BS32" s="1221" t="s">
        <v>36</v>
      </c>
      <c r="BT32" s="1221" t="s">
        <v>36</v>
      </c>
      <c r="BU32" s="1221" t="s">
        <v>36</v>
      </c>
      <c r="BV32" s="1994" t="s">
        <v>36</v>
      </c>
      <c r="BW32" s="2035"/>
      <c r="BX32" s="2035"/>
      <c r="BY32" s="1847"/>
      <c r="BZ32" s="1847"/>
      <c r="CA32" s="1847"/>
      <c r="CB32" s="1847"/>
      <c r="CC32" s="1847"/>
      <c r="CD32" s="1847"/>
      <c r="CE32" s="1847"/>
      <c r="CF32" s="1847"/>
      <c r="CG32" s="1847"/>
      <c r="CH32" s="1847"/>
      <c r="CI32" s="1847"/>
      <c r="CJ32" s="1847"/>
      <c r="CK32" s="1847"/>
      <c r="CL32" s="1847"/>
      <c r="CM32" s="1847"/>
      <c r="CN32" s="1847"/>
      <c r="CO32" s="1847"/>
      <c r="CP32" s="1847"/>
      <c r="CQ32" s="1847"/>
      <c r="CR32" s="1847"/>
      <c r="CS32" s="1847"/>
      <c r="CT32" s="1847"/>
      <c r="CU32" s="1847"/>
      <c r="CV32" s="1847"/>
      <c r="CW32" s="1847"/>
      <c r="CX32" s="1847"/>
      <c r="CY32" s="1847"/>
      <c r="CZ32" s="1847"/>
    </row>
    <row r="33" s="130" customFormat="true" ht="15" customHeight="true" x14ac:dyDescent="0.2">
      <c r="A33" s="2199" t="s">
        <v>105</v>
      </c>
      <c r="B33" s="249" t="s">
        <v>50</v>
      </c>
      <c r="C33" s="1042" t="s">
        <v>36</v>
      </c>
      <c r="D33" s="1054" t="s">
        <v>36</v>
      </c>
      <c r="E33" s="1054" t="s">
        <v>36</v>
      </c>
      <c r="F33" s="1054" t="s">
        <v>36</v>
      </c>
      <c r="G33" s="1066" t="s">
        <v>36</v>
      </c>
      <c r="H33" s="1084" t="s">
        <v>36</v>
      </c>
      <c r="I33" s="1054" t="s">
        <v>36</v>
      </c>
      <c r="J33" s="1054" t="s">
        <v>36</v>
      </c>
      <c r="K33" s="1054" t="s">
        <v>36</v>
      </c>
      <c r="L33" s="1126" t="s">
        <v>36</v>
      </c>
      <c r="M33" s="1149" t="s">
        <v>36</v>
      </c>
      <c r="N33" s="1054" t="s">
        <v>36</v>
      </c>
      <c r="O33" s="1054" t="s">
        <v>36</v>
      </c>
      <c r="P33" s="1054" t="s">
        <v>36</v>
      </c>
      <c r="Q33" s="1066" t="s">
        <v>36</v>
      </c>
      <c r="R33" s="1084" t="s">
        <v>36</v>
      </c>
      <c r="S33" s="1054" t="s">
        <v>36</v>
      </c>
      <c r="T33" s="1054" t="s">
        <v>36</v>
      </c>
      <c r="U33" s="1054" t="s">
        <v>36</v>
      </c>
      <c r="V33" s="1952" t="s">
        <v>36</v>
      </c>
      <c r="W33" s="1984"/>
      <c r="X33" s="1984"/>
      <c r="Y33" s="1837"/>
      <c r="Z33" s="1837"/>
      <c r="AA33" s="1837"/>
      <c r="AB33" s="1837"/>
      <c r="AC33" s="1837"/>
      <c r="AD33" s="1837"/>
      <c r="AE33" s="1837"/>
      <c r="AF33" s="1837"/>
      <c r="AG33" s="1837"/>
      <c r="AH33" s="1837"/>
      <c r="AI33" s="1837"/>
      <c r="AJ33" s="1837"/>
      <c r="AK33" s="1837"/>
      <c r="AL33" s="1837"/>
      <c r="AM33" s="1837"/>
      <c r="AN33" s="1837"/>
      <c r="AO33" s="1837"/>
      <c r="AP33" s="1837"/>
      <c r="AQ33" s="1837"/>
      <c r="AR33" s="1837"/>
      <c r="AS33" s="1837"/>
      <c r="AT33" s="1837"/>
      <c r="AU33" s="1837"/>
      <c r="AV33" s="1837"/>
      <c r="AW33" s="1837"/>
      <c r="AX33" s="1837"/>
      <c r="AY33" s="1837"/>
      <c r="AZ33" s="215"/>
      <c r="BA33" s="2228" t="s">
        <v>105</v>
      </c>
      <c r="BB33" s="151" t="s">
        <v>50</v>
      </c>
      <c r="BC33" s="1201" t="s">
        <v>36</v>
      </c>
      <c r="BD33" s="1221" t="s">
        <v>36</v>
      </c>
      <c r="BE33" s="1221" t="s">
        <v>36</v>
      </c>
      <c r="BF33" s="1221" t="s">
        <v>36</v>
      </c>
      <c r="BG33" s="1242" t="s">
        <v>36</v>
      </c>
      <c r="BH33" s="1263" t="s">
        <v>36</v>
      </c>
      <c r="BI33" s="1221" t="s">
        <v>36</v>
      </c>
      <c r="BJ33" s="1221" t="s">
        <v>36</v>
      </c>
      <c r="BK33" s="1221" t="s">
        <v>36</v>
      </c>
      <c r="BL33" s="1242" t="s">
        <v>36</v>
      </c>
      <c r="BM33" s="1263" t="s">
        <v>36</v>
      </c>
      <c r="BN33" s="1221" t="s">
        <v>36</v>
      </c>
      <c r="BO33" s="1221" t="s">
        <v>36</v>
      </c>
      <c r="BP33" s="1221" t="s">
        <v>36</v>
      </c>
      <c r="BQ33" s="1242" t="s">
        <v>36</v>
      </c>
      <c r="BR33" s="1263" t="s">
        <v>36</v>
      </c>
      <c r="BS33" s="1221" t="s">
        <v>36</v>
      </c>
      <c r="BT33" s="1221" t="s">
        <v>36</v>
      </c>
      <c r="BU33" s="1221" t="s">
        <v>36</v>
      </c>
      <c r="BV33" s="1994" t="s">
        <v>36</v>
      </c>
      <c r="BW33" s="2035"/>
      <c r="BX33" s="2035"/>
      <c r="BY33" s="1847"/>
      <c r="BZ33" s="1847"/>
      <c r="CA33" s="1847"/>
      <c r="CB33" s="1847"/>
      <c r="CC33" s="1847"/>
      <c r="CD33" s="1847"/>
      <c r="CE33" s="1847"/>
      <c r="CF33" s="1847"/>
      <c r="CG33" s="1847"/>
      <c r="CH33" s="1847"/>
      <c r="CI33" s="1847"/>
      <c r="CJ33" s="1847"/>
      <c r="CK33" s="1847"/>
      <c r="CL33" s="1847"/>
      <c r="CM33" s="1847"/>
      <c r="CN33" s="1847"/>
      <c r="CO33" s="1847"/>
      <c r="CP33" s="1847"/>
      <c r="CQ33" s="1847"/>
      <c r="CR33" s="1847"/>
      <c r="CS33" s="1847"/>
      <c r="CT33" s="1847"/>
      <c r="CU33" s="1847"/>
      <c r="CV33" s="1847"/>
      <c r="CW33" s="1847"/>
      <c r="CX33" s="1847"/>
      <c r="CY33" s="1847"/>
      <c r="CZ33" s="1847"/>
    </row>
    <row r="34" s="130" customFormat="true" ht="15" customHeight="true" x14ac:dyDescent="0.2">
      <c r="A34" s="2199"/>
      <c r="B34" s="249" t="s">
        <v>49</v>
      </c>
      <c r="C34" s="1042" t="s">
        <v>36</v>
      </c>
      <c r="D34" s="1054" t="s">
        <v>36</v>
      </c>
      <c r="E34" s="1054" t="s">
        <v>36</v>
      </c>
      <c r="F34" s="1054" t="s">
        <v>36</v>
      </c>
      <c r="G34" s="1066" t="s">
        <v>36</v>
      </c>
      <c r="H34" s="1084" t="s">
        <v>36</v>
      </c>
      <c r="I34" s="1054" t="s">
        <v>36</v>
      </c>
      <c r="J34" s="1054" t="s">
        <v>36</v>
      </c>
      <c r="K34" s="1054" t="s">
        <v>36</v>
      </c>
      <c r="L34" s="1126" t="s">
        <v>36</v>
      </c>
      <c r="M34" s="1149" t="s">
        <v>36</v>
      </c>
      <c r="N34" s="1054" t="s">
        <v>36</v>
      </c>
      <c r="O34" s="1054" t="s">
        <v>36</v>
      </c>
      <c r="P34" s="1054" t="s">
        <v>36</v>
      </c>
      <c r="Q34" s="1066" t="s">
        <v>36</v>
      </c>
      <c r="R34" s="1084" t="s">
        <v>36</v>
      </c>
      <c r="S34" s="1054" t="s">
        <v>36</v>
      </c>
      <c r="T34" s="1054" t="s">
        <v>36</v>
      </c>
      <c r="U34" s="1054" t="s">
        <v>36</v>
      </c>
      <c r="V34" s="1952" t="s">
        <v>36</v>
      </c>
      <c r="W34" s="1984"/>
      <c r="X34" s="1984"/>
      <c r="Y34" s="1837"/>
      <c r="Z34" s="1837"/>
      <c r="AA34" s="1837"/>
      <c r="AB34" s="1837"/>
      <c r="AC34" s="1837"/>
      <c r="AD34" s="1837"/>
      <c r="AE34" s="1837"/>
      <c r="AF34" s="1837"/>
      <c r="AG34" s="1837"/>
      <c r="AH34" s="1837"/>
      <c r="AI34" s="1837"/>
      <c r="AJ34" s="1837"/>
      <c r="AK34" s="1837"/>
      <c r="AL34" s="1837"/>
      <c r="AM34" s="1837"/>
      <c r="AN34" s="1837"/>
      <c r="AO34" s="1837"/>
      <c r="AP34" s="1837"/>
      <c r="AQ34" s="1837"/>
      <c r="AR34" s="1837"/>
      <c r="AS34" s="1837"/>
      <c r="AT34" s="1837"/>
      <c r="AU34" s="1837"/>
      <c r="AV34" s="1837"/>
      <c r="AW34" s="1837"/>
      <c r="AX34" s="1837"/>
      <c r="AY34" s="1837"/>
      <c r="AZ34" s="215"/>
      <c r="BA34" s="2228"/>
      <c r="BB34" s="151" t="s">
        <v>49</v>
      </c>
      <c r="BC34" s="1201" t="s">
        <v>36</v>
      </c>
      <c r="BD34" s="1221" t="s">
        <v>36</v>
      </c>
      <c r="BE34" s="1221" t="s">
        <v>36</v>
      </c>
      <c r="BF34" s="1221" t="s">
        <v>36</v>
      </c>
      <c r="BG34" s="1242" t="s">
        <v>36</v>
      </c>
      <c r="BH34" s="1263" t="s">
        <v>36</v>
      </c>
      <c r="BI34" s="1221" t="s">
        <v>36</v>
      </c>
      <c r="BJ34" s="1221" t="s">
        <v>36</v>
      </c>
      <c r="BK34" s="1221" t="s">
        <v>36</v>
      </c>
      <c r="BL34" s="1242" t="s">
        <v>36</v>
      </c>
      <c r="BM34" s="1263" t="s">
        <v>36</v>
      </c>
      <c r="BN34" s="1221" t="s">
        <v>36</v>
      </c>
      <c r="BO34" s="1221" t="s">
        <v>36</v>
      </c>
      <c r="BP34" s="1221" t="s">
        <v>36</v>
      </c>
      <c r="BQ34" s="1242" t="s">
        <v>36</v>
      </c>
      <c r="BR34" s="1263" t="s">
        <v>36</v>
      </c>
      <c r="BS34" s="1221" t="s">
        <v>36</v>
      </c>
      <c r="BT34" s="1221" t="s">
        <v>36</v>
      </c>
      <c r="BU34" s="1221" t="s">
        <v>36</v>
      </c>
      <c r="BV34" s="1994" t="s">
        <v>36</v>
      </c>
      <c r="BW34" s="2035"/>
      <c r="BX34" s="2035"/>
      <c r="BY34" s="1847"/>
      <c r="BZ34" s="1847"/>
      <c r="CA34" s="1847"/>
      <c r="CB34" s="1847"/>
      <c r="CC34" s="1847"/>
      <c r="CD34" s="1847"/>
      <c r="CE34" s="1847"/>
      <c r="CF34" s="1847"/>
      <c r="CG34" s="1847"/>
      <c r="CH34" s="1847"/>
      <c r="CI34" s="1847"/>
      <c r="CJ34" s="1847"/>
      <c r="CK34" s="1847"/>
      <c r="CL34" s="1847"/>
      <c r="CM34" s="1847"/>
      <c r="CN34" s="1847"/>
      <c r="CO34" s="1847"/>
      <c r="CP34" s="1847"/>
      <c r="CQ34" s="1847"/>
      <c r="CR34" s="1847"/>
      <c r="CS34" s="1847"/>
      <c r="CT34" s="1847"/>
      <c r="CU34" s="1847"/>
      <c r="CV34" s="1847"/>
      <c r="CW34" s="1847"/>
      <c r="CX34" s="1847"/>
      <c r="CY34" s="1847"/>
      <c r="CZ34" s="1847"/>
    </row>
    <row r="35" s="577" customFormat="true" ht="15" customHeight="true" x14ac:dyDescent="0.2">
      <c r="A35" s="2364" t="s">
        <v>56</v>
      </c>
      <c r="B35" s="1724" t="s">
        <v>50</v>
      </c>
      <c r="C35" s="1597">
        <v>87.504239336714306</v>
      </c>
      <c r="D35" s="1598">
        <v>97.726949640221548</v>
      </c>
      <c r="E35" s="1598">
        <v>97.601681192034746</v>
      </c>
      <c r="F35" s="1598">
        <v>98.252915130396616</v>
      </c>
      <c r="G35" s="1599">
        <v>99.449818679464002</v>
      </c>
      <c r="H35" s="1600">
        <v>88.007170390290483</v>
      </c>
      <c r="I35" s="1598">
        <v>97.039385604052654</v>
      </c>
      <c r="J35" s="1598">
        <v>98.148518152284339</v>
      </c>
      <c r="K35" s="1598">
        <v>98.409715496969966</v>
      </c>
      <c r="L35" s="1601">
        <v>99.431759476646775</v>
      </c>
      <c r="M35" s="1602">
        <v>87.026179630188778</v>
      </c>
      <c r="N35" s="1598">
        <v>97.566471557647091</v>
      </c>
      <c r="O35" s="1598">
        <v>98.595144645473667</v>
      </c>
      <c r="P35" s="1598">
        <v>97.668720345290197</v>
      </c>
      <c r="Q35" s="1599">
        <v>99.008325311379281</v>
      </c>
      <c r="R35" s="1600">
        <v>98.475687347475642</v>
      </c>
      <c r="S35" s="1598">
        <v>97.285644289136414</v>
      </c>
      <c r="T35" s="1598">
        <v>92.36267434341454</v>
      </c>
      <c r="U35" s="1598">
        <v>95.721775038670074</v>
      </c>
      <c r="V35" s="1950">
        <v>95.793247220029215</v>
      </c>
      <c r="W35" s="1983"/>
      <c r="X35" s="1983"/>
      <c r="Y35" s="1983"/>
      <c r="Z35" s="1983"/>
      <c r="AA35" s="1983"/>
      <c r="AB35" s="1983"/>
      <c r="AC35" s="1983"/>
      <c r="AD35" s="1983"/>
      <c r="AE35" s="1983"/>
      <c r="AF35" s="1983"/>
      <c r="AG35" s="1983"/>
      <c r="AH35" s="1983"/>
      <c r="AI35" s="1983"/>
      <c r="AJ35" s="1983"/>
      <c r="AK35" s="1983"/>
      <c r="AL35" s="1983"/>
      <c r="AM35" s="1983"/>
      <c r="AN35" s="1983"/>
      <c r="AO35" s="1983"/>
      <c r="AP35" s="1983"/>
      <c r="AQ35" s="1983"/>
      <c r="AR35" s="1983"/>
      <c r="AS35" s="1983"/>
      <c r="AT35" s="1983"/>
      <c r="AU35" s="1983"/>
      <c r="AV35" s="1983"/>
      <c r="AW35" s="1983"/>
      <c r="AX35" s="1983"/>
      <c r="AY35" s="1983"/>
      <c r="AZ35" s="585"/>
      <c r="BA35" s="2228" t="s">
        <v>56</v>
      </c>
      <c r="BB35" s="151" t="s">
        <v>50</v>
      </c>
      <c r="BC35" s="1201" t="s">
        <v>36</v>
      </c>
      <c r="BD35" s="1221" t="s">
        <v>36</v>
      </c>
      <c r="BE35" s="1221" t="s">
        <v>36</v>
      </c>
      <c r="BF35" s="1221" t="s">
        <v>36</v>
      </c>
      <c r="BG35" s="1242" t="s">
        <v>36</v>
      </c>
      <c r="BH35" s="1263" t="s">
        <v>36</v>
      </c>
      <c r="BI35" s="1221" t="s">
        <v>36</v>
      </c>
      <c r="BJ35" s="1221" t="s">
        <v>36</v>
      </c>
      <c r="BK35" s="1221" t="s">
        <v>36</v>
      </c>
      <c r="BL35" s="1242" t="s">
        <v>36</v>
      </c>
      <c r="BM35" s="1263" t="s">
        <v>36</v>
      </c>
      <c r="BN35" s="1221" t="s">
        <v>36</v>
      </c>
      <c r="BO35" s="1221" t="s">
        <v>36</v>
      </c>
      <c r="BP35" s="1221" t="s">
        <v>36</v>
      </c>
      <c r="BQ35" s="1242" t="s">
        <v>36</v>
      </c>
      <c r="BR35" s="1263" t="s">
        <v>36</v>
      </c>
      <c r="BS35" s="1221" t="s">
        <v>36</v>
      </c>
      <c r="BT35" s="1221" t="s">
        <v>36</v>
      </c>
      <c r="BU35" s="1221" t="s">
        <v>36</v>
      </c>
      <c r="BV35" s="1994" t="s">
        <v>36</v>
      </c>
      <c r="BW35" s="2035"/>
      <c r="BX35" s="2035"/>
      <c r="BY35" s="1847"/>
      <c r="BZ35" s="1847"/>
      <c r="CA35" s="1847"/>
      <c r="CB35" s="1847"/>
      <c r="CC35" s="1847"/>
      <c r="CD35" s="1847"/>
      <c r="CE35" s="1847"/>
      <c r="CF35" s="1847"/>
      <c r="CG35" s="1847"/>
      <c r="CH35" s="1847"/>
      <c r="CI35" s="1847"/>
      <c r="CJ35" s="1847"/>
      <c r="CK35" s="1847"/>
      <c r="CL35" s="1847"/>
      <c r="CM35" s="1847"/>
      <c r="CN35" s="1847"/>
      <c r="CO35" s="1847"/>
      <c r="CP35" s="1847"/>
      <c r="CQ35" s="1847"/>
      <c r="CR35" s="1847"/>
      <c r="CS35" s="1847"/>
      <c r="CT35" s="1847"/>
      <c r="CU35" s="1847"/>
      <c r="CV35" s="1847"/>
      <c r="CW35" s="1847"/>
      <c r="CX35" s="1847"/>
      <c r="CY35" s="1847"/>
      <c r="CZ35" s="1847"/>
    </row>
    <row r="36" s="577" customFormat="true" ht="15" customHeight="true" x14ac:dyDescent="0.2">
      <c r="A36" s="2364"/>
      <c r="B36" s="1724" t="s">
        <v>49</v>
      </c>
      <c r="C36" s="1597">
        <v>12.495760663285244</v>
      </c>
      <c r="D36" s="1598">
        <v>2.2730503597784737</v>
      </c>
      <c r="E36" s="1598">
        <v>2.3983188079652566</v>
      </c>
      <c r="F36" s="1598">
        <v>1.7470848696033541</v>
      </c>
      <c r="G36" s="1599">
        <v>0.550181320536001</v>
      </c>
      <c r="H36" s="1600">
        <v>11.992829609709545</v>
      </c>
      <c r="I36" s="1598">
        <v>2.9606143959473492</v>
      </c>
      <c r="J36" s="1598">
        <v>1.8514818477156827</v>
      </c>
      <c r="K36" s="1598">
        <v>1.5902845030300667</v>
      </c>
      <c r="L36" s="1601">
        <v>0.5682405233532215</v>
      </c>
      <c r="M36" s="1602">
        <v>12.973820369811161</v>
      </c>
      <c r="N36" s="1598">
        <v>2.4335284423528827</v>
      </c>
      <c r="O36" s="1598">
        <v>1.4048553545263114</v>
      </c>
      <c r="P36" s="1598">
        <v>2.3312796547097907</v>
      </c>
      <c r="Q36" s="1599">
        <v>0.99167468862068364</v>
      </c>
      <c r="R36" s="1600">
        <v>1.5243126525243833</v>
      </c>
      <c r="S36" s="1598">
        <v>2.7143557108636527</v>
      </c>
      <c r="T36" s="1598">
        <v>7.6373256565853573</v>
      </c>
      <c r="U36" s="1598">
        <v>4.2782249613299053</v>
      </c>
      <c r="V36" s="1950">
        <v>4.2067527799707527</v>
      </c>
      <c r="W36" s="1983"/>
      <c r="X36" s="1983"/>
      <c r="Y36" s="1983"/>
      <c r="Z36" s="1983"/>
      <c r="AA36" s="1983"/>
      <c r="AB36" s="1983"/>
      <c r="AC36" s="1983"/>
      <c r="AD36" s="1983"/>
      <c r="AE36" s="1983"/>
      <c r="AF36" s="1983"/>
      <c r="AG36" s="1983"/>
      <c r="AH36" s="1983"/>
      <c r="AI36" s="1983"/>
      <c r="AJ36" s="1983"/>
      <c r="AK36" s="1983"/>
      <c r="AL36" s="1983"/>
      <c r="AM36" s="1983"/>
      <c r="AN36" s="1983"/>
      <c r="AO36" s="1983"/>
      <c r="AP36" s="1983"/>
      <c r="AQ36" s="1983"/>
      <c r="AR36" s="1983"/>
      <c r="AS36" s="1983"/>
      <c r="AT36" s="1983"/>
      <c r="AU36" s="1983"/>
      <c r="AV36" s="1983"/>
      <c r="AW36" s="1983"/>
      <c r="AX36" s="1983"/>
      <c r="AY36" s="1983"/>
      <c r="AZ36" s="585"/>
      <c r="BA36" s="2228"/>
      <c r="BB36" s="151" t="s">
        <v>49</v>
      </c>
      <c r="BC36" s="1201" t="s">
        <v>36</v>
      </c>
      <c r="BD36" s="1221" t="s">
        <v>36</v>
      </c>
      <c r="BE36" s="1221" t="s">
        <v>36</v>
      </c>
      <c r="BF36" s="1221" t="s">
        <v>36</v>
      </c>
      <c r="BG36" s="1242" t="s">
        <v>36</v>
      </c>
      <c r="BH36" s="1263" t="s">
        <v>36</v>
      </c>
      <c r="BI36" s="1221" t="s">
        <v>36</v>
      </c>
      <c r="BJ36" s="1221" t="s">
        <v>36</v>
      </c>
      <c r="BK36" s="1221" t="s">
        <v>36</v>
      </c>
      <c r="BL36" s="1242" t="s">
        <v>36</v>
      </c>
      <c r="BM36" s="1263" t="s">
        <v>36</v>
      </c>
      <c r="BN36" s="1221" t="s">
        <v>36</v>
      </c>
      <c r="BO36" s="1221" t="s">
        <v>36</v>
      </c>
      <c r="BP36" s="1221" t="s">
        <v>36</v>
      </c>
      <c r="BQ36" s="1242" t="s">
        <v>36</v>
      </c>
      <c r="BR36" s="1263" t="s">
        <v>36</v>
      </c>
      <c r="BS36" s="1221" t="s">
        <v>36</v>
      </c>
      <c r="BT36" s="1221" t="s">
        <v>36</v>
      </c>
      <c r="BU36" s="1221" t="s">
        <v>36</v>
      </c>
      <c r="BV36" s="1994" t="s">
        <v>36</v>
      </c>
      <c r="BW36" s="2035"/>
      <c r="BX36" s="2035"/>
      <c r="BY36" s="1847"/>
      <c r="BZ36" s="1847"/>
      <c r="CA36" s="1847"/>
      <c r="CB36" s="1847"/>
      <c r="CC36" s="1847"/>
      <c r="CD36" s="1847"/>
      <c r="CE36" s="1847"/>
      <c r="CF36" s="1847"/>
      <c r="CG36" s="1847"/>
      <c r="CH36" s="1847"/>
      <c r="CI36" s="1847"/>
      <c r="CJ36" s="1847"/>
      <c r="CK36" s="1847"/>
      <c r="CL36" s="1847"/>
      <c r="CM36" s="1847"/>
      <c r="CN36" s="1847"/>
      <c r="CO36" s="1847"/>
      <c r="CP36" s="1847"/>
      <c r="CQ36" s="1847"/>
      <c r="CR36" s="1847"/>
      <c r="CS36" s="1847"/>
      <c r="CT36" s="1847"/>
      <c r="CU36" s="1847"/>
      <c r="CV36" s="1847"/>
      <c r="CW36" s="1847"/>
      <c r="CX36" s="1847"/>
      <c r="CY36" s="1847"/>
      <c r="CZ36" s="1847"/>
    </row>
    <row r="37" s="577" customFormat="true" ht="15" customHeight="true" x14ac:dyDescent="0.2">
      <c r="A37" s="2364" t="s">
        <v>164</v>
      </c>
      <c r="B37" s="1724" t="s">
        <v>50</v>
      </c>
      <c r="C37" s="1597">
        <v>88.341703778950404</v>
      </c>
      <c r="D37" s="1598">
        <v>97.791478390123345</v>
      </c>
      <c r="E37" s="1598">
        <v>97.80275808291843</v>
      </c>
      <c r="F37" s="1598">
        <v>98.467405773156401</v>
      </c>
      <c r="G37" s="1599">
        <v>99.540131024517365</v>
      </c>
      <c r="H37" s="1600">
        <v>88.625196167143187</v>
      </c>
      <c r="I37" s="1598">
        <v>97.133951117821312</v>
      </c>
      <c r="J37" s="1598">
        <v>98.200202841681914</v>
      </c>
      <c r="K37" s="1598">
        <v>98.409715496969966</v>
      </c>
      <c r="L37" s="1601">
        <v>99.589559890483287</v>
      </c>
      <c r="M37" s="1602">
        <v>88.157910517557227</v>
      </c>
      <c r="N37" s="1598">
        <v>97.566471557647091</v>
      </c>
      <c r="O37" s="1598">
        <v>99.000092877117339</v>
      </c>
      <c r="P37" s="1598">
        <v>97.932326384098261</v>
      </c>
      <c r="Q37" s="1599">
        <v>99.270502319867802</v>
      </c>
      <c r="R37" s="1600">
        <v>98.534777669751534</v>
      </c>
      <c r="S37" s="1598">
        <v>97.490137826123856</v>
      </c>
      <c r="T37" s="1598">
        <v>93.000537651579378</v>
      </c>
      <c r="U37" s="1598">
        <v>95.992630433898341</v>
      </c>
      <c r="V37" s="1950">
        <v>96.513946325141916</v>
      </c>
      <c r="W37" s="1983"/>
      <c r="X37" s="1983"/>
      <c r="Y37" s="1983"/>
      <c r="Z37" s="1983"/>
      <c r="AA37" s="1983"/>
      <c r="AB37" s="1983"/>
      <c r="AC37" s="1983"/>
      <c r="AD37" s="1983"/>
      <c r="AE37" s="1983"/>
      <c r="AF37" s="1983"/>
      <c r="AG37" s="1983"/>
      <c r="AH37" s="1983"/>
      <c r="AI37" s="1983"/>
      <c r="AJ37" s="1983"/>
      <c r="AK37" s="1983"/>
      <c r="AL37" s="1983"/>
      <c r="AM37" s="1983"/>
      <c r="AN37" s="1983"/>
      <c r="AO37" s="1983"/>
      <c r="AP37" s="1983"/>
      <c r="AQ37" s="1983"/>
      <c r="AR37" s="1983"/>
      <c r="AS37" s="1983"/>
      <c r="AT37" s="1983"/>
      <c r="AU37" s="1983"/>
      <c r="AV37" s="1983"/>
      <c r="AW37" s="1983"/>
      <c r="AX37" s="1983"/>
      <c r="AY37" s="1983"/>
      <c r="AZ37" s="585"/>
      <c r="BA37" s="2228" t="s">
        <v>126</v>
      </c>
      <c r="BB37" s="151" t="s">
        <v>50</v>
      </c>
      <c r="BC37" s="1201" t="s">
        <v>36</v>
      </c>
      <c r="BD37" s="1221" t="s">
        <v>36</v>
      </c>
      <c r="BE37" s="1221" t="s">
        <v>36</v>
      </c>
      <c r="BF37" s="1221" t="s">
        <v>36</v>
      </c>
      <c r="BG37" s="1242" t="s">
        <v>36</v>
      </c>
      <c r="BH37" s="1263" t="s">
        <v>36</v>
      </c>
      <c r="BI37" s="1221" t="s">
        <v>36</v>
      </c>
      <c r="BJ37" s="1221" t="s">
        <v>36</v>
      </c>
      <c r="BK37" s="1221" t="s">
        <v>36</v>
      </c>
      <c r="BL37" s="1242" t="s">
        <v>36</v>
      </c>
      <c r="BM37" s="1263" t="s">
        <v>36</v>
      </c>
      <c r="BN37" s="1221" t="s">
        <v>36</v>
      </c>
      <c r="BO37" s="1221" t="s">
        <v>36</v>
      </c>
      <c r="BP37" s="1221" t="s">
        <v>36</v>
      </c>
      <c r="BQ37" s="1242" t="s">
        <v>36</v>
      </c>
      <c r="BR37" s="1263" t="s">
        <v>36</v>
      </c>
      <c r="BS37" s="1221" t="s">
        <v>36</v>
      </c>
      <c r="BT37" s="1221" t="s">
        <v>36</v>
      </c>
      <c r="BU37" s="1221" t="s">
        <v>36</v>
      </c>
      <c r="BV37" s="1994" t="s">
        <v>36</v>
      </c>
      <c r="BW37" s="2035"/>
      <c r="BX37" s="2035"/>
      <c r="BY37" s="1847"/>
      <c r="BZ37" s="1847"/>
      <c r="CA37" s="1847"/>
      <c r="CB37" s="1847"/>
      <c r="CC37" s="1847"/>
      <c r="CD37" s="1847"/>
      <c r="CE37" s="1847"/>
      <c r="CF37" s="1847"/>
      <c r="CG37" s="1847"/>
      <c r="CH37" s="1847"/>
      <c r="CI37" s="1847"/>
      <c r="CJ37" s="1847"/>
      <c r="CK37" s="1847"/>
      <c r="CL37" s="1847"/>
      <c r="CM37" s="1847"/>
      <c r="CN37" s="1847"/>
      <c r="CO37" s="1847"/>
      <c r="CP37" s="1847"/>
      <c r="CQ37" s="1847"/>
      <c r="CR37" s="1847"/>
      <c r="CS37" s="1847"/>
      <c r="CT37" s="1847"/>
      <c r="CU37" s="1847"/>
      <c r="CV37" s="1847"/>
      <c r="CW37" s="1847"/>
      <c r="CX37" s="1847"/>
      <c r="CY37" s="1847"/>
      <c r="CZ37" s="1847"/>
    </row>
    <row r="38" s="577" customFormat="true" ht="15" customHeight="true" x14ac:dyDescent="0.2">
      <c r="A38" s="2364"/>
      <c r="B38" s="1724" t="s">
        <v>49</v>
      </c>
      <c r="C38" s="1597">
        <v>11.658296221049094</v>
      </c>
      <c r="D38" s="1598">
        <v>2.2085216098766756</v>
      </c>
      <c r="E38" s="1598">
        <v>2.197241917081584</v>
      </c>
      <c r="F38" s="1598">
        <v>1.5325942268435784</v>
      </c>
      <c r="G38" s="1599">
        <v>0.45986897548262723</v>
      </c>
      <c r="H38" s="1600">
        <v>11.374803832856827</v>
      </c>
      <c r="I38" s="1598">
        <v>2.8660488821786632</v>
      </c>
      <c r="J38" s="1598">
        <v>1.7997971583181029</v>
      </c>
      <c r="K38" s="1598">
        <v>1.5902845030300667</v>
      </c>
      <c r="L38" s="1601">
        <v>0.410440109516723</v>
      </c>
      <c r="M38" s="1602">
        <v>11.842089482442722</v>
      </c>
      <c r="N38" s="1598">
        <v>2.4335284423528827</v>
      </c>
      <c r="O38" s="1598">
        <v>0.99990712288265637</v>
      </c>
      <c r="P38" s="1598">
        <v>2.0676736159017115</v>
      </c>
      <c r="Q38" s="1599">
        <v>0.72949768013216765</v>
      </c>
      <c r="R38" s="1600">
        <v>1.4652223302484897</v>
      </c>
      <c r="S38" s="1598">
        <v>2.5098621738762263</v>
      </c>
      <c r="T38" s="1598">
        <v>6.9994623484206073</v>
      </c>
      <c r="U38" s="1598">
        <v>4.0073695661016107</v>
      </c>
      <c r="V38" s="1950">
        <v>3.4860536748580619</v>
      </c>
      <c r="W38" s="1983"/>
      <c r="X38" s="1983"/>
      <c r="Y38" s="1983"/>
      <c r="Z38" s="1983"/>
      <c r="AA38" s="1983"/>
      <c r="AB38" s="1983"/>
      <c r="AC38" s="1983"/>
      <c r="AD38" s="1983"/>
      <c r="AE38" s="1983"/>
      <c r="AF38" s="1983"/>
      <c r="AG38" s="1983"/>
      <c r="AH38" s="1983"/>
      <c r="AI38" s="1983"/>
      <c r="AJ38" s="1983"/>
      <c r="AK38" s="1983"/>
      <c r="AL38" s="1983"/>
      <c r="AM38" s="1983"/>
      <c r="AN38" s="1983"/>
      <c r="AO38" s="1983"/>
      <c r="AP38" s="1983"/>
      <c r="AQ38" s="1983"/>
      <c r="AR38" s="1983"/>
      <c r="AS38" s="1983"/>
      <c r="AT38" s="1983"/>
      <c r="AU38" s="1983"/>
      <c r="AV38" s="1983"/>
      <c r="AW38" s="1983"/>
      <c r="AX38" s="1983"/>
      <c r="AY38" s="1983"/>
      <c r="AZ38" s="585"/>
      <c r="BA38" s="2228"/>
      <c r="BB38" s="151" t="s">
        <v>49</v>
      </c>
      <c r="BC38" s="1201" t="s">
        <v>36</v>
      </c>
      <c r="BD38" s="1221" t="s">
        <v>36</v>
      </c>
      <c r="BE38" s="1221" t="s">
        <v>36</v>
      </c>
      <c r="BF38" s="1221" t="s">
        <v>36</v>
      </c>
      <c r="BG38" s="1242" t="s">
        <v>36</v>
      </c>
      <c r="BH38" s="1263" t="s">
        <v>36</v>
      </c>
      <c r="BI38" s="1221" t="s">
        <v>36</v>
      </c>
      <c r="BJ38" s="1221" t="s">
        <v>36</v>
      </c>
      <c r="BK38" s="1221" t="s">
        <v>36</v>
      </c>
      <c r="BL38" s="1242" t="s">
        <v>36</v>
      </c>
      <c r="BM38" s="1263" t="s">
        <v>36</v>
      </c>
      <c r="BN38" s="1221" t="s">
        <v>36</v>
      </c>
      <c r="BO38" s="1221" t="s">
        <v>36</v>
      </c>
      <c r="BP38" s="1221" t="s">
        <v>36</v>
      </c>
      <c r="BQ38" s="1242" t="s">
        <v>36</v>
      </c>
      <c r="BR38" s="1263" t="s">
        <v>36</v>
      </c>
      <c r="BS38" s="1221" t="s">
        <v>36</v>
      </c>
      <c r="BT38" s="1221" t="s">
        <v>36</v>
      </c>
      <c r="BU38" s="1221" t="s">
        <v>36</v>
      </c>
      <c r="BV38" s="1994" t="s">
        <v>36</v>
      </c>
      <c r="BW38" s="2035"/>
      <c r="BX38" s="2035"/>
      <c r="BY38" s="1847"/>
      <c r="BZ38" s="1847"/>
      <c r="CA38" s="1847"/>
      <c r="CB38" s="1847"/>
      <c r="CC38" s="1847"/>
      <c r="CD38" s="1847"/>
      <c r="CE38" s="1847"/>
      <c r="CF38" s="1847"/>
      <c r="CG38" s="1847"/>
      <c r="CH38" s="1847"/>
      <c r="CI38" s="1847"/>
      <c r="CJ38" s="1847"/>
      <c r="CK38" s="1847"/>
      <c r="CL38" s="1847"/>
      <c r="CM38" s="1847"/>
      <c r="CN38" s="1847"/>
      <c r="CO38" s="1847"/>
      <c r="CP38" s="1847"/>
      <c r="CQ38" s="1847"/>
      <c r="CR38" s="1847"/>
      <c r="CS38" s="1847"/>
      <c r="CT38" s="1847"/>
      <c r="CU38" s="1847"/>
      <c r="CV38" s="1847"/>
      <c r="CW38" s="1847"/>
      <c r="CX38" s="1847"/>
      <c r="CY38" s="1847"/>
      <c r="CZ38" s="1847"/>
    </row>
    <row r="39" s="130" customFormat="true" ht="15" customHeight="true" x14ac:dyDescent="0.2">
      <c r="A39" s="2199" t="s">
        <v>123</v>
      </c>
      <c r="B39" s="249" t="s">
        <v>50</v>
      </c>
      <c r="C39" s="1042" t="s">
        <v>36</v>
      </c>
      <c r="D39" s="1054" t="s">
        <v>36</v>
      </c>
      <c r="E39" s="1054" t="s">
        <v>36</v>
      </c>
      <c r="F39" s="1054" t="s">
        <v>36</v>
      </c>
      <c r="G39" s="1066" t="s">
        <v>36</v>
      </c>
      <c r="H39" s="1084" t="s">
        <v>36</v>
      </c>
      <c r="I39" s="1054" t="s">
        <v>36</v>
      </c>
      <c r="J39" s="1054" t="s">
        <v>36</v>
      </c>
      <c r="K39" s="1054" t="s">
        <v>36</v>
      </c>
      <c r="L39" s="1126" t="s">
        <v>36</v>
      </c>
      <c r="M39" s="1149" t="s">
        <v>36</v>
      </c>
      <c r="N39" s="1054" t="s">
        <v>36</v>
      </c>
      <c r="O39" s="1054" t="s">
        <v>36</v>
      </c>
      <c r="P39" s="1054" t="s">
        <v>36</v>
      </c>
      <c r="Q39" s="1066" t="s">
        <v>36</v>
      </c>
      <c r="R39" s="1084" t="s">
        <v>36</v>
      </c>
      <c r="S39" s="1054" t="s">
        <v>36</v>
      </c>
      <c r="T39" s="1054" t="s">
        <v>36</v>
      </c>
      <c r="U39" s="1054" t="s">
        <v>36</v>
      </c>
      <c r="V39" s="1952" t="s">
        <v>36</v>
      </c>
      <c r="W39" s="1984"/>
      <c r="X39" s="1984"/>
      <c r="Y39" s="1837"/>
      <c r="Z39" s="1837"/>
      <c r="AA39" s="1837"/>
      <c r="AB39" s="1837"/>
      <c r="AC39" s="1837"/>
      <c r="AD39" s="1837"/>
      <c r="AE39" s="1837"/>
      <c r="AF39" s="1837"/>
      <c r="AG39" s="1837"/>
      <c r="AH39" s="1837"/>
      <c r="AI39" s="1837"/>
      <c r="AJ39" s="1837"/>
      <c r="AK39" s="1837"/>
      <c r="AL39" s="1837"/>
      <c r="AM39" s="1837"/>
      <c r="AN39" s="1837"/>
      <c r="AO39" s="1837"/>
      <c r="AP39" s="1837"/>
      <c r="AQ39" s="1837"/>
      <c r="AR39" s="1837"/>
      <c r="AS39" s="1837"/>
      <c r="AT39" s="1837"/>
      <c r="AU39" s="1837"/>
      <c r="AV39" s="1837"/>
      <c r="AW39" s="1837"/>
      <c r="AX39" s="1837"/>
      <c r="AY39" s="1837"/>
      <c r="AZ39" s="215"/>
      <c r="BA39" s="2228" t="s">
        <v>123</v>
      </c>
      <c r="BB39" s="151" t="s">
        <v>50</v>
      </c>
      <c r="BC39" s="1201" t="s">
        <v>36</v>
      </c>
      <c r="BD39" s="1221" t="s">
        <v>36</v>
      </c>
      <c r="BE39" s="1221" t="s">
        <v>36</v>
      </c>
      <c r="BF39" s="1221" t="s">
        <v>36</v>
      </c>
      <c r="BG39" s="1242" t="s">
        <v>36</v>
      </c>
      <c r="BH39" s="1263" t="s">
        <v>36</v>
      </c>
      <c r="BI39" s="1221" t="s">
        <v>36</v>
      </c>
      <c r="BJ39" s="1221" t="s">
        <v>36</v>
      </c>
      <c r="BK39" s="1221" t="s">
        <v>36</v>
      </c>
      <c r="BL39" s="1242" t="s">
        <v>36</v>
      </c>
      <c r="BM39" s="1263" t="s">
        <v>36</v>
      </c>
      <c r="BN39" s="1221" t="s">
        <v>36</v>
      </c>
      <c r="BO39" s="1221" t="s">
        <v>36</v>
      </c>
      <c r="BP39" s="1221" t="s">
        <v>36</v>
      </c>
      <c r="BQ39" s="1242" t="s">
        <v>36</v>
      </c>
      <c r="BR39" s="1263" t="s">
        <v>36</v>
      </c>
      <c r="BS39" s="1221" t="s">
        <v>36</v>
      </c>
      <c r="BT39" s="1221" t="s">
        <v>36</v>
      </c>
      <c r="BU39" s="1221" t="s">
        <v>36</v>
      </c>
      <c r="BV39" s="1994" t="s">
        <v>36</v>
      </c>
      <c r="BW39" s="2035"/>
      <c r="BX39" s="2035"/>
      <c r="BY39" s="1847"/>
      <c r="BZ39" s="1847"/>
      <c r="CA39" s="1847"/>
      <c r="CB39" s="1847"/>
      <c r="CC39" s="1847"/>
      <c r="CD39" s="1847"/>
      <c r="CE39" s="1847"/>
      <c r="CF39" s="1847"/>
      <c r="CG39" s="1847"/>
      <c r="CH39" s="1847"/>
      <c r="CI39" s="1847"/>
      <c r="CJ39" s="1847"/>
      <c r="CK39" s="1847"/>
      <c r="CL39" s="1847"/>
      <c r="CM39" s="1847"/>
      <c r="CN39" s="1847"/>
      <c r="CO39" s="1847"/>
      <c r="CP39" s="1847"/>
      <c r="CQ39" s="1847"/>
      <c r="CR39" s="1847"/>
      <c r="CS39" s="1847"/>
      <c r="CT39" s="1847"/>
      <c r="CU39" s="1847"/>
      <c r="CV39" s="1847"/>
      <c r="CW39" s="1847"/>
      <c r="CX39" s="1847"/>
      <c r="CY39" s="1847"/>
      <c r="CZ39" s="1847"/>
    </row>
    <row r="40" s="130" customFormat="true" ht="15" customHeight="true" x14ac:dyDescent="0.2">
      <c r="A40" s="2199"/>
      <c r="B40" s="249" t="s">
        <v>49</v>
      </c>
      <c r="C40" s="1042" t="s">
        <v>36</v>
      </c>
      <c r="D40" s="1054" t="s">
        <v>36</v>
      </c>
      <c r="E40" s="1054" t="s">
        <v>36</v>
      </c>
      <c r="F40" s="1054" t="s">
        <v>36</v>
      </c>
      <c r="G40" s="1066" t="s">
        <v>36</v>
      </c>
      <c r="H40" s="1084" t="s">
        <v>36</v>
      </c>
      <c r="I40" s="1054" t="s">
        <v>36</v>
      </c>
      <c r="J40" s="1054" t="s">
        <v>36</v>
      </c>
      <c r="K40" s="1054" t="s">
        <v>36</v>
      </c>
      <c r="L40" s="1126" t="s">
        <v>36</v>
      </c>
      <c r="M40" s="1149" t="s">
        <v>36</v>
      </c>
      <c r="N40" s="1054" t="s">
        <v>36</v>
      </c>
      <c r="O40" s="1054" t="s">
        <v>36</v>
      </c>
      <c r="P40" s="1054" t="s">
        <v>36</v>
      </c>
      <c r="Q40" s="1066" t="s">
        <v>36</v>
      </c>
      <c r="R40" s="1084" t="s">
        <v>36</v>
      </c>
      <c r="S40" s="1054" t="s">
        <v>36</v>
      </c>
      <c r="T40" s="1054" t="s">
        <v>36</v>
      </c>
      <c r="U40" s="1054" t="s">
        <v>36</v>
      </c>
      <c r="V40" s="1952" t="s">
        <v>36</v>
      </c>
      <c r="W40" s="1984"/>
      <c r="X40" s="1984"/>
      <c r="Y40" s="1837"/>
      <c r="Z40" s="1837"/>
      <c r="AA40" s="1837"/>
      <c r="AB40" s="1837"/>
      <c r="AC40" s="1837"/>
      <c r="AD40" s="1837"/>
      <c r="AE40" s="1837"/>
      <c r="AF40" s="1837"/>
      <c r="AG40" s="1837"/>
      <c r="AH40" s="1837"/>
      <c r="AI40" s="1837"/>
      <c r="AJ40" s="1837"/>
      <c r="AK40" s="1837"/>
      <c r="AL40" s="1837"/>
      <c r="AM40" s="1837"/>
      <c r="AN40" s="1837"/>
      <c r="AO40" s="1837"/>
      <c r="AP40" s="1837"/>
      <c r="AQ40" s="1837"/>
      <c r="AR40" s="1837"/>
      <c r="AS40" s="1837"/>
      <c r="AT40" s="1837"/>
      <c r="AU40" s="1837"/>
      <c r="AV40" s="1837"/>
      <c r="AW40" s="1837"/>
      <c r="AX40" s="1837"/>
      <c r="AY40" s="1837"/>
      <c r="AZ40" s="215"/>
      <c r="BA40" s="2228"/>
      <c r="BB40" s="151" t="s">
        <v>49</v>
      </c>
      <c r="BC40" s="1201" t="s">
        <v>36</v>
      </c>
      <c r="BD40" s="1221" t="s">
        <v>36</v>
      </c>
      <c r="BE40" s="1221" t="s">
        <v>36</v>
      </c>
      <c r="BF40" s="1221" t="s">
        <v>36</v>
      </c>
      <c r="BG40" s="1242" t="s">
        <v>36</v>
      </c>
      <c r="BH40" s="1263" t="s">
        <v>36</v>
      </c>
      <c r="BI40" s="1221" t="s">
        <v>36</v>
      </c>
      <c r="BJ40" s="1221" t="s">
        <v>36</v>
      </c>
      <c r="BK40" s="1221" t="s">
        <v>36</v>
      </c>
      <c r="BL40" s="1242" t="s">
        <v>36</v>
      </c>
      <c r="BM40" s="1263" t="s">
        <v>36</v>
      </c>
      <c r="BN40" s="1221" t="s">
        <v>36</v>
      </c>
      <c r="BO40" s="1221" t="s">
        <v>36</v>
      </c>
      <c r="BP40" s="1221" t="s">
        <v>36</v>
      </c>
      <c r="BQ40" s="1242" t="s">
        <v>36</v>
      </c>
      <c r="BR40" s="1263" t="s">
        <v>36</v>
      </c>
      <c r="BS40" s="1221" t="s">
        <v>36</v>
      </c>
      <c r="BT40" s="1221" t="s">
        <v>36</v>
      </c>
      <c r="BU40" s="1221" t="s">
        <v>36</v>
      </c>
      <c r="BV40" s="1994" t="s">
        <v>36</v>
      </c>
      <c r="BW40" s="2035"/>
      <c r="BX40" s="2035"/>
      <c r="BY40" s="1847"/>
      <c r="BZ40" s="1847"/>
      <c r="CA40" s="1847"/>
      <c r="CB40" s="1847"/>
      <c r="CC40" s="1847"/>
      <c r="CD40" s="1847"/>
      <c r="CE40" s="1847"/>
      <c r="CF40" s="1847"/>
      <c r="CG40" s="1847"/>
      <c r="CH40" s="1847"/>
      <c r="CI40" s="1847"/>
      <c r="CJ40" s="1847"/>
      <c r="CK40" s="1847"/>
      <c r="CL40" s="1847"/>
      <c r="CM40" s="1847"/>
      <c r="CN40" s="1847"/>
      <c r="CO40" s="1847"/>
      <c r="CP40" s="1847"/>
      <c r="CQ40" s="1847"/>
      <c r="CR40" s="1847"/>
      <c r="CS40" s="1847"/>
      <c r="CT40" s="1847"/>
      <c r="CU40" s="1847"/>
      <c r="CV40" s="1847"/>
      <c r="CW40" s="1847"/>
      <c r="CX40" s="1847"/>
      <c r="CY40" s="1847"/>
      <c r="CZ40" s="1847"/>
    </row>
    <row r="41" s="577" customFormat="true" ht="15" customHeight="true" x14ac:dyDescent="0.2">
      <c r="A41" s="2364" t="s">
        <v>57</v>
      </c>
      <c r="B41" s="1724" t="s">
        <v>50</v>
      </c>
      <c r="C41" s="1597">
        <v>0.65534593160625065</v>
      </c>
      <c r="D41" s="1598">
        <v>2.9593624676704598E-2</v>
      </c>
      <c r="E41" s="1598">
        <v>7.1373508152737825E-2</v>
      </c>
      <c r="F41" s="1598">
        <v>0.29961530017293503</v>
      </c>
      <c r="G41" s="1599">
        <v>6.5745142111588079E-2</v>
      </c>
      <c r="H41" s="1600">
        <v>0.97971480858566695</v>
      </c>
      <c r="I41" s="1598">
        <v>5.1703670633336821E-2</v>
      </c>
      <c r="J41" s="1598">
        <v>5.6336305313356039E-2</v>
      </c>
      <c r="K41" s="1598">
        <v>0.10294719360947779</v>
      </c>
      <c r="L41" s="1601">
        <v>0</v>
      </c>
      <c r="M41" s="1602">
        <v>0.22307732908617445</v>
      </c>
      <c r="N41" s="1598">
        <v>0</v>
      </c>
      <c r="O41" s="1598">
        <v>0</v>
      </c>
      <c r="P41" s="1598">
        <v>0.26595278369129521</v>
      </c>
      <c r="Q41" s="1599">
        <v>0.54147744149303578</v>
      </c>
      <c r="R41" s="1600">
        <v>3.9022912110197205E-2</v>
      </c>
      <c r="S41" s="1598">
        <v>0.21393340560346905</v>
      </c>
      <c r="T41" s="1598">
        <v>0.53858549101254249</v>
      </c>
      <c r="U41" s="1598">
        <v>0</v>
      </c>
      <c r="V41" s="1950">
        <v>1.510061112724699</v>
      </c>
      <c r="W41" s="1983"/>
      <c r="X41" s="1983"/>
      <c r="Y41" s="1983"/>
      <c r="Z41" s="1983"/>
      <c r="AA41" s="1983"/>
      <c r="AB41" s="1983"/>
      <c r="AC41" s="1983"/>
      <c r="AD41" s="1983"/>
      <c r="AE41" s="1983"/>
      <c r="AF41" s="1983"/>
      <c r="AG41" s="1983"/>
      <c r="AH41" s="1983"/>
      <c r="AI41" s="1983"/>
      <c r="AJ41" s="1983"/>
      <c r="AK41" s="1983"/>
      <c r="AL41" s="1983"/>
      <c r="AM41" s="1983"/>
      <c r="AN41" s="1983"/>
      <c r="AO41" s="1983"/>
      <c r="AP41" s="1983"/>
      <c r="AQ41" s="1983"/>
      <c r="AR41" s="1983"/>
      <c r="AS41" s="1983"/>
      <c r="AT41" s="1983"/>
      <c r="AU41" s="1983"/>
      <c r="AV41" s="1983"/>
      <c r="AW41" s="1983"/>
      <c r="AX41" s="1983"/>
      <c r="AY41" s="1983"/>
      <c r="AZ41" s="585"/>
      <c r="BA41" s="2228" t="s">
        <v>57</v>
      </c>
      <c r="BB41" s="151" t="s">
        <v>50</v>
      </c>
      <c r="BC41" s="1201" t="s">
        <v>36</v>
      </c>
      <c r="BD41" s="1221" t="s">
        <v>36</v>
      </c>
      <c r="BE41" s="1221" t="s">
        <v>36</v>
      </c>
      <c r="BF41" s="1221" t="s">
        <v>36</v>
      </c>
      <c r="BG41" s="1242" t="s">
        <v>36</v>
      </c>
      <c r="BH41" s="1263" t="s">
        <v>36</v>
      </c>
      <c r="BI41" s="1221" t="s">
        <v>36</v>
      </c>
      <c r="BJ41" s="1221" t="s">
        <v>36</v>
      </c>
      <c r="BK41" s="1221" t="s">
        <v>36</v>
      </c>
      <c r="BL41" s="1242" t="s">
        <v>36</v>
      </c>
      <c r="BM41" s="1263" t="s">
        <v>36</v>
      </c>
      <c r="BN41" s="1221" t="s">
        <v>36</v>
      </c>
      <c r="BO41" s="1221" t="s">
        <v>36</v>
      </c>
      <c r="BP41" s="1221" t="s">
        <v>36</v>
      </c>
      <c r="BQ41" s="1242" t="s">
        <v>36</v>
      </c>
      <c r="BR41" s="1263" t="s">
        <v>36</v>
      </c>
      <c r="BS41" s="1221" t="s">
        <v>36</v>
      </c>
      <c r="BT41" s="1221" t="s">
        <v>36</v>
      </c>
      <c r="BU41" s="1221" t="s">
        <v>36</v>
      </c>
      <c r="BV41" s="1994" t="s">
        <v>36</v>
      </c>
      <c r="BW41" s="2035"/>
      <c r="BX41" s="2035"/>
      <c r="BY41" s="1847"/>
      <c r="BZ41" s="1847"/>
      <c r="CA41" s="1847"/>
      <c r="CB41" s="1847"/>
      <c r="CC41" s="1847"/>
      <c r="CD41" s="1847"/>
      <c r="CE41" s="1847"/>
      <c r="CF41" s="1847"/>
      <c r="CG41" s="1847"/>
      <c r="CH41" s="1847"/>
      <c r="CI41" s="1847"/>
      <c r="CJ41" s="1847"/>
      <c r="CK41" s="1847"/>
      <c r="CL41" s="1847"/>
      <c r="CM41" s="1847"/>
      <c r="CN41" s="1847"/>
      <c r="CO41" s="1847"/>
      <c r="CP41" s="1847"/>
      <c r="CQ41" s="1847"/>
      <c r="CR41" s="1847"/>
      <c r="CS41" s="1847"/>
      <c r="CT41" s="1847"/>
      <c r="CU41" s="1847"/>
      <c r="CV41" s="1847"/>
      <c r="CW41" s="1847"/>
      <c r="CX41" s="1847"/>
      <c r="CY41" s="1847"/>
      <c r="CZ41" s="1847"/>
    </row>
    <row r="42" s="577" customFormat="true" ht="15" customHeight="true" x14ac:dyDescent="0.2">
      <c r="A42" s="2364"/>
      <c r="B42" s="1724" t="s">
        <v>49</v>
      </c>
      <c r="C42" s="1597">
        <v>99.344654068393695</v>
      </c>
      <c r="D42" s="1598">
        <v>99.970406375323293</v>
      </c>
      <c r="E42" s="1598">
        <v>99.928626491847268</v>
      </c>
      <c r="F42" s="1598">
        <v>99.700384699827055</v>
      </c>
      <c r="G42" s="1599">
        <v>99.934254857888419</v>
      </c>
      <c r="H42" s="1600">
        <v>99.020285191414331</v>
      </c>
      <c r="I42" s="1598">
        <v>99.948296329366656</v>
      </c>
      <c r="J42" s="1598">
        <v>99.943663694686649</v>
      </c>
      <c r="K42" s="1598">
        <v>99.897052806390533</v>
      </c>
      <c r="L42" s="1601">
        <v>100</v>
      </c>
      <c r="M42" s="1602">
        <v>99.77692267091382</v>
      </c>
      <c r="N42" s="1598">
        <v>100</v>
      </c>
      <c r="O42" s="1598">
        <v>100</v>
      </c>
      <c r="P42" s="1598">
        <v>99.73404721630871</v>
      </c>
      <c r="Q42" s="1599">
        <v>99.458522558506971</v>
      </c>
      <c r="R42" s="1600">
        <v>99.960977087889802</v>
      </c>
      <c r="S42" s="1598">
        <v>99.786066594396544</v>
      </c>
      <c r="T42" s="1598">
        <v>99.461414508987474</v>
      </c>
      <c r="U42" s="1598">
        <v>100</v>
      </c>
      <c r="V42" s="1950">
        <v>98.489938887275315</v>
      </c>
      <c r="W42" s="1983"/>
      <c r="X42" s="1983"/>
      <c r="Y42" s="1983"/>
      <c r="Z42" s="1983"/>
      <c r="AA42" s="1983"/>
      <c r="AB42" s="1983"/>
      <c r="AC42" s="1983"/>
      <c r="AD42" s="1983"/>
      <c r="AE42" s="1983"/>
      <c r="AF42" s="1983"/>
      <c r="AG42" s="1983"/>
      <c r="AH42" s="1983"/>
      <c r="AI42" s="1983"/>
      <c r="AJ42" s="1983"/>
      <c r="AK42" s="1983"/>
      <c r="AL42" s="1983"/>
      <c r="AM42" s="1983"/>
      <c r="AN42" s="1983"/>
      <c r="AO42" s="1983"/>
      <c r="AP42" s="1983"/>
      <c r="AQ42" s="1983"/>
      <c r="AR42" s="1983"/>
      <c r="AS42" s="1983"/>
      <c r="AT42" s="1983"/>
      <c r="AU42" s="1983"/>
      <c r="AV42" s="1983"/>
      <c r="AW42" s="1983"/>
      <c r="AX42" s="1983"/>
      <c r="AY42" s="1983"/>
      <c r="AZ42" s="585"/>
      <c r="BA42" s="2228"/>
      <c r="BB42" s="151" t="s">
        <v>49</v>
      </c>
      <c r="BC42" s="1201" t="s">
        <v>36</v>
      </c>
      <c r="BD42" s="1221" t="s">
        <v>36</v>
      </c>
      <c r="BE42" s="1221" t="s">
        <v>36</v>
      </c>
      <c r="BF42" s="1221" t="s">
        <v>36</v>
      </c>
      <c r="BG42" s="1242" t="s">
        <v>36</v>
      </c>
      <c r="BH42" s="1263" t="s">
        <v>36</v>
      </c>
      <c r="BI42" s="1221" t="s">
        <v>36</v>
      </c>
      <c r="BJ42" s="1221" t="s">
        <v>36</v>
      </c>
      <c r="BK42" s="1221" t="s">
        <v>36</v>
      </c>
      <c r="BL42" s="1242" t="s">
        <v>36</v>
      </c>
      <c r="BM42" s="1263" t="s">
        <v>36</v>
      </c>
      <c r="BN42" s="1221" t="s">
        <v>36</v>
      </c>
      <c r="BO42" s="1221" t="s">
        <v>36</v>
      </c>
      <c r="BP42" s="1221" t="s">
        <v>36</v>
      </c>
      <c r="BQ42" s="1242" t="s">
        <v>36</v>
      </c>
      <c r="BR42" s="1263" t="s">
        <v>36</v>
      </c>
      <c r="BS42" s="1221" t="s">
        <v>36</v>
      </c>
      <c r="BT42" s="1221" t="s">
        <v>36</v>
      </c>
      <c r="BU42" s="1221" t="s">
        <v>36</v>
      </c>
      <c r="BV42" s="1994" t="s">
        <v>36</v>
      </c>
      <c r="BW42" s="2035"/>
      <c r="BX42" s="2035"/>
      <c r="BY42" s="1847"/>
      <c r="BZ42" s="1847"/>
      <c r="CA42" s="1847"/>
      <c r="CB42" s="1847"/>
      <c r="CC42" s="1847"/>
      <c r="CD42" s="1847"/>
      <c r="CE42" s="1847"/>
      <c r="CF42" s="1847"/>
      <c r="CG42" s="1847"/>
      <c r="CH42" s="1847"/>
      <c r="CI42" s="1847"/>
      <c r="CJ42" s="1847"/>
      <c r="CK42" s="1847"/>
      <c r="CL42" s="1847"/>
      <c r="CM42" s="1847"/>
      <c r="CN42" s="1847"/>
      <c r="CO42" s="1847"/>
      <c r="CP42" s="1847"/>
      <c r="CQ42" s="1847"/>
      <c r="CR42" s="1847"/>
      <c r="CS42" s="1847"/>
      <c r="CT42" s="1847"/>
      <c r="CU42" s="1847"/>
      <c r="CV42" s="1847"/>
      <c r="CW42" s="1847"/>
      <c r="CX42" s="1847"/>
      <c r="CY42" s="1847"/>
      <c r="CZ42" s="1847"/>
    </row>
    <row r="43" s="577" customFormat="true" ht="15" customHeight="true" x14ac:dyDescent="0.2">
      <c r="A43" s="2364" t="s">
        <v>54</v>
      </c>
      <c r="B43" s="1724" t="s">
        <v>50</v>
      </c>
      <c r="C43" s="1752" t="s">
        <v>36</v>
      </c>
      <c r="D43" s="1753" t="s">
        <v>36</v>
      </c>
      <c r="E43" s="1753" t="s">
        <v>36</v>
      </c>
      <c r="F43" s="1753" t="s">
        <v>36</v>
      </c>
      <c r="G43" s="1754" t="s">
        <v>36</v>
      </c>
      <c r="H43" s="1755" t="s">
        <v>36</v>
      </c>
      <c r="I43" s="1753" t="s">
        <v>36</v>
      </c>
      <c r="J43" s="1753" t="s">
        <v>36</v>
      </c>
      <c r="K43" s="1753" t="s">
        <v>36</v>
      </c>
      <c r="L43" s="1756" t="s">
        <v>36</v>
      </c>
      <c r="M43" s="1757" t="s">
        <v>36</v>
      </c>
      <c r="N43" s="1753" t="s">
        <v>36</v>
      </c>
      <c r="O43" s="1753" t="s">
        <v>36</v>
      </c>
      <c r="P43" s="1753" t="s">
        <v>36</v>
      </c>
      <c r="Q43" s="1754" t="s">
        <v>36</v>
      </c>
      <c r="R43" s="1755" t="s">
        <v>36</v>
      </c>
      <c r="S43" s="1753" t="s">
        <v>36</v>
      </c>
      <c r="T43" s="1753" t="s">
        <v>36</v>
      </c>
      <c r="U43" s="1753" t="s">
        <v>36</v>
      </c>
      <c r="V43" s="1953" t="s">
        <v>36</v>
      </c>
      <c r="W43" s="1983"/>
      <c r="X43" s="1983"/>
      <c r="Y43" s="1983"/>
      <c r="Z43" s="1983"/>
      <c r="AA43" s="1983"/>
      <c r="AB43" s="1983"/>
      <c r="AC43" s="1983"/>
      <c r="AD43" s="1983"/>
      <c r="AE43" s="1983"/>
      <c r="AF43" s="1983"/>
      <c r="AG43" s="1983"/>
      <c r="AH43" s="1983"/>
      <c r="AI43" s="1983"/>
      <c r="AJ43" s="1983"/>
      <c r="AK43" s="1983"/>
      <c r="AL43" s="1983"/>
      <c r="AM43" s="1983"/>
      <c r="AN43" s="1983"/>
      <c r="AO43" s="1983"/>
      <c r="AP43" s="1983"/>
      <c r="AQ43" s="1983"/>
      <c r="AR43" s="1983"/>
      <c r="AS43" s="1983"/>
      <c r="AT43" s="1983"/>
      <c r="AU43" s="1983"/>
      <c r="AV43" s="1983"/>
      <c r="AW43" s="1983"/>
      <c r="AX43" s="1983"/>
      <c r="AY43" s="1983"/>
      <c r="AZ43" s="585"/>
      <c r="BA43" s="2228" t="s">
        <v>54</v>
      </c>
      <c r="BB43" s="151" t="s">
        <v>50</v>
      </c>
      <c r="BC43" s="1201" t="s">
        <v>36</v>
      </c>
      <c r="BD43" s="1221" t="s">
        <v>36</v>
      </c>
      <c r="BE43" s="1221" t="s">
        <v>36</v>
      </c>
      <c r="BF43" s="1221" t="s">
        <v>36</v>
      </c>
      <c r="BG43" s="1242" t="s">
        <v>36</v>
      </c>
      <c r="BH43" s="1263" t="s">
        <v>36</v>
      </c>
      <c r="BI43" s="1221" t="s">
        <v>36</v>
      </c>
      <c r="BJ43" s="1221" t="s">
        <v>36</v>
      </c>
      <c r="BK43" s="1221" t="s">
        <v>36</v>
      </c>
      <c r="BL43" s="1242" t="s">
        <v>36</v>
      </c>
      <c r="BM43" s="1263" t="s">
        <v>36</v>
      </c>
      <c r="BN43" s="1221" t="s">
        <v>36</v>
      </c>
      <c r="BO43" s="1221" t="s">
        <v>36</v>
      </c>
      <c r="BP43" s="1221" t="s">
        <v>36</v>
      </c>
      <c r="BQ43" s="1242" t="s">
        <v>36</v>
      </c>
      <c r="BR43" s="1263" t="s">
        <v>36</v>
      </c>
      <c r="BS43" s="1221" t="s">
        <v>36</v>
      </c>
      <c r="BT43" s="1221" t="s">
        <v>36</v>
      </c>
      <c r="BU43" s="1221" t="s">
        <v>36</v>
      </c>
      <c r="BV43" s="1994" t="s">
        <v>36</v>
      </c>
      <c r="BW43" s="2035"/>
      <c r="BX43" s="2035"/>
      <c r="BY43" s="1847"/>
      <c r="BZ43" s="1847"/>
      <c r="CA43" s="1847"/>
      <c r="CB43" s="1847"/>
      <c r="CC43" s="1847"/>
      <c r="CD43" s="1847"/>
      <c r="CE43" s="1847"/>
      <c r="CF43" s="1847"/>
      <c r="CG43" s="1847"/>
      <c r="CH43" s="1847"/>
      <c r="CI43" s="1847"/>
      <c r="CJ43" s="1847"/>
      <c r="CK43" s="1847"/>
      <c r="CL43" s="1847"/>
      <c r="CM43" s="1847"/>
      <c r="CN43" s="1847"/>
      <c r="CO43" s="1847"/>
      <c r="CP43" s="1847"/>
      <c r="CQ43" s="1847"/>
      <c r="CR43" s="1847"/>
      <c r="CS43" s="1847"/>
      <c r="CT43" s="1847"/>
      <c r="CU43" s="1847"/>
      <c r="CV43" s="1847"/>
      <c r="CW43" s="1847"/>
      <c r="CX43" s="1847"/>
      <c r="CY43" s="1847"/>
      <c r="CZ43" s="1847"/>
    </row>
    <row r="44" s="577" customFormat="true" ht="15" customHeight="true" x14ac:dyDescent="0.2">
      <c r="A44" s="2364"/>
      <c r="B44" s="1724" t="s">
        <v>49</v>
      </c>
      <c r="C44" s="1752" t="s">
        <v>36</v>
      </c>
      <c r="D44" s="1753" t="s">
        <v>36</v>
      </c>
      <c r="E44" s="1753" t="s">
        <v>36</v>
      </c>
      <c r="F44" s="1753" t="s">
        <v>36</v>
      </c>
      <c r="G44" s="1754" t="s">
        <v>36</v>
      </c>
      <c r="H44" s="1755" t="s">
        <v>36</v>
      </c>
      <c r="I44" s="1753" t="s">
        <v>36</v>
      </c>
      <c r="J44" s="1753" t="s">
        <v>36</v>
      </c>
      <c r="K44" s="1753" t="s">
        <v>36</v>
      </c>
      <c r="L44" s="1756" t="s">
        <v>36</v>
      </c>
      <c r="M44" s="1757" t="s">
        <v>36</v>
      </c>
      <c r="N44" s="1753" t="s">
        <v>36</v>
      </c>
      <c r="O44" s="1753" t="s">
        <v>36</v>
      </c>
      <c r="P44" s="1753" t="s">
        <v>36</v>
      </c>
      <c r="Q44" s="1754" t="s">
        <v>36</v>
      </c>
      <c r="R44" s="1755" t="s">
        <v>36</v>
      </c>
      <c r="S44" s="1753" t="s">
        <v>36</v>
      </c>
      <c r="T44" s="1753" t="s">
        <v>36</v>
      </c>
      <c r="U44" s="1753" t="s">
        <v>36</v>
      </c>
      <c r="V44" s="1953" t="s">
        <v>36</v>
      </c>
      <c r="W44" s="1983"/>
      <c r="X44" s="1983"/>
      <c r="Y44" s="1983"/>
      <c r="Z44" s="1983"/>
      <c r="AA44" s="1983"/>
      <c r="AB44" s="1983"/>
      <c r="AC44" s="1983"/>
      <c r="AD44" s="1983"/>
      <c r="AE44" s="1983"/>
      <c r="AF44" s="1983"/>
      <c r="AG44" s="1983"/>
      <c r="AH44" s="1983"/>
      <c r="AI44" s="1983"/>
      <c r="AJ44" s="1983"/>
      <c r="AK44" s="1983"/>
      <c r="AL44" s="1983"/>
      <c r="AM44" s="1983"/>
      <c r="AN44" s="1983"/>
      <c r="AO44" s="1983"/>
      <c r="AP44" s="1983"/>
      <c r="AQ44" s="1983"/>
      <c r="AR44" s="1983"/>
      <c r="AS44" s="1983"/>
      <c r="AT44" s="1983"/>
      <c r="AU44" s="1983"/>
      <c r="AV44" s="1983"/>
      <c r="AW44" s="1983"/>
      <c r="AX44" s="1983"/>
      <c r="AY44" s="1983"/>
      <c r="AZ44" s="585"/>
      <c r="BA44" s="2228"/>
      <c r="BB44" s="151" t="s">
        <v>49</v>
      </c>
      <c r="BC44" s="1201" t="s">
        <v>36</v>
      </c>
      <c r="BD44" s="1221" t="s">
        <v>36</v>
      </c>
      <c r="BE44" s="1221" t="s">
        <v>36</v>
      </c>
      <c r="BF44" s="1221" t="s">
        <v>36</v>
      </c>
      <c r="BG44" s="1242" t="s">
        <v>36</v>
      </c>
      <c r="BH44" s="1263" t="s">
        <v>36</v>
      </c>
      <c r="BI44" s="1221" t="s">
        <v>36</v>
      </c>
      <c r="BJ44" s="1221" t="s">
        <v>36</v>
      </c>
      <c r="BK44" s="1221" t="s">
        <v>36</v>
      </c>
      <c r="BL44" s="1242" t="s">
        <v>36</v>
      </c>
      <c r="BM44" s="1263" t="s">
        <v>36</v>
      </c>
      <c r="BN44" s="1221" t="s">
        <v>36</v>
      </c>
      <c r="BO44" s="1221" t="s">
        <v>36</v>
      </c>
      <c r="BP44" s="1221" t="s">
        <v>36</v>
      </c>
      <c r="BQ44" s="1242" t="s">
        <v>36</v>
      </c>
      <c r="BR44" s="1263" t="s">
        <v>36</v>
      </c>
      <c r="BS44" s="1221" t="s">
        <v>36</v>
      </c>
      <c r="BT44" s="1221" t="s">
        <v>36</v>
      </c>
      <c r="BU44" s="1221" t="s">
        <v>36</v>
      </c>
      <c r="BV44" s="1994" t="s">
        <v>36</v>
      </c>
      <c r="BW44" s="2035"/>
      <c r="BX44" s="2035"/>
      <c r="BY44" s="1847"/>
      <c r="BZ44" s="1847"/>
      <c r="CA44" s="1847"/>
      <c r="CB44" s="1847"/>
      <c r="CC44" s="1847"/>
      <c r="CD44" s="1847"/>
      <c r="CE44" s="1847"/>
      <c r="CF44" s="1847"/>
      <c r="CG44" s="1847"/>
      <c r="CH44" s="1847"/>
      <c r="CI44" s="1847"/>
      <c r="CJ44" s="1847"/>
      <c r="CK44" s="1847"/>
      <c r="CL44" s="1847"/>
      <c r="CM44" s="1847"/>
      <c r="CN44" s="1847"/>
      <c r="CO44" s="1847"/>
      <c r="CP44" s="1847"/>
      <c r="CQ44" s="1847"/>
      <c r="CR44" s="1847"/>
      <c r="CS44" s="1847"/>
      <c r="CT44" s="1847"/>
      <c r="CU44" s="1847"/>
      <c r="CV44" s="1847"/>
      <c r="CW44" s="1847"/>
      <c r="CX44" s="1847"/>
      <c r="CY44" s="1847"/>
      <c r="CZ44" s="1847"/>
    </row>
    <row r="45" s="577" customFormat="true" ht="15" customHeight="true" x14ac:dyDescent="0.2">
      <c r="A45" s="2364" t="s">
        <v>53</v>
      </c>
      <c r="B45" s="1724" t="s">
        <v>50</v>
      </c>
      <c r="C45" s="1752" t="s">
        <v>36</v>
      </c>
      <c r="D45" s="1753" t="s">
        <v>36</v>
      </c>
      <c r="E45" s="1753" t="s">
        <v>36</v>
      </c>
      <c r="F45" s="1753" t="s">
        <v>36</v>
      </c>
      <c r="G45" s="1754" t="s">
        <v>36</v>
      </c>
      <c r="H45" s="1755" t="s">
        <v>36</v>
      </c>
      <c r="I45" s="1753" t="s">
        <v>36</v>
      </c>
      <c r="J45" s="1753" t="s">
        <v>36</v>
      </c>
      <c r="K45" s="1753" t="s">
        <v>36</v>
      </c>
      <c r="L45" s="1756" t="s">
        <v>36</v>
      </c>
      <c r="M45" s="1757" t="s">
        <v>36</v>
      </c>
      <c r="N45" s="1753" t="s">
        <v>36</v>
      </c>
      <c r="O45" s="1753" t="s">
        <v>36</v>
      </c>
      <c r="P45" s="1753" t="s">
        <v>36</v>
      </c>
      <c r="Q45" s="1754" t="s">
        <v>36</v>
      </c>
      <c r="R45" s="1755" t="s">
        <v>36</v>
      </c>
      <c r="S45" s="1753" t="s">
        <v>36</v>
      </c>
      <c r="T45" s="1753" t="s">
        <v>36</v>
      </c>
      <c r="U45" s="1753" t="s">
        <v>36</v>
      </c>
      <c r="V45" s="1953" t="s">
        <v>36</v>
      </c>
      <c r="W45" s="1983"/>
      <c r="X45" s="1983"/>
      <c r="Y45" s="1983"/>
      <c r="Z45" s="1983"/>
      <c r="AA45" s="1983"/>
      <c r="AB45" s="1983"/>
      <c r="AC45" s="1983"/>
      <c r="AD45" s="1983"/>
      <c r="AE45" s="1983"/>
      <c r="AF45" s="1983"/>
      <c r="AG45" s="1983"/>
      <c r="AH45" s="1983"/>
      <c r="AI45" s="1983"/>
      <c r="AJ45" s="1983"/>
      <c r="AK45" s="1983"/>
      <c r="AL45" s="1983"/>
      <c r="AM45" s="1983"/>
      <c r="AN45" s="1983"/>
      <c r="AO45" s="1983"/>
      <c r="AP45" s="1983"/>
      <c r="AQ45" s="1983"/>
      <c r="AR45" s="1983"/>
      <c r="AS45" s="1983"/>
      <c r="AT45" s="1983"/>
      <c r="AU45" s="1983"/>
      <c r="AV45" s="1983"/>
      <c r="AW45" s="1983"/>
      <c r="AX45" s="1983"/>
      <c r="AY45" s="1983"/>
      <c r="AZ45" s="585"/>
      <c r="BA45" s="2228" t="s">
        <v>53</v>
      </c>
      <c r="BB45" s="151" t="s">
        <v>50</v>
      </c>
      <c r="BC45" s="1201" t="s">
        <v>36</v>
      </c>
      <c r="BD45" s="1221" t="s">
        <v>36</v>
      </c>
      <c r="BE45" s="1221" t="s">
        <v>36</v>
      </c>
      <c r="BF45" s="1221" t="s">
        <v>36</v>
      </c>
      <c r="BG45" s="1242" t="s">
        <v>36</v>
      </c>
      <c r="BH45" s="1263" t="s">
        <v>36</v>
      </c>
      <c r="BI45" s="1221" t="s">
        <v>36</v>
      </c>
      <c r="BJ45" s="1221" t="s">
        <v>36</v>
      </c>
      <c r="BK45" s="1221" t="s">
        <v>36</v>
      </c>
      <c r="BL45" s="1242" t="s">
        <v>36</v>
      </c>
      <c r="BM45" s="1263" t="s">
        <v>36</v>
      </c>
      <c r="BN45" s="1221" t="s">
        <v>36</v>
      </c>
      <c r="BO45" s="1221" t="s">
        <v>36</v>
      </c>
      <c r="BP45" s="1221" t="s">
        <v>36</v>
      </c>
      <c r="BQ45" s="1242" t="s">
        <v>36</v>
      </c>
      <c r="BR45" s="1263" t="s">
        <v>36</v>
      </c>
      <c r="BS45" s="1221" t="s">
        <v>36</v>
      </c>
      <c r="BT45" s="1221" t="s">
        <v>36</v>
      </c>
      <c r="BU45" s="1221" t="s">
        <v>36</v>
      </c>
      <c r="BV45" s="1994" t="s">
        <v>36</v>
      </c>
      <c r="BW45" s="2035"/>
      <c r="BX45" s="2035"/>
      <c r="BY45" s="1847"/>
      <c r="BZ45" s="1847"/>
      <c r="CA45" s="1847"/>
      <c r="CB45" s="1847"/>
      <c r="CC45" s="1847"/>
      <c r="CD45" s="1847"/>
      <c r="CE45" s="1847"/>
      <c r="CF45" s="1847"/>
      <c r="CG45" s="1847"/>
      <c r="CH45" s="1847"/>
      <c r="CI45" s="1847"/>
      <c r="CJ45" s="1847"/>
      <c r="CK45" s="1847"/>
      <c r="CL45" s="1847"/>
      <c r="CM45" s="1847"/>
      <c r="CN45" s="1847"/>
      <c r="CO45" s="1847"/>
      <c r="CP45" s="1847"/>
      <c r="CQ45" s="1847"/>
      <c r="CR45" s="1847"/>
      <c r="CS45" s="1847"/>
      <c r="CT45" s="1847"/>
      <c r="CU45" s="1847"/>
      <c r="CV45" s="1847"/>
      <c r="CW45" s="1847"/>
      <c r="CX45" s="1847"/>
      <c r="CY45" s="1847"/>
      <c r="CZ45" s="1847"/>
    </row>
    <row r="46" s="577" customFormat="true" ht="15" customHeight="true" x14ac:dyDescent="0.2">
      <c r="A46" s="2364"/>
      <c r="B46" s="1724" t="s">
        <v>49</v>
      </c>
      <c r="C46" s="1752" t="s">
        <v>36</v>
      </c>
      <c r="D46" s="1753" t="s">
        <v>36</v>
      </c>
      <c r="E46" s="1753" t="s">
        <v>36</v>
      </c>
      <c r="F46" s="1753" t="s">
        <v>36</v>
      </c>
      <c r="G46" s="1754" t="s">
        <v>36</v>
      </c>
      <c r="H46" s="1755" t="s">
        <v>36</v>
      </c>
      <c r="I46" s="1753" t="s">
        <v>36</v>
      </c>
      <c r="J46" s="1753" t="s">
        <v>36</v>
      </c>
      <c r="K46" s="1753" t="s">
        <v>36</v>
      </c>
      <c r="L46" s="1756" t="s">
        <v>36</v>
      </c>
      <c r="M46" s="1757" t="s">
        <v>36</v>
      </c>
      <c r="N46" s="1753" t="s">
        <v>36</v>
      </c>
      <c r="O46" s="1753" t="s">
        <v>36</v>
      </c>
      <c r="P46" s="1753" t="s">
        <v>36</v>
      </c>
      <c r="Q46" s="1754" t="s">
        <v>36</v>
      </c>
      <c r="R46" s="1755" t="s">
        <v>36</v>
      </c>
      <c r="S46" s="1753" t="s">
        <v>36</v>
      </c>
      <c r="T46" s="1753" t="s">
        <v>36</v>
      </c>
      <c r="U46" s="1753" t="s">
        <v>36</v>
      </c>
      <c r="V46" s="1953" t="s">
        <v>36</v>
      </c>
      <c r="W46" s="1983"/>
      <c r="X46" s="1983"/>
      <c r="Y46" s="1983"/>
      <c r="Z46" s="1983"/>
      <c r="AA46" s="1983"/>
      <c r="AB46" s="1983"/>
      <c r="AC46" s="1983"/>
      <c r="AD46" s="1983"/>
      <c r="AE46" s="1983"/>
      <c r="AF46" s="1983"/>
      <c r="AG46" s="1983"/>
      <c r="AH46" s="1983"/>
      <c r="AI46" s="1983"/>
      <c r="AJ46" s="1983"/>
      <c r="AK46" s="1983"/>
      <c r="AL46" s="1983"/>
      <c r="AM46" s="1983"/>
      <c r="AN46" s="1983"/>
      <c r="AO46" s="1983"/>
      <c r="AP46" s="1983"/>
      <c r="AQ46" s="1983"/>
      <c r="AR46" s="1983"/>
      <c r="AS46" s="1983"/>
      <c r="AT46" s="1983"/>
      <c r="AU46" s="1983"/>
      <c r="AV46" s="1983"/>
      <c r="AW46" s="1983"/>
      <c r="AX46" s="1983"/>
      <c r="AY46" s="1983"/>
      <c r="AZ46" s="585"/>
      <c r="BA46" s="2228"/>
      <c r="BB46" s="151" t="s">
        <v>49</v>
      </c>
      <c r="BC46" s="1201" t="s">
        <v>36</v>
      </c>
      <c r="BD46" s="1221" t="s">
        <v>36</v>
      </c>
      <c r="BE46" s="1221" t="s">
        <v>36</v>
      </c>
      <c r="BF46" s="1221" t="s">
        <v>36</v>
      </c>
      <c r="BG46" s="1242" t="s">
        <v>36</v>
      </c>
      <c r="BH46" s="1263" t="s">
        <v>36</v>
      </c>
      <c r="BI46" s="1221" t="s">
        <v>36</v>
      </c>
      <c r="BJ46" s="1221" t="s">
        <v>36</v>
      </c>
      <c r="BK46" s="1221" t="s">
        <v>36</v>
      </c>
      <c r="BL46" s="1242" t="s">
        <v>36</v>
      </c>
      <c r="BM46" s="1263" t="s">
        <v>36</v>
      </c>
      <c r="BN46" s="1221" t="s">
        <v>36</v>
      </c>
      <c r="BO46" s="1221" t="s">
        <v>36</v>
      </c>
      <c r="BP46" s="1221" t="s">
        <v>36</v>
      </c>
      <c r="BQ46" s="1242" t="s">
        <v>36</v>
      </c>
      <c r="BR46" s="1263" t="s">
        <v>36</v>
      </c>
      <c r="BS46" s="1221" t="s">
        <v>36</v>
      </c>
      <c r="BT46" s="1221" t="s">
        <v>36</v>
      </c>
      <c r="BU46" s="1221" t="s">
        <v>36</v>
      </c>
      <c r="BV46" s="1994" t="s">
        <v>36</v>
      </c>
      <c r="BW46" s="2035"/>
      <c r="BX46" s="2035"/>
      <c r="BY46" s="1847"/>
      <c r="BZ46" s="1847"/>
      <c r="CA46" s="1847"/>
      <c r="CB46" s="1847"/>
      <c r="CC46" s="1847"/>
      <c r="CD46" s="1847"/>
      <c r="CE46" s="1847"/>
      <c r="CF46" s="1847"/>
      <c r="CG46" s="1847"/>
      <c r="CH46" s="1847"/>
      <c r="CI46" s="1847"/>
      <c r="CJ46" s="1847"/>
      <c r="CK46" s="1847"/>
      <c r="CL46" s="1847"/>
      <c r="CM46" s="1847"/>
      <c r="CN46" s="1847"/>
      <c r="CO46" s="1847"/>
      <c r="CP46" s="1847"/>
      <c r="CQ46" s="1847"/>
      <c r="CR46" s="1847"/>
      <c r="CS46" s="1847"/>
      <c r="CT46" s="1847"/>
      <c r="CU46" s="1847"/>
      <c r="CV46" s="1847"/>
      <c r="CW46" s="1847"/>
      <c r="CX46" s="1847"/>
      <c r="CY46" s="1847"/>
      <c r="CZ46" s="1847"/>
    </row>
    <row r="47" s="130" customFormat="true" ht="15" customHeight="true" x14ac:dyDescent="0.2">
      <c r="A47" s="2199" t="s">
        <v>102</v>
      </c>
      <c r="B47" s="250" t="s">
        <v>101</v>
      </c>
      <c r="C47" s="1042" t="s">
        <v>36</v>
      </c>
      <c r="D47" s="1054" t="s">
        <v>36</v>
      </c>
      <c r="E47" s="1054" t="s">
        <v>36</v>
      </c>
      <c r="F47" s="1054" t="s">
        <v>36</v>
      </c>
      <c r="G47" s="1066" t="s">
        <v>36</v>
      </c>
      <c r="H47" s="1084" t="s">
        <v>36</v>
      </c>
      <c r="I47" s="1054" t="s">
        <v>36</v>
      </c>
      <c r="J47" s="1054" t="s">
        <v>36</v>
      </c>
      <c r="K47" s="1054" t="s">
        <v>36</v>
      </c>
      <c r="L47" s="1126" t="s">
        <v>36</v>
      </c>
      <c r="M47" s="1149" t="s">
        <v>36</v>
      </c>
      <c r="N47" s="1054" t="s">
        <v>36</v>
      </c>
      <c r="O47" s="1054" t="s">
        <v>36</v>
      </c>
      <c r="P47" s="1054" t="s">
        <v>36</v>
      </c>
      <c r="Q47" s="1066" t="s">
        <v>36</v>
      </c>
      <c r="R47" s="1084" t="s">
        <v>36</v>
      </c>
      <c r="S47" s="1054" t="s">
        <v>36</v>
      </c>
      <c r="T47" s="1054" t="s">
        <v>36</v>
      </c>
      <c r="U47" s="1054" t="s">
        <v>36</v>
      </c>
      <c r="V47" s="1952" t="s">
        <v>36</v>
      </c>
      <c r="W47" s="1984"/>
      <c r="X47" s="1984"/>
      <c r="Y47" s="1837"/>
      <c r="Z47" s="1837"/>
      <c r="AA47" s="1837"/>
      <c r="AB47" s="1837"/>
      <c r="AC47" s="1837"/>
      <c r="AD47" s="1837"/>
      <c r="AE47" s="1837"/>
      <c r="AF47" s="1837"/>
      <c r="AG47" s="1837"/>
      <c r="AH47" s="1837"/>
      <c r="AI47" s="1837"/>
      <c r="AJ47" s="1837"/>
      <c r="AK47" s="1837"/>
      <c r="AL47" s="1837"/>
      <c r="AM47" s="1837"/>
      <c r="AN47" s="1837"/>
      <c r="AO47" s="1837"/>
      <c r="AP47" s="1837"/>
      <c r="AQ47" s="1837"/>
      <c r="AR47" s="1837"/>
      <c r="AS47" s="1837"/>
      <c r="AT47" s="1837"/>
      <c r="AU47" s="1837"/>
      <c r="AV47" s="1837"/>
      <c r="AW47" s="1837"/>
      <c r="AX47" s="1837"/>
      <c r="AY47" s="1837"/>
      <c r="AZ47" s="215"/>
      <c r="BA47" s="2228" t="s">
        <v>102</v>
      </c>
      <c r="BB47" s="151" t="s">
        <v>101</v>
      </c>
      <c r="BC47" s="1201" t="s">
        <v>36</v>
      </c>
      <c r="BD47" s="1221" t="s">
        <v>36</v>
      </c>
      <c r="BE47" s="1221" t="s">
        <v>36</v>
      </c>
      <c r="BF47" s="1221" t="s">
        <v>36</v>
      </c>
      <c r="BG47" s="1242" t="s">
        <v>36</v>
      </c>
      <c r="BH47" s="1263" t="s">
        <v>36</v>
      </c>
      <c r="BI47" s="1221" t="s">
        <v>36</v>
      </c>
      <c r="BJ47" s="1221" t="s">
        <v>36</v>
      </c>
      <c r="BK47" s="1221" t="s">
        <v>36</v>
      </c>
      <c r="BL47" s="1242" t="s">
        <v>36</v>
      </c>
      <c r="BM47" s="1263" t="s">
        <v>36</v>
      </c>
      <c r="BN47" s="1221" t="s">
        <v>36</v>
      </c>
      <c r="BO47" s="1221" t="s">
        <v>36</v>
      </c>
      <c r="BP47" s="1221" t="s">
        <v>36</v>
      </c>
      <c r="BQ47" s="1242" t="s">
        <v>36</v>
      </c>
      <c r="BR47" s="1263" t="s">
        <v>36</v>
      </c>
      <c r="BS47" s="1221" t="s">
        <v>36</v>
      </c>
      <c r="BT47" s="1221" t="s">
        <v>36</v>
      </c>
      <c r="BU47" s="1221" t="s">
        <v>36</v>
      </c>
      <c r="BV47" s="1994" t="s">
        <v>36</v>
      </c>
      <c r="BW47" s="2035"/>
      <c r="BX47" s="2035"/>
      <c r="BY47" s="1847"/>
      <c r="BZ47" s="1847"/>
      <c r="CA47" s="1847"/>
      <c r="CB47" s="1847"/>
      <c r="CC47" s="1847"/>
      <c r="CD47" s="1847"/>
      <c r="CE47" s="1847"/>
      <c r="CF47" s="1847"/>
      <c r="CG47" s="1847"/>
      <c r="CH47" s="1847"/>
      <c r="CI47" s="1847"/>
      <c r="CJ47" s="1847"/>
      <c r="CK47" s="1847"/>
      <c r="CL47" s="1847"/>
      <c r="CM47" s="1847"/>
      <c r="CN47" s="1847"/>
      <c r="CO47" s="1847"/>
      <c r="CP47" s="1847"/>
      <c r="CQ47" s="1847"/>
      <c r="CR47" s="1847"/>
      <c r="CS47" s="1847"/>
      <c r="CT47" s="1847"/>
      <c r="CU47" s="1847"/>
      <c r="CV47" s="1847"/>
      <c r="CW47" s="1847"/>
      <c r="CX47" s="1847"/>
      <c r="CY47" s="1847"/>
      <c r="CZ47" s="1847"/>
    </row>
    <row r="48" s="130" customFormat="true" ht="15" customHeight="true" x14ac:dyDescent="0.2">
      <c r="A48" s="2199"/>
      <c r="B48" s="250" t="s">
        <v>100</v>
      </c>
      <c r="C48" s="1042" t="s">
        <v>36</v>
      </c>
      <c r="D48" s="1054" t="s">
        <v>36</v>
      </c>
      <c r="E48" s="1054" t="s">
        <v>36</v>
      </c>
      <c r="F48" s="1054" t="s">
        <v>36</v>
      </c>
      <c r="G48" s="1066" t="s">
        <v>36</v>
      </c>
      <c r="H48" s="1084" t="s">
        <v>36</v>
      </c>
      <c r="I48" s="1054" t="s">
        <v>36</v>
      </c>
      <c r="J48" s="1054" t="s">
        <v>36</v>
      </c>
      <c r="K48" s="1054" t="s">
        <v>36</v>
      </c>
      <c r="L48" s="1126" t="s">
        <v>36</v>
      </c>
      <c r="M48" s="1149" t="s">
        <v>36</v>
      </c>
      <c r="N48" s="1054" t="s">
        <v>36</v>
      </c>
      <c r="O48" s="1054" t="s">
        <v>36</v>
      </c>
      <c r="P48" s="1054" t="s">
        <v>36</v>
      </c>
      <c r="Q48" s="1066" t="s">
        <v>36</v>
      </c>
      <c r="R48" s="1084" t="s">
        <v>36</v>
      </c>
      <c r="S48" s="1054" t="s">
        <v>36</v>
      </c>
      <c r="T48" s="1054" t="s">
        <v>36</v>
      </c>
      <c r="U48" s="1054" t="s">
        <v>36</v>
      </c>
      <c r="V48" s="1952" t="s">
        <v>36</v>
      </c>
      <c r="W48" s="1984"/>
      <c r="X48" s="1984"/>
      <c r="Y48" s="1837"/>
      <c r="Z48" s="1837"/>
      <c r="AA48" s="1837"/>
      <c r="AB48" s="1837"/>
      <c r="AC48" s="1837"/>
      <c r="AD48" s="1837"/>
      <c r="AE48" s="1837"/>
      <c r="AF48" s="1837"/>
      <c r="AG48" s="1837"/>
      <c r="AH48" s="1837"/>
      <c r="AI48" s="1837"/>
      <c r="AJ48" s="1837"/>
      <c r="AK48" s="1837"/>
      <c r="AL48" s="1837"/>
      <c r="AM48" s="1837"/>
      <c r="AN48" s="1837"/>
      <c r="AO48" s="1837"/>
      <c r="AP48" s="1837"/>
      <c r="AQ48" s="1837"/>
      <c r="AR48" s="1837"/>
      <c r="AS48" s="1837"/>
      <c r="AT48" s="1837"/>
      <c r="AU48" s="1837"/>
      <c r="AV48" s="1837"/>
      <c r="AW48" s="1837"/>
      <c r="AX48" s="1837"/>
      <c r="AY48" s="1837"/>
      <c r="AZ48" s="215"/>
      <c r="BA48" s="2228"/>
      <c r="BB48" s="151" t="s">
        <v>100</v>
      </c>
      <c r="BC48" s="1201" t="s">
        <v>36</v>
      </c>
      <c r="BD48" s="1221" t="s">
        <v>36</v>
      </c>
      <c r="BE48" s="1221" t="s">
        <v>36</v>
      </c>
      <c r="BF48" s="1221" t="s">
        <v>36</v>
      </c>
      <c r="BG48" s="1242" t="s">
        <v>36</v>
      </c>
      <c r="BH48" s="1263" t="s">
        <v>36</v>
      </c>
      <c r="BI48" s="1221" t="s">
        <v>36</v>
      </c>
      <c r="BJ48" s="1221" t="s">
        <v>36</v>
      </c>
      <c r="BK48" s="1221" t="s">
        <v>36</v>
      </c>
      <c r="BL48" s="1242" t="s">
        <v>36</v>
      </c>
      <c r="BM48" s="1263" t="s">
        <v>36</v>
      </c>
      <c r="BN48" s="1221" t="s">
        <v>36</v>
      </c>
      <c r="BO48" s="1221" t="s">
        <v>36</v>
      </c>
      <c r="BP48" s="1221" t="s">
        <v>36</v>
      </c>
      <c r="BQ48" s="1242" t="s">
        <v>36</v>
      </c>
      <c r="BR48" s="1263" t="s">
        <v>36</v>
      </c>
      <c r="BS48" s="1221" t="s">
        <v>36</v>
      </c>
      <c r="BT48" s="1221" t="s">
        <v>36</v>
      </c>
      <c r="BU48" s="1221" t="s">
        <v>36</v>
      </c>
      <c r="BV48" s="1994" t="s">
        <v>36</v>
      </c>
      <c r="BW48" s="2035"/>
      <c r="BX48" s="2035"/>
      <c r="BY48" s="1847"/>
      <c r="BZ48" s="1847"/>
      <c r="CA48" s="1847"/>
      <c r="CB48" s="1847"/>
      <c r="CC48" s="1847"/>
      <c r="CD48" s="1847"/>
      <c r="CE48" s="1847"/>
      <c r="CF48" s="1847"/>
      <c r="CG48" s="1847"/>
      <c r="CH48" s="1847"/>
      <c r="CI48" s="1847"/>
      <c r="CJ48" s="1847"/>
      <c r="CK48" s="1847"/>
      <c r="CL48" s="1847"/>
      <c r="CM48" s="1847"/>
      <c r="CN48" s="1847"/>
      <c r="CO48" s="1847"/>
      <c r="CP48" s="1847"/>
      <c r="CQ48" s="1847"/>
      <c r="CR48" s="1847"/>
      <c r="CS48" s="1847"/>
      <c r="CT48" s="1847"/>
      <c r="CU48" s="1847"/>
      <c r="CV48" s="1847"/>
      <c r="CW48" s="1847"/>
      <c r="CX48" s="1847"/>
      <c r="CY48" s="1847"/>
      <c r="CZ48" s="1847"/>
    </row>
    <row r="49" s="130" customFormat="true" ht="15" customHeight="true" x14ac:dyDescent="0.2">
      <c r="A49" s="2199"/>
      <c r="B49" s="250" t="s">
        <v>69</v>
      </c>
      <c r="C49" s="1042" t="s">
        <v>36</v>
      </c>
      <c r="D49" s="1054" t="s">
        <v>36</v>
      </c>
      <c r="E49" s="1054" t="s">
        <v>36</v>
      </c>
      <c r="F49" s="1054" t="s">
        <v>36</v>
      </c>
      <c r="G49" s="1066" t="s">
        <v>36</v>
      </c>
      <c r="H49" s="1084" t="s">
        <v>36</v>
      </c>
      <c r="I49" s="1054" t="s">
        <v>36</v>
      </c>
      <c r="J49" s="1054" t="s">
        <v>36</v>
      </c>
      <c r="K49" s="1054" t="s">
        <v>36</v>
      </c>
      <c r="L49" s="1126" t="s">
        <v>36</v>
      </c>
      <c r="M49" s="1149" t="s">
        <v>36</v>
      </c>
      <c r="N49" s="1054" t="s">
        <v>36</v>
      </c>
      <c r="O49" s="1054" t="s">
        <v>36</v>
      </c>
      <c r="P49" s="1054" t="s">
        <v>36</v>
      </c>
      <c r="Q49" s="1066" t="s">
        <v>36</v>
      </c>
      <c r="R49" s="1084" t="s">
        <v>36</v>
      </c>
      <c r="S49" s="1054" t="s">
        <v>36</v>
      </c>
      <c r="T49" s="1054" t="s">
        <v>36</v>
      </c>
      <c r="U49" s="1054" t="s">
        <v>36</v>
      </c>
      <c r="V49" s="1952" t="s">
        <v>36</v>
      </c>
      <c r="W49" s="1984"/>
      <c r="X49" s="1984"/>
      <c r="Y49" s="1837"/>
      <c r="Z49" s="1837"/>
      <c r="AA49" s="1837"/>
      <c r="AB49" s="1837"/>
      <c r="AC49" s="1837"/>
      <c r="AD49" s="1837"/>
      <c r="AE49" s="1837"/>
      <c r="AF49" s="1837"/>
      <c r="AG49" s="1837"/>
      <c r="AH49" s="1837"/>
      <c r="AI49" s="1837"/>
      <c r="AJ49" s="1837"/>
      <c r="AK49" s="1837"/>
      <c r="AL49" s="1837"/>
      <c r="AM49" s="1837"/>
      <c r="AN49" s="1837"/>
      <c r="AO49" s="1837"/>
      <c r="AP49" s="1837"/>
      <c r="AQ49" s="1837"/>
      <c r="AR49" s="1837"/>
      <c r="AS49" s="1837"/>
      <c r="AT49" s="1837"/>
      <c r="AU49" s="1837"/>
      <c r="AV49" s="1837"/>
      <c r="AW49" s="1837"/>
      <c r="AX49" s="1837"/>
      <c r="AY49" s="1837"/>
      <c r="AZ49" s="215"/>
      <c r="BA49" s="2228"/>
      <c r="BB49" s="151" t="s">
        <v>69</v>
      </c>
      <c r="BC49" s="1201" t="s">
        <v>36</v>
      </c>
      <c r="BD49" s="1221" t="s">
        <v>36</v>
      </c>
      <c r="BE49" s="1221" t="s">
        <v>36</v>
      </c>
      <c r="BF49" s="1221" t="s">
        <v>36</v>
      </c>
      <c r="BG49" s="1242" t="s">
        <v>36</v>
      </c>
      <c r="BH49" s="1263" t="s">
        <v>36</v>
      </c>
      <c r="BI49" s="1221" t="s">
        <v>36</v>
      </c>
      <c r="BJ49" s="1221" t="s">
        <v>36</v>
      </c>
      <c r="BK49" s="1221" t="s">
        <v>36</v>
      </c>
      <c r="BL49" s="1242" t="s">
        <v>36</v>
      </c>
      <c r="BM49" s="1263" t="s">
        <v>36</v>
      </c>
      <c r="BN49" s="1221" t="s">
        <v>36</v>
      </c>
      <c r="BO49" s="1221" t="s">
        <v>36</v>
      </c>
      <c r="BP49" s="1221" t="s">
        <v>36</v>
      </c>
      <c r="BQ49" s="1242" t="s">
        <v>36</v>
      </c>
      <c r="BR49" s="1263" t="s">
        <v>36</v>
      </c>
      <c r="BS49" s="1221" t="s">
        <v>36</v>
      </c>
      <c r="BT49" s="1221" t="s">
        <v>36</v>
      </c>
      <c r="BU49" s="1221" t="s">
        <v>36</v>
      </c>
      <c r="BV49" s="1994" t="s">
        <v>36</v>
      </c>
      <c r="BW49" s="2035"/>
      <c r="BX49" s="2035"/>
      <c r="BY49" s="1847"/>
      <c r="BZ49" s="1847"/>
      <c r="CA49" s="1847"/>
      <c r="CB49" s="1847"/>
      <c r="CC49" s="1847"/>
      <c r="CD49" s="1847"/>
      <c r="CE49" s="1847"/>
      <c r="CF49" s="1847"/>
      <c r="CG49" s="1847"/>
      <c r="CH49" s="1847"/>
      <c r="CI49" s="1847"/>
      <c r="CJ49" s="1847"/>
      <c r="CK49" s="1847"/>
      <c r="CL49" s="1847"/>
      <c r="CM49" s="1847"/>
      <c r="CN49" s="1847"/>
      <c r="CO49" s="1847"/>
      <c r="CP49" s="1847"/>
      <c r="CQ49" s="1847"/>
      <c r="CR49" s="1847"/>
      <c r="CS49" s="1847"/>
      <c r="CT49" s="1847"/>
      <c r="CU49" s="1847"/>
      <c r="CV49" s="1847"/>
      <c r="CW49" s="1847"/>
      <c r="CX49" s="1847"/>
      <c r="CY49" s="1847"/>
      <c r="CZ49" s="1847"/>
    </row>
    <row r="50" s="130" customFormat="true" ht="15" customHeight="true" x14ac:dyDescent="0.2">
      <c r="A50" s="2199" t="s">
        <v>103</v>
      </c>
      <c r="B50" s="250" t="s">
        <v>101</v>
      </c>
      <c r="C50" s="1042" t="s">
        <v>36</v>
      </c>
      <c r="D50" s="1054" t="s">
        <v>36</v>
      </c>
      <c r="E50" s="1054" t="s">
        <v>36</v>
      </c>
      <c r="F50" s="1054" t="s">
        <v>36</v>
      </c>
      <c r="G50" s="1066" t="s">
        <v>36</v>
      </c>
      <c r="H50" s="1084" t="s">
        <v>36</v>
      </c>
      <c r="I50" s="1054" t="s">
        <v>36</v>
      </c>
      <c r="J50" s="1054" t="s">
        <v>36</v>
      </c>
      <c r="K50" s="1054" t="s">
        <v>36</v>
      </c>
      <c r="L50" s="1126" t="s">
        <v>36</v>
      </c>
      <c r="M50" s="1149" t="s">
        <v>36</v>
      </c>
      <c r="N50" s="1054" t="s">
        <v>36</v>
      </c>
      <c r="O50" s="1054" t="s">
        <v>36</v>
      </c>
      <c r="P50" s="1054" t="s">
        <v>36</v>
      </c>
      <c r="Q50" s="1066" t="s">
        <v>36</v>
      </c>
      <c r="R50" s="1084" t="s">
        <v>36</v>
      </c>
      <c r="S50" s="1054" t="s">
        <v>36</v>
      </c>
      <c r="T50" s="1054" t="s">
        <v>36</v>
      </c>
      <c r="U50" s="1054" t="s">
        <v>36</v>
      </c>
      <c r="V50" s="1952" t="s">
        <v>36</v>
      </c>
      <c r="W50" s="1984"/>
      <c r="X50" s="1984"/>
      <c r="Y50" s="1837"/>
      <c r="Z50" s="1837"/>
      <c r="AA50" s="1837"/>
      <c r="AB50" s="1837"/>
      <c r="AC50" s="1837"/>
      <c r="AD50" s="1837"/>
      <c r="AE50" s="1837"/>
      <c r="AF50" s="1837"/>
      <c r="AG50" s="1837"/>
      <c r="AH50" s="1837"/>
      <c r="AI50" s="1837"/>
      <c r="AJ50" s="1837"/>
      <c r="AK50" s="1837"/>
      <c r="AL50" s="1837"/>
      <c r="AM50" s="1837"/>
      <c r="AN50" s="1837"/>
      <c r="AO50" s="1837"/>
      <c r="AP50" s="1837"/>
      <c r="AQ50" s="1837"/>
      <c r="AR50" s="1837"/>
      <c r="AS50" s="1837"/>
      <c r="AT50" s="1837"/>
      <c r="AU50" s="1837"/>
      <c r="AV50" s="1837"/>
      <c r="AW50" s="1837"/>
      <c r="AX50" s="1837"/>
      <c r="AY50" s="1837"/>
      <c r="AZ50" s="215"/>
      <c r="BA50" s="2228" t="s">
        <v>103</v>
      </c>
      <c r="BB50" s="151" t="s">
        <v>101</v>
      </c>
      <c r="BC50" s="1201" t="s">
        <v>36</v>
      </c>
      <c r="BD50" s="1221" t="s">
        <v>36</v>
      </c>
      <c r="BE50" s="1221" t="s">
        <v>36</v>
      </c>
      <c r="BF50" s="1221" t="s">
        <v>36</v>
      </c>
      <c r="BG50" s="1242" t="s">
        <v>36</v>
      </c>
      <c r="BH50" s="1263" t="s">
        <v>36</v>
      </c>
      <c r="BI50" s="1221" t="s">
        <v>36</v>
      </c>
      <c r="BJ50" s="1221" t="s">
        <v>36</v>
      </c>
      <c r="BK50" s="1221" t="s">
        <v>36</v>
      </c>
      <c r="BL50" s="1242" t="s">
        <v>36</v>
      </c>
      <c r="BM50" s="1263" t="s">
        <v>36</v>
      </c>
      <c r="BN50" s="1221" t="s">
        <v>36</v>
      </c>
      <c r="BO50" s="1221" t="s">
        <v>36</v>
      </c>
      <c r="BP50" s="1221" t="s">
        <v>36</v>
      </c>
      <c r="BQ50" s="1242" t="s">
        <v>36</v>
      </c>
      <c r="BR50" s="1263" t="s">
        <v>36</v>
      </c>
      <c r="BS50" s="1221" t="s">
        <v>36</v>
      </c>
      <c r="BT50" s="1221" t="s">
        <v>36</v>
      </c>
      <c r="BU50" s="1221" t="s">
        <v>36</v>
      </c>
      <c r="BV50" s="1994" t="s">
        <v>36</v>
      </c>
      <c r="BW50" s="2035"/>
      <c r="BX50" s="2035"/>
      <c r="BY50" s="1847"/>
      <c r="BZ50" s="1847"/>
      <c r="CA50" s="1847"/>
      <c r="CB50" s="1847"/>
      <c r="CC50" s="1847"/>
      <c r="CD50" s="1847"/>
      <c r="CE50" s="1847"/>
      <c r="CF50" s="1847"/>
      <c r="CG50" s="1847"/>
      <c r="CH50" s="1847"/>
      <c r="CI50" s="1847"/>
      <c r="CJ50" s="1847"/>
      <c r="CK50" s="1847"/>
      <c r="CL50" s="1847"/>
      <c r="CM50" s="1847"/>
      <c r="CN50" s="1847"/>
      <c r="CO50" s="1847"/>
      <c r="CP50" s="1847"/>
      <c r="CQ50" s="1847"/>
      <c r="CR50" s="1847"/>
      <c r="CS50" s="1847"/>
      <c r="CT50" s="1847"/>
      <c r="CU50" s="1847"/>
      <c r="CV50" s="1847"/>
      <c r="CW50" s="1847"/>
      <c r="CX50" s="1847"/>
      <c r="CY50" s="1847"/>
      <c r="CZ50" s="1847"/>
    </row>
    <row r="51" s="130" customFormat="true" ht="15" customHeight="true" x14ac:dyDescent="0.2">
      <c r="A51" s="2199"/>
      <c r="B51" s="250" t="s">
        <v>100</v>
      </c>
      <c r="C51" s="1042" t="s">
        <v>36</v>
      </c>
      <c r="D51" s="1054" t="s">
        <v>36</v>
      </c>
      <c r="E51" s="1054" t="s">
        <v>36</v>
      </c>
      <c r="F51" s="1054" t="s">
        <v>36</v>
      </c>
      <c r="G51" s="1066" t="s">
        <v>36</v>
      </c>
      <c r="H51" s="1084" t="s">
        <v>36</v>
      </c>
      <c r="I51" s="1054" t="s">
        <v>36</v>
      </c>
      <c r="J51" s="1054" t="s">
        <v>36</v>
      </c>
      <c r="K51" s="1054" t="s">
        <v>36</v>
      </c>
      <c r="L51" s="1126" t="s">
        <v>36</v>
      </c>
      <c r="M51" s="1149" t="s">
        <v>36</v>
      </c>
      <c r="N51" s="1054" t="s">
        <v>36</v>
      </c>
      <c r="O51" s="1054" t="s">
        <v>36</v>
      </c>
      <c r="P51" s="1054" t="s">
        <v>36</v>
      </c>
      <c r="Q51" s="1066" t="s">
        <v>36</v>
      </c>
      <c r="R51" s="1084" t="s">
        <v>36</v>
      </c>
      <c r="S51" s="1054" t="s">
        <v>36</v>
      </c>
      <c r="T51" s="1054" t="s">
        <v>36</v>
      </c>
      <c r="U51" s="1054" t="s">
        <v>36</v>
      </c>
      <c r="V51" s="1952" t="s">
        <v>36</v>
      </c>
      <c r="W51" s="1984"/>
      <c r="X51" s="1984"/>
      <c r="Y51" s="1837"/>
      <c r="Z51" s="1837"/>
      <c r="AA51" s="1837"/>
      <c r="AB51" s="1837"/>
      <c r="AC51" s="1837"/>
      <c r="AD51" s="1837"/>
      <c r="AE51" s="1837"/>
      <c r="AF51" s="1837"/>
      <c r="AG51" s="1837"/>
      <c r="AH51" s="1837"/>
      <c r="AI51" s="1837"/>
      <c r="AJ51" s="1837"/>
      <c r="AK51" s="1837"/>
      <c r="AL51" s="1837"/>
      <c r="AM51" s="1837"/>
      <c r="AN51" s="1837"/>
      <c r="AO51" s="1837"/>
      <c r="AP51" s="1837"/>
      <c r="AQ51" s="1837"/>
      <c r="AR51" s="1837"/>
      <c r="AS51" s="1837"/>
      <c r="AT51" s="1837"/>
      <c r="AU51" s="1837"/>
      <c r="AV51" s="1837"/>
      <c r="AW51" s="1837"/>
      <c r="AX51" s="1837"/>
      <c r="AY51" s="1837"/>
      <c r="AZ51" s="215"/>
      <c r="BA51" s="2228"/>
      <c r="BB51" s="151" t="s">
        <v>100</v>
      </c>
      <c r="BC51" s="1201" t="s">
        <v>36</v>
      </c>
      <c r="BD51" s="1221" t="s">
        <v>36</v>
      </c>
      <c r="BE51" s="1221" t="s">
        <v>36</v>
      </c>
      <c r="BF51" s="1221" t="s">
        <v>36</v>
      </c>
      <c r="BG51" s="1242" t="s">
        <v>36</v>
      </c>
      <c r="BH51" s="1263" t="s">
        <v>36</v>
      </c>
      <c r="BI51" s="1221" t="s">
        <v>36</v>
      </c>
      <c r="BJ51" s="1221" t="s">
        <v>36</v>
      </c>
      <c r="BK51" s="1221" t="s">
        <v>36</v>
      </c>
      <c r="BL51" s="1242" t="s">
        <v>36</v>
      </c>
      <c r="BM51" s="1263" t="s">
        <v>36</v>
      </c>
      <c r="BN51" s="1221" t="s">
        <v>36</v>
      </c>
      <c r="BO51" s="1221" t="s">
        <v>36</v>
      </c>
      <c r="BP51" s="1221" t="s">
        <v>36</v>
      </c>
      <c r="BQ51" s="1242" t="s">
        <v>36</v>
      </c>
      <c r="BR51" s="1263" t="s">
        <v>36</v>
      </c>
      <c r="BS51" s="1221" t="s">
        <v>36</v>
      </c>
      <c r="BT51" s="1221" t="s">
        <v>36</v>
      </c>
      <c r="BU51" s="1221" t="s">
        <v>36</v>
      </c>
      <c r="BV51" s="1994" t="s">
        <v>36</v>
      </c>
      <c r="BW51" s="2035"/>
      <c r="BX51" s="2035"/>
      <c r="BY51" s="1847"/>
      <c r="BZ51" s="1847"/>
      <c r="CA51" s="1847"/>
      <c r="CB51" s="1847"/>
      <c r="CC51" s="1847"/>
      <c r="CD51" s="1847"/>
      <c r="CE51" s="1847"/>
      <c r="CF51" s="1847"/>
      <c r="CG51" s="1847"/>
      <c r="CH51" s="1847"/>
      <c r="CI51" s="1847"/>
      <c r="CJ51" s="1847"/>
      <c r="CK51" s="1847"/>
      <c r="CL51" s="1847"/>
      <c r="CM51" s="1847"/>
      <c r="CN51" s="1847"/>
      <c r="CO51" s="1847"/>
      <c r="CP51" s="1847"/>
      <c r="CQ51" s="1847"/>
      <c r="CR51" s="1847"/>
      <c r="CS51" s="1847"/>
      <c r="CT51" s="1847"/>
      <c r="CU51" s="1847"/>
      <c r="CV51" s="1847"/>
      <c r="CW51" s="1847"/>
      <c r="CX51" s="1847"/>
      <c r="CY51" s="1847"/>
      <c r="CZ51" s="1847"/>
    </row>
    <row r="52" s="130" customFormat="true" ht="15" customHeight="true" x14ac:dyDescent="0.2">
      <c r="A52" s="2199"/>
      <c r="B52" s="250" t="s">
        <v>69</v>
      </c>
      <c r="C52" s="1042" t="s">
        <v>36</v>
      </c>
      <c r="D52" s="1054" t="s">
        <v>36</v>
      </c>
      <c r="E52" s="1054" t="s">
        <v>36</v>
      </c>
      <c r="F52" s="1054" t="s">
        <v>36</v>
      </c>
      <c r="G52" s="1066" t="s">
        <v>36</v>
      </c>
      <c r="H52" s="1084" t="s">
        <v>36</v>
      </c>
      <c r="I52" s="1054" t="s">
        <v>36</v>
      </c>
      <c r="J52" s="1054" t="s">
        <v>36</v>
      </c>
      <c r="K52" s="1054" t="s">
        <v>36</v>
      </c>
      <c r="L52" s="1126" t="s">
        <v>36</v>
      </c>
      <c r="M52" s="1149" t="s">
        <v>36</v>
      </c>
      <c r="N52" s="1054" t="s">
        <v>36</v>
      </c>
      <c r="O52" s="1054" t="s">
        <v>36</v>
      </c>
      <c r="P52" s="1054" t="s">
        <v>36</v>
      </c>
      <c r="Q52" s="1066" t="s">
        <v>36</v>
      </c>
      <c r="R52" s="1084" t="s">
        <v>36</v>
      </c>
      <c r="S52" s="1054" t="s">
        <v>36</v>
      </c>
      <c r="T52" s="1054" t="s">
        <v>36</v>
      </c>
      <c r="U52" s="1054" t="s">
        <v>36</v>
      </c>
      <c r="V52" s="1952" t="s">
        <v>36</v>
      </c>
      <c r="W52" s="1984"/>
      <c r="X52" s="1984"/>
      <c r="Y52" s="1837"/>
      <c r="Z52" s="1837"/>
      <c r="AA52" s="1837"/>
      <c r="AB52" s="1837"/>
      <c r="AC52" s="1837"/>
      <c r="AD52" s="1837"/>
      <c r="AE52" s="1837"/>
      <c r="AF52" s="1837"/>
      <c r="AG52" s="1837"/>
      <c r="AH52" s="1837"/>
      <c r="AI52" s="1837"/>
      <c r="AJ52" s="1837"/>
      <c r="AK52" s="1837"/>
      <c r="AL52" s="1837"/>
      <c r="AM52" s="1837"/>
      <c r="AN52" s="1837"/>
      <c r="AO52" s="1837"/>
      <c r="AP52" s="1837"/>
      <c r="AQ52" s="1837"/>
      <c r="AR52" s="1837"/>
      <c r="AS52" s="1837"/>
      <c r="AT52" s="1837"/>
      <c r="AU52" s="1837"/>
      <c r="AV52" s="1837"/>
      <c r="AW52" s="1837"/>
      <c r="AX52" s="1837"/>
      <c r="AY52" s="1837"/>
      <c r="AZ52" s="215"/>
      <c r="BA52" s="2228"/>
      <c r="BB52" s="151" t="s">
        <v>69</v>
      </c>
      <c r="BC52" s="1201" t="s">
        <v>36</v>
      </c>
      <c r="BD52" s="1221" t="s">
        <v>36</v>
      </c>
      <c r="BE52" s="1221" t="s">
        <v>36</v>
      </c>
      <c r="BF52" s="1221" t="s">
        <v>36</v>
      </c>
      <c r="BG52" s="1242" t="s">
        <v>36</v>
      </c>
      <c r="BH52" s="1263" t="s">
        <v>36</v>
      </c>
      <c r="BI52" s="1221" t="s">
        <v>36</v>
      </c>
      <c r="BJ52" s="1221" t="s">
        <v>36</v>
      </c>
      <c r="BK52" s="1221" t="s">
        <v>36</v>
      </c>
      <c r="BL52" s="1242" t="s">
        <v>36</v>
      </c>
      <c r="BM52" s="1263" t="s">
        <v>36</v>
      </c>
      <c r="BN52" s="1221" t="s">
        <v>36</v>
      </c>
      <c r="BO52" s="1221" t="s">
        <v>36</v>
      </c>
      <c r="BP52" s="1221" t="s">
        <v>36</v>
      </c>
      <c r="BQ52" s="1242" t="s">
        <v>36</v>
      </c>
      <c r="BR52" s="1263" t="s">
        <v>36</v>
      </c>
      <c r="BS52" s="1221" t="s">
        <v>36</v>
      </c>
      <c r="BT52" s="1221" t="s">
        <v>36</v>
      </c>
      <c r="BU52" s="1221" t="s">
        <v>36</v>
      </c>
      <c r="BV52" s="1994" t="s">
        <v>36</v>
      </c>
      <c r="BW52" s="2035"/>
      <c r="BX52" s="2035"/>
      <c r="BY52" s="1847"/>
      <c r="BZ52" s="1847"/>
      <c r="CA52" s="1847"/>
      <c r="CB52" s="1847"/>
      <c r="CC52" s="1847"/>
      <c r="CD52" s="1847"/>
      <c r="CE52" s="1847"/>
      <c r="CF52" s="1847"/>
      <c r="CG52" s="1847"/>
      <c r="CH52" s="1847"/>
      <c r="CI52" s="1847"/>
      <c r="CJ52" s="1847"/>
      <c r="CK52" s="1847"/>
      <c r="CL52" s="1847"/>
      <c r="CM52" s="1847"/>
      <c r="CN52" s="1847"/>
      <c r="CO52" s="1847"/>
      <c r="CP52" s="1847"/>
      <c r="CQ52" s="1847"/>
      <c r="CR52" s="1847"/>
      <c r="CS52" s="1847"/>
      <c r="CT52" s="1847"/>
      <c r="CU52" s="1847"/>
      <c r="CV52" s="1847"/>
      <c r="CW52" s="1847"/>
      <c r="CX52" s="1847"/>
      <c r="CY52" s="1847"/>
      <c r="CZ52" s="1847"/>
    </row>
    <row r="53" s="130" customFormat="true" ht="15" customHeight="true" x14ac:dyDescent="0.2">
      <c r="A53" s="2199" t="s">
        <v>106</v>
      </c>
      <c r="B53" s="250" t="s">
        <v>101</v>
      </c>
      <c r="C53" s="1042" t="s">
        <v>36</v>
      </c>
      <c r="D53" s="1054" t="s">
        <v>36</v>
      </c>
      <c r="E53" s="1054" t="s">
        <v>36</v>
      </c>
      <c r="F53" s="1054" t="s">
        <v>36</v>
      </c>
      <c r="G53" s="1066" t="s">
        <v>36</v>
      </c>
      <c r="H53" s="1084" t="s">
        <v>36</v>
      </c>
      <c r="I53" s="1054" t="s">
        <v>36</v>
      </c>
      <c r="J53" s="1054" t="s">
        <v>36</v>
      </c>
      <c r="K53" s="1054" t="s">
        <v>36</v>
      </c>
      <c r="L53" s="1126" t="s">
        <v>36</v>
      </c>
      <c r="M53" s="1149" t="s">
        <v>36</v>
      </c>
      <c r="N53" s="1054" t="s">
        <v>36</v>
      </c>
      <c r="O53" s="1054" t="s">
        <v>36</v>
      </c>
      <c r="P53" s="1054" t="s">
        <v>36</v>
      </c>
      <c r="Q53" s="1066" t="s">
        <v>36</v>
      </c>
      <c r="R53" s="1084" t="s">
        <v>36</v>
      </c>
      <c r="S53" s="1054" t="s">
        <v>36</v>
      </c>
      <c r="T53" s="1054" t="s">
        <v>36</v>
      </c>
      <c r="U53" s="1054" t="s">
        <v>36</v>
      </c>
      <c r="V53" s="1952" t="s">
        <v>36</v>
      </c>
      <c r="W53" s="1984"/>
      <c r="X53" s="1984"/>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215"/>
      <c r="BA53" s="2228" t="s">
        <v>106</v>
      </c>
      <c r="BB53" s="151" t="s">
        <v>101</v>
      </c>
      <c r="BC53" s="1201" t="s">
        <v>36</v>
      </c>
      <c r="BD53" s="1221" t="s">
        <v>36</v>
      </c>
      <c r="BE53" s="1221" t="s">
        <v>36</v>
      </c>
      <c r="BF53" s="1221" t="s">
        <v>36</v>
      </c>
      <c r="BG53" s="1242" t="s">
        <v>36</v>
      </c>
      <c r="BH53" s="1263" t="s">
        <v>36</v>
      </c>
      <c r="BI53" s="1221" t="s">
        <v>36</v>
      </c>
      <c r="BJ53" s="1221" t="s">
        <v>36</v>
      </c>
      <c r="BK53" s="1221" t="s">
        <v>36</v>
      </c>
      <c r="BL53" s="1242" t="s">
        <v>36</v>
      </c>
      <c r="BM53" s="1263" t="s">
        <v>36</v>
      </c>
      <c r="BN53" s="1221" t="s">
        <v>36</v>
      </c>
      <c r="BO53" s="1221" t="s">
        <v>36</v>
      </c>
      <c r="BP53" s="1221" t="s">
        <v>36</v>
      </c>
      <c r="BQ53" s="1242" t="s">
        <v>36</v>
      </c>
      <c r="BR53" s="1263" t="s">
        <v>36</v>
      </c>
      <c r="BS53" s="1221" t="s">
        <v>36</v>
      </c>
      <c r="BT53" s="1221" t="s">
        <v>36</v>
      </c>
      <c r="BU53" s="1221" t="s">
        <v>36</v>
      </c>
      <c r="BV53" s="1994" t="s">
        <v>36</v>
      </c>
      <c r="BW53" s="2035"/>
      <c r="BX53" s="2035"/>
      <c r="BY53" s="1847"/>
      <c r="BZ53" s="1847"/>
      <c r="CA53" s="1847"/>
      <c r="CB53" s="1847"/>
      <c r="CC53" s="1847"/>
      <c r="CD53" s="1847"/>
      <c r="CE53" s="1847"/>
      <c r="CF53" s="1847"/>
      <c r="CG53" s="1847"/>
      <c r="CH53" s="1847"/>
      <c r="CI53" s="1847"/>
      <c r="CJ53" s="1847"/>
      <c r="CK53" s="1847"/>
      <c r="CL53" s="1847"/>
      <c r="CM53" s="1847"/>
      <c r="CN53" s="1847"/>
      <c r="CO53" s="1847"/>
      <c r="CP53" s="1847"/>
      <c r="CQ53" s="1847"/>
      <c r="CR53" s="1847"/>
      <c r="CS53" s="1847"/>
      <c r="CT53" s="1847"/>
      <c r="CU53" s="1847"/>
      <c r="CV53" s="1847"/>
      <c r="CW53" s="1847"/>
      <c r="CX53" s="1847"/>
      <c r="CY53" s="1847"/>
      <c r="CZ53" s="1847"/>
    </row>
    <row r="54" s="130" customFormat="true" ht="15" customHeight="true" x14ac:dyDescent="0.2">
      <c r="A54" s="2199"/>
      <c r="B54" s="250" t="s">
        <v>100</v>
      </c>
      <c r="C54" s="1042" t="s">
        <v>36</v>
      </c>
      <c r="D54" s="1054" t="s">
        <v>36</v>
      </c>
      <c r="E54" s="1054" t="s">
        <v>36</v>
      </c>
      <c r="F54" s="1054" t="s">
        <v>36</v>
      </c>
      <c r="G54" s="1066" t="s">
        <v>36</v>
      </c>
      <c r="H54" s="1084" t="s">
        <v>36</v>
      </c>
      <c r="I54" s="1054" t="s">
        <v>36</v>
      </c>
      <c r="J54" s="1054" t="s">
        <v>36</v>
      </c>
      <c r="K54" s="1054" t="s">
        <v>36</v>
      </c>
      <c r="L54" s="1126" t="s">
        <v>36</v>
      </c>
      <c r="M54" s="1149" t="s">
        <v>36</v>
      </c>
      <c r="N54" s="1054" t="s">
        <v>36</v>
      </c>
      <c r="O54" s="1054" t="s">
        <v>36</v>
      </c>
      <c r="P54" s="1054" t="s">
        <v>36</v>
      </c>
      <c r="Q54" s="1066" t="s">
        <v>36</v>
      </c>
      <c r="R54" s="1084" t="s">
        <v>36</v>
      </c>
      <c r="S54" s="1054" t="s">
        <v>36</v>
      </c>
      <c r="T54" s="1054" t="s">
        <v>36</v>
      </c>
      <c r="U54" s="1054" t="s">
        <v>36</v>
      </c>
      <c r="V54" s="1952" t="s">
        <v>36</v>
      </c>
      <c r="W54" s="1984"/>
      <c r="X54" s="1984"/>
      <c r="Y54" s="1837"/>
      <c r="Z54" s="1837"/>
      <c r="AA54" s="1837"/>
      <c r="AB54" s="1837"/>
      <c r="AC54" s="1837"/>
      <c r="AD54" s="1837"/>
      <c r="AE54" s="1837"/>
      <c r="AF54" s="1837"/>
      <c r="AG54" s="1837"/>
      <c r="AH54" s="1837"/>
      <c r="AI54" s="1837"/>
      <c r="AJ54" s="1837"/>
      <c r="AK54" s="1837"/>
      <c r="AL54" s="1837"/>
      <c r="AM54" s="1837"/>
      <c r="AN54" s="1837"/>
      <c r="AO54" s="1837"/>
      <c r="AP54" s="1837"/>
      <c r="AQ54" s="1837"/>
      <c r="AR54" s="1837"/>
      <c r="AS54" s="1837"/>
      <c r="AT54" s="1837"/>
      <c r="AU54" s="1837"/>
      <c r="AV54" s="1837"/>
      <c r="AW54" s="1837"/>
      <c r="AX54" s="1837"/>
      <c r="AY54" s="1837"/>
      <c r="AZ54" s="215"/>
      <c r="BA54" s="2228"/>
      <c r="BB54" s="151" t="s">
        <v>100</v>
      </c>
      <c r="BC54" s="1201" t="s">
        <v>36</v>
      </c>
      <c r="BD54" s="1221" t="s">
        <v>36</v>
      </c>
      <c r="BE54" s="1221" t="s">
        <v>36</v>
      </c>
      <c r="BF54" s="1221" t="s">
        <v>36</v>
      </c>
      <c r="BG54" s="1242" t="s">
        <v>36</v>
      </c>
      <c r="BH54" s="1263" t="s">
        <v>36</v>
      </c>
      <c r="BI54" s="1221" t="s">
        <v>36</v>
      </c>
      <c r="BJ54" s="1221" t="s">
        <v>36</v>
      </c>
      <c r="BK54" s="1221" t="s">
        <v>36</v>
      </c>
      <c r="BL54" s="1242" t="s">
        <v>36</v>
      </c>
      <c r="BM54" s="1263" t="s">
        <v>36</v>
      </c>
      <c r="BN54" s="1221" t="s">
        <v>36</v>
      </c>
      <c r="BO54" s="1221" t="s">
        <v>36</v>
      </c>
      <c r="BP54" s="1221" t="s">
        <v>36</v>
      </c>
      <c r="BQ54" s="1242" t="s">
        <v>36</v>
      </c>
      <c r="BR54" s="1263" t="s">
        <v>36</v>
      </c>
      <c r="BS54" s="1221" t="s">
        <v>36</v>
      </c>
      <c r="BT54" s="1221" t="s">
        <v>36</v>
      </c>
      <c r="BU54" s="1221" t="s">
        <v>36</v>
      </c>
      <c r="BV54" s="1994" t="s">
        <v>36</v>
      </c>
      <c r="BW54" s="2035"/>
      <c r="BX54" s="2035"/>
      <c r="BY54" s="1847"/>
      <c r="BZ54" s="1847"/>
      <c r="CA54" s="1847"/>
      <c r="CB54" s="1847"/>
      <c r="CC54" s="1847"/>
      <c r="CD54" s="1847"/>
      <c r="CE54" s="1847"/>
      <c r="CF54" s="1847"/>
      <c r="CG54" s="1847"/>
      <c r="CH54" s="1847"/>
      <c r="CI54" s="1847"/>
      <c r="CJ54" s="1847"/>
      <c r="CK54" s="1847"/>
      <c r="CL54" s="1847"/>
      <c r="CM54" s="1847"/>
      <c r="CN54" s="1847"/>
      <c r="CO54" s="1847"/>
      <c r="CP54" s="1847"/>
      <c r="CQ54" s="1847"/>
      <c r="CR54" s="1847"/>
      <c r="CS54" s="1847"/>
      <c r="CT54" s="1847"/>
      <c r="CU54" s="1847"/>
      <c r="CV54" s="1847"/>
      <c r="CW54" s="1847"/>
      <c r="CX54" s="1847"/>
      <c r="CY54" s="1847"/>
      <c r="CZ54" s="1847"/>
    </row>
    <row r="55" s="130" customFormat="true" ht="15" customHeight="true" x14ac:dyDescent="0.2">
      <c r="A55" s="2229"/>
      <c r="B55" s="251" t="s">
        <v>69</v>
      </c>
      <c r="C55" s="1044" t="s">
        <v>36</v>
      </c>
      <c r="D55" s="1056" t="s">
        <v>36</v>
      </c>
      <c r="E55" s="1056" t="s">
        <v>36</v>
      </c>
      <c r="F55" s="1056" t="s">
        <v>36</v>
      </c>
      <c r="G55" s="1068" t="s">
        <v>36</v>
      </c>
      <c r="H55" s="1085" t="s">
        <v>36</v>
      </c>
      <c r="I55" s="1056" t="s">
        <v>36</v>
      </c>
      <c r="J55" s="1056" t="s">
        <v>36</v>
      </c>
      <c r="K55" s="1056" t="s">
        <v>36</v>
      </c>
      <c r="L55" s="1127" t="s">
        <v>36</v>
      </c>
      <c r="M55" s="1150" t="s">
        <v>36</v>
      </c>
      <c r="N55" s="1056" t="s">
        <v>36</v>
      </c>
      <c r="O55" s="1056" t="s">
        <v>36</v>
      </c>
      <c r="P55" s="1056" t="s">
        <v>36</v>
      </c>
      <c r="Q55" s="1068" t="s">
        <v>36</v>
      </c>
      <c r="R55" s="1769" t="s">
        <v>36</v>
      </c>
      <c r="S55" s="1770" t="s">
        <v>36</v>
      </c>
      <c r="T55" s="1770" t="s">
        <v>36</v>
      </c>
      <c r="U55" s="1770" t="s">
        <v>36</v>
      </c>
      <c r="V55" s="1813" t="s">
        <v>36</v>
      </c>
      <c r="W55" s="1838"/>
      <c r="X55" s="1838"/>
      <c r="Y55" s="1838"/>
      <c r="Z55" s="1838"/>
      <c r="AA55" s="1838"/>
      <c r="AB55" s="1838"/>
      <c r="AC55" s="1838"/>
      <c r="AD55" s="1838"/>
      <c r="AE55" s="1838"/>
      <c r="AF55" s="1838"/>
      <c r="AG55" s="1838"/>
      <c r="AH55" s="1838"/>
      <c r="AI55" s="1838"/>
      <c r="AJ55" s="1838"/>
      <c r="AK55" s="1838"/>
      <c r="AL55" s="1838"/>
      <c r="AM55" s="1838"/>
      <c r="AN55" s="1838"/>
      <c r="AO55" s="1838"/>
      <c r="AP55" s="1838"/>
      <c r="AQ55" s="1838"/>
      <c r="AR55" s="1838"/>
      <c r="AS55" s="1838"/>
      <c r="AT55" s="1838"/>
      <c r="AU55" s="1838"/>
      <c r="AV55" s="1838"/>
      <c r="AW55" s="1838"/>
      <c r="AX55" s="1838"/>
      <c r="AY55" s="1838"/>
      <c r="AZ55" s="215"/>
      <c r="BA55" s="2230"/>
      <c r="BB55" s="152" t="s">
        <v>69</v>
      </c>
      <c r="BC55" s="1202" t="s">
        <v>36</v>
      </c>
      <c r="BD55" s="1222" t="s">
        <v>36</v>
      </c>
      <c r="BE55" s="1222" t="s">
        <v>36</v>
      </c>
      <c r="BF55" s="1222" t="s">
        <v>36</v>
      </c>
      <c r="BG55" s="1243" t="s">
        <v>36</v>
      </c>
      <c r="BH55" s="1264" t="s">
        <v>36</v>
      </c>
      <c r="BI55" s="1222" t="s">
        <v>36</v>
      </c>
      <c r="BJ55" s="1222" t="s">
        <v>36</v>
      </c>
      <c r="BK55" s="1222" t="s">
        <v>36</v>
      </c>
      <c r="BL55" s="1243" t="s">
        <v>36</v>
      </c>
      <c r="BM55" s="1264" t="s">
        <v>36</v>
      </c>
      <c r="BN55" s="1222" t="s">
        <v>36</v>
      </c>
      <c r="BO55" s="1222" t="s">
        <v>36</v>
      </c>
      <c r="BP55" s="1222" t="s">
        <v>36</v>
      </c>
      <c r="BQ55" s="1243" t="s">
        <v>36</v>
      </c>
      <c r="BR55" s="1771" t="s">
        <v>36</v>
      </c>
      <c r="BS55" s="1772" t="s">
        <v>36</v>
      </c>
      <c r="BT55" s="1772" t="s">
        <v>36</v>
      </c>
      <c r="BU55" s="1772" t="s">
        <v>36</v>
      </c>
      <c r="BV55" s="1772" t="s">
        <v>36</v>
      </c>
      <c r="BW55" s="2036"/>
      <c r="BX55" s="2036"/>
      <c r="BY55" s="2036"/>
      <c r="BZ55" s="1848"/>
      <c r="CA55" s="1848"/>
      <c r="CB55" s="1848"/>
      <c r="CC55" s="1848"/>
      <c r="CD55" s="1848"/>
      <c r="CE55" s="1848"/>
      <c r="CF55" s="1848"/>
      <c r="CG55" s="1848"/>
      <c r="CH55" s="1848"/>
      <c r="CI55" s="1848"/>
      <c r="CJ55" s="1848"/>
      <c r="CK55" s="1848"/>
      <c r="CL55" s="1848"/>
      <c r="CM55" s="1848"/>
      <c r="CN55" s="1848"/>
      <c r="CO55" s="1848"/>
      <c r="CP55" s="1848"/>
      <c r="CQ55" s="1848"/>
      <c r="CR55" s="1848"/>
      <c r="CS55" s="1848"/>
      <c r="CT55" s="1848"/>
      <c r="CU55" s="1848"/>
      <c r="CV55" s="1848"/>
      <c r="CW55" s="1848"/>
      <c r="CX55" s="1848"/>
      <c r="CY55" s="1848"/>
      <c r="CZ55" s="1848"/>
    </row>
    <row r="56" s="577" customFormat="true" ht="15" customHeight="true" x14ac:dyDescent="0.2">
      <c r="A56" s="132"/>
      <c r="B56" s="185"/>
      <c r="C56" s="2203" t="s">
        <v>115</v>
      </c>
      <c r="D56" s="2204"/>
      <c r="E56" s="2204"/>
      <c r="F56" s="2204"/>
      <c r="G56" s="2205"/>
      <c r="H56" s="2359" t="s">
        <v>39</v>
      </c>
      <c r="I56" s="2360"/>
      <c r="J56" s="2360"/>
      <c r="K56" s="2360"/>
      <c r="L56" s="2361"/>
      <c r="M56" s="2362" t="s">
        <v>38</v>
      </c>
      <c r="N56" s="2360"/>
      <c r="O56" s="2360"/>
      <c r="P56" s="2360"/>
      <c r="Q56" s="2361"/>
      <c r="R56" s="1930" t="s">
        <v>139</v>
      </c>
      <c r="S56" s="1938"/>
      <c r="T56" s="1938"/>
      <c r="U56" s="1938"/>
      <c r="V56" s="1939"/>
      <c r="W56" s="1983"/>
      <c r="X56" s="1983"/>
      <c r="Y56" s="1983"/>
      <c r="Z56" s="1983"/>
      <c r="AA56" s="1983"/>
      <c r="AB56" s="1983"/>
      <c r="AC56" s="1983"/>
      <c r="AD56" s="1983"/>
      <c r="AE56" s="1983"/>
      <c r="AF56" s="1983"/>
      <c r="AG56" s="1983"/>
      <c r="AH56" s="1983"/>
      <c r="AI56" s="1983"/>
      <c r="AJ56" s="1983"/>
      <c r="AK56" s="1983"/>
      <c r="AL56" s="1983"/>
      <c r="AM56" s="1983"/>
      <c r="AN56" s="1983"/>
      <c r="AO56" s="1983"/>
      <c r="AP56" s="1983"/>
      <c r="AQ56" s="1983"/>
      <c r="AR56" s="1983"/>
      <c r="AS56" s="1983"/>
      <c r="AT56" s="1983"/>
      <c r="AU56" s="1983"/>
      <c r="AV56" s="1983"/>
      <c r="AW56" s="1983"/>
      <c r="AX56" s="1983"/>
      <c r="AY56" s="1983"/>
      <c r="AZ56" s="585"/>
      <c r="BA56" s="217" t="s">
        <v>129</v>
      </c>
      <c r="BB56" s="115" t="s">
        <v>96</v>
      </c>
      <c r="BC56" s="2261" t="s">
        <v>115</v>
      </c>
      <c r="BD56" s="2262"/>
      <c r="BE56" s="2262"/>
      <c r="BF56" s="2262"/>
      <c r="BG56" s="2263"/>
      <c r="BH56" s="2264" t="s">
        <v>39</v>
      </c>
      <c r="BI56" s="2262"/>
      <c r="BJ56" s="2262"/>
      <c r="BK56" s="2262"/>
      <c r="BL56" s="2263"/>
      <c r="BM56" s="2264" t="s">
        <v>38</v>
      </c>
      <c r="BN56" s="2262"/>
      <c r="BO56" s="2262"/>
      <c r="BP56" s="2262"/>
      <c r="BQ56" s="2265"/>
      <c r="BR56" s="1765" t="s">
        <v>139</v>
      </c>
      <c r="BS56" s="297"/>
      <c r="BT56" s="297"/>
      <c r="BU56" s="297"/>
      <c r="BV56" s="297"/>
      <c r="BW56" s="2037"/>
      <c r="BX56" s="2037"/>
      <c r="BY56" s="203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577" customFormat="true" ht="12.75" x14ac:dyDescent="0.2">
      <c r="A57" s="186" t="s">
        <v>70</v>
      </c>
      <c r="B57" s="244"/>
      <c r="C57" s="275" t="s">
        <v>0</v>
      </c>
      <c r="D57" s="276" t="s">
        <v>1</v>
      </c>
      <c r="E57" s="276" t="s">
        <v>2</v>
      </c>
      <c r="F57" s="276" t="s">
        <v>3</v>
      </c>
      <c r="G57" s="277" t="s">
        <v>4</v>
      </c>
      <c r="H57" s="1542" t="s">
        <v>0</v>
      </c>
      <c r="I57" s="1506" t="s">
        <v>1</v>
      </c>
      <c r="J57" s="1506" t="s">
        <v>2</v>
      </c>
      <c r="K57" s="1506" t="s">
        <v>3</v>
      </c>
      <c r="L57" s="1507" t="s">
        <v>4</v>
      </c>
      <c r="M57" s="1532" t="s">
        <v>0</v>
      </c>
      <c r="N57" s="1506" t="s">
        <v>1</v>
      </c>
      <c r="O57" s="1506" t="s">
        <v>2</v>
      </c>
      <c r="P57" s="1506" t="s">
        <v>3</v>
      </c>
      <c r="Q57" s="1552" t="s">
        <v>4</v>
      </c>
      <c r="R57" s="1542" t="s">
        <v>318</v>
      </c>
      <c r="S57" s="1506" t="s">
        <v>319</v>
      </c>
      <c r="T57" s="1506" t="s">
        <v>320</v>
      </c>
      <c r="U57" s="1506" t="s">
        <v>321</v>
      </c>
      <c r="V57" s="1508" t="s">
        <v>247</v>
      </c>
      <c r="W57" s="1983"/>
      <c r="X57" s="1983"/>
      <c r="Y57" s="1983"/>
      <c r="Z57" s="1983"/>
      <c r="AA57" s="1983"/>
      <c r="AB57" s="1983"/>
      <c r="AC57" s="1983"/>
      <c r="AD57" s="1983"/>
      <c r="AE57" s="1983"/>
      <c r="AF57" s="1983"/>
      <c r="AG57" s="1983"/>
      <c r="AH57" s="1983"/>
      <c r="AI57" s="1983"/>
      <c r="AJ57" s="1983"/>
      <c r="AK57" s="1983"/>
      <c r="AL57" s="1983"/>
      <c r="AM57" s="1983"/>
      <c r="AN57" s="1983"/>
      <c r="AO57" s="1983"/>
      <c r="AP57" s="1983"/>
      <c r="AQ57" s="1983"/>
      <c r="AR57" s="1983"/>
      <c r="AS57" s="1983"/>
      <c r="AT57" s="1983"/>
      <c r="AU57" s="1983"/>
      <c r="AV57" s="1983"/>
      <c r="AW57" s="1983"/>
      <c r="AX57" s="1983"/>
      <c r="AY57" s="1983"/>
      <c r="AZ57" s="585"/>
      <c r="BA57" s="196" t="s">
        <v>120</v>
      </c>
      <c r="BB57" s="195"/>
      <c r="BC57" s="319" t="s">
        <v>0</v>
      </c>
      <c r="BD57" s="170" t="s">
        <v>1</v>
      </c>
      <c r="BE57" s="170" t="s">
        <v>2</v>
      </c>
      <c r="BF57" s="170" t="s">
        <v>3</v>
      </c>
      <c r="BG57" s="320" t="s">
        <v>4</v>
      </c>
      <c r="BH57" s="329" t="s">
        <v>0</v>
      </c>
      <c r="BI57" s="170" t="s">
        <v>1</v>
      </c>
      <c r="BJ57" s="170" t="s">
        <v>2</v>
      </c>
      <c r="BK57" s="170" t="s">
        <v>3</v>
      </c>
      <c r="BL57" s="320" t="s">
        <v>4</v>
      </c>
      <c r="BM57" s="329" t="s">
        <v>0</v>
      </c>
      <c r="BN57" s="170" t="s">
        <v>1</v>
      </c>
      <c r="BO57" s="170" t="s">
        <v>2</v>
      </c>
      <c r="BP57" s="170" t="s">
        <v>3</v>
      </c>
      <c r="BQ57" s="320" t="s">
        <v>4</v>
      </c>
      <c r="BR57" s="329" t="s">
        <v>318</v>
      </c>
      <c r="BS57" s="170" t="s">
        <v>319</v>
      </c>
      <c r="BT57" s="170" t="s">
        <v>320</v>
      </c>
      <c r="BU57" s="170" t="s">
        <v>321</v>
      </c>
      <c r="BV57" s="1995" t="s">
        <v>247</v>
      </c>
      <c r="BW57" s="2039"/>
      <c r="BX57" s="2039"/>
      <c r="BY57" s="1849"/>
      <c r="BZ57" s="1849"/>
      <c r="CA57" s="1849"/>
      <c r="CB57" s="1849"/>
      <c r="CC57" s="1849"/>
      <c r="CD57" s="1849"/>
      <c r="CE57" s="1849"/>
      <c r="CF57" s="1849"/>
      <c r="CG57" s="1849"/>
      <c r="CH57" s="1849"/>
      <c r="CI57" s="1849"/>
      <c r="CJ57" s="1849"/>
      <c r="CK57" s="1849"/>
      <c r="CL57" s="1849"/>
      <c r="CM57" s="1849"/>
      <c r="CN57" s="1849"/>
      <c r="CO57" s="1849"/>
      <c r="CP57" s="1849"/>
      <c r="CQ57" s="1849"/>
      <c r="CR57" s="1849"/>
      <c r="CS57" s="1849"/>
      <c r="CT57" s="1849"/>
      <c r="CU57" s="1849"/>
      <c r="CV57" s="1849"/>
      <c r="CW57" s="1849"/>
      <c r="CX57" s="1849"/>
      <c r="CY57" s="1849"/>
      <c r="CZ57" s="1849"/>
    </row>
    <row r="58" s="577" customFormat="true" ht="15" customHeight="true" x14ac:dyDescent="0.2">
      <c r="A58" s="2368" t="s">
        <v>249</v>
      </c>
      <c r="B58" s="1725" t="s">
        <v>250</v>
      </c>
      <c r="C58" s="1609">
        <v>61.824692262633022</v>
      </c>
      <c r="D58" s="1610">
        <v>81.277250536238412</v>
      </c>
      <c r="E58" s="1610">
        <v>79.515628855021163</v>
      </c>
      <c r="F58" s="1610">
        <v>80.364872954724504</v>
      </c>
      <c r="G58" s="1611">
        <v>77.000869760810716</v>
      </c>
      <c r="H58" s="1612">
        <v>72.082265141737395</v>
      </c>
      <c r="I58" s="1610">
        <v>84.000460413421266</v>
      </c>
      <c r="J58" s="1610">
        <v>83.257738086300762</v>
      </c>
      <c r="K58" s="1610">
        <v>80.644414699520297</v>
      </c>
      <c r="L58" s="1613">
        <v>75.675796729094102</v>
      </c>
      <c r="M58" s="1614">
        <v>50.724343830841534</v>
      </c>
      <c r="N58" s="1610">
        <v>74.848732469816198</v>
      </c>
      <c r="O58" s="1610">
        <v>77.631543256123763</v>
      </c>
      <c r="P58" s="1610">
        <v>78.91053342013079</v>
      </c>
      <c r="Q58" s="1611">
        <v>76.754509279501136</v>
      </c>
      <c r="R58" s="1612">
        <v>79.673566016849207</v>
      </c>
      <c r="S58" s="1610">
        <v>62.977907989994094</v>
      </c>
      <c r="T58" s="1610">
        <v>73.029595234254728</v>
      </c>
      <c r="U58" s="1610">
        <v>76.876889560969587</v>
      </c>
      <c r="V58" s="1954">
        <v>77.051392699401859</v>
      </c>
      <c r="W58" s="1983"/>
      <c r="X58" s="1983"/>
      <c r="Y58" s="1983"/>
      <c r="Z58" s="1983"/>
      <c r="AA58" s="1983"/>
      <c r="AB58" s="1983"/>
      <c r="AC58" s="1983"/>
      <c r="AD58" s="1983"/>
      <c r="AE58" s="1983"/>
      <c r="AF58" s="1983"/>
      <c r="AG58" s="1983"/>
      <c r="AH58" s="1983"/>
      <c r="AI58" s="1983"/>
      <c r="AJ58" s="1983"/>
      <c r="AK58" s="1983"/>
      <c r="AL58" s="1983"/>
      <c r="AM58" s="1983"/>
      <c r="AN58" s="1983"/>
      <c r="AO58" s="1983"/>
      <c r="AP58" s="1983"/>
      <c r="AQ58" s="1983"/>
      <c r="AR58" s="1983"/>
      <c r="AS58" s="1983"/>
      <c r="AT58" s="1983"/>
      <c r="AU58" s="1983"/>
      <c r="AV58" s="1983"/>
      <c r="AW58" s="1983"/>
      <c r="AX58" s="1983"/>
      <c r="AY58" s="1983"/>
      <c r="AZ58" s="585"/>
      <c r="BA58" s="236"/>
      <c r="BB58" s="153"/>
      <c r="BC58" s="321"/>
      <c r="BD58" s="301"/>
      <c r="BE58" s="301"/>
      <c r="BF58" s="301"/>
      <c r="BG58" s="322"/>
      <c r="BH58" s="330"/>
      <c r="BI58" s="301"/>
      <c r="BJ58" s="301"/>
      <c r="BK58" s="301"/>
      <c r="BL58" s="322"/>
      <c r="BM58" s="330"/>
      <c r="BN58" s="301"/>
      <c r="BO58" s="301"/>
      <c r="BP58" s="301"/>
      <c r="BQ58" s="322"/>
      <c r="BR58" s="330"/>
      <c r="BS58" s="301"/>
      <c r="BT58" s="301"/>
      <c r="BU58" s="301"/>
      <c r="BV58" s="1996"/>
      <c r="BW58" s="2040"/>
      <c r="BX58" s="2040"/>
      <c r="BY58" s="1850"/>
      <c r="BZ58" s="1850"/>
      <c r="CA58" s="1850"/>
      <c r="CB58" s="1850"/>
      <c r="CC58" s="1850"/>
      <c r="CD58" s="1850"/>
      <c r="CE58" s="1850"/>
      <c r="CF58" s="1850"/>
      <c r="CG58" s="1850"/>
      <c r="CH58" s="1850"/>
      <c r="CI58" s="1850"/>
      <c r="CJ58" s="1850"/>
      <c r="CK58" s="1850"/>
      <c r="CL58" s="1850"/>
      <c r="CM58" s="1850"/>
      <c r="CN58" s="1850"/>
      <c r="CO58" s="1850"/>
      <c r="CP58" s="1850"/>
      <c r="CQ58" s="1850"/>
      <c r="CR58" s="1850"/>
      <c r="CS58" s="1850"/>
      <c r="CT58" s="1850"/>
      <c r="CU58" s="1850"/>
      <c r="CV58" s="1850"/>
      <c r="CW58" s="1850"/>
      <c r="CX58" s="1850"/>
      <c r="CY58" s="1850"/>
      <c r="CZ58" s="1850"/>
    </row>
    <row r="59" s="577" customFormat="true" ht="15" customHeight="true" x14ac:dyDescent="0.2">
      <c r="A59" s="2369"/>
      <c r="B59" s="1726" t="s">
        <v>322</v>
      </c>
      <c r="C59" s="1615">
        <v>7.2871140212014129</v>
      </c>
      <c r="D59" s="1616">
        <v>2.432119476590108</v>
      </c>
      <c r="E59" s="1616">
        <v>0.99982518801019715</v>
      </c>
      <c r="F59" s="1616">
        <v>1.5514451867066923</v>
      </c>
      <c r="G59" s="1617">
        <v>0.5270613794736525</v>
      </c>
      <c r="H59" s="1618">
        <v>6.7938967793727949</v>
      </c>
      <c r="I59" s="1616">
        <v>0.65574167914583281</v>
      </c>
      <c r="J59" s="1616">
        <v>0.56226947381439607</v>
      </c>
      <c r="K59" s="1616">
        <v>1.7689363026139013</v>
      </c>
      <c r="L59" s="1619">
        <v>0</v>
      </c>
      <c r="M59" s="1620">
        <v>7.4494586454386909</v>
      </c>
      <c r="N59" s="1616">
        <v>4.2661027128346793</v>
      </c>
      <c r="O59" s="1616">
        <v>2.7967413372635481</v>
      </c>
      <c r="P59" s="1616">
        <v>1.5401505133783591</v>
      </c>
      <c r="Q59" s="1617">
        <v>0.79611369908654905</v>
      </c>
      <c r="R59" s="1618">
        <v>1.0790159605524643</v>
      </c>
      <c r="S59" s="1616">
        <v>2.6032688081841346</v>
      </c>
      <c r="T59" s="1616">
        <v>2.754257265313067</v>
      </c>
      <c r="U59" s="1616">
        <v>4.8250634030595734</v>
      </c>
      <c r="V59" s="1955">
        <v>0.49500342660518609</v>
      </c>
      <c r="W59" s="1983"/>
      <c r="X59" s="1983"/>
      <c r="Y59" s="1983"/>
      <c r="Z59" s="1983"/>
      <c r="AA59" s="1983"/>
      <c r="AB59" s="1983"/>
      <c r="AC59" s="1983"/>
      <c r="AD59" s="1983"/>
      <c r="AE59" s="1983"/>
      <c r="AF59" s="1983"/>
      <c r="AG59" s="1983"/>
      <c r="AH59" s="1983"/>
      <c r="AI59" s="1983"/>
      <c r="AJ59" s="1983"/>
      <c r="AK59" s="1983"/>
      <c r="AL59" s="1983"/>
      <c r="AM59" s="1983"/>
      <c r="AN59" s="1983"/>
      <c r="AO59" s="1983"/>
      <c r="AP59" s="1983"/>
      <c r="AQ59" s="1983"/>
      <c r="AR59" s="1983"/>
      <c r="AS59" s="1983"/>
      <c r="AT59" s="1983"/>
      <c r="AU59" s="1983"/>
      <c r="AV59" s="1983"/>
      <c r="AW59" s="1983"/>
      <c r="AX59" s="1983"/>
      <c r="AY59" s="1983"/>
      <c r="AZ59" s="585"/>
      <c r="BA59" s="237"/>
      <c r="BB59" s="154"/>
      <c r="BC59" s="323"/>
      <c r="BD59" s="303"/>
      <c r="BE59" s="303"/>
      <c r="BF59" s="303"/>
      <c r="BG59" s="324"/>
      <c r="BH59" s="331"/>
      <c r="BI59" s="303"/>
      <c r="BJ59" s="303"/>
      <c r="BK59" s="303"/>
      <c r="BL59" s="324"/>
      <c r="BM59" s="331"/>
      <c r="BN59" s="303"/>
      <c r="BO59" s="303"/>
      <c r="BP59" s="303"/>
      <c r="BQ59" s="324"/>
      <c r="BR59" s="331"/>
      <c r="BS59" s="303"/>
      <c r="BT59" s="303"/>
      <c r="BU59" s="303"/>
      <c r="BV59" s="1997"/>
      <c r="BW59" s="2041"/>
      <c r="BX59" s="2041"/>
      <c r="BY59" s="1851"/>
      <c r="BZ59" s="1851"/>
      <c r="CA59" s="1851"/>
      <c r="CB59" s="1851"/>
      <c r="CC59" s="1851"/>
      <c r="CD59" s="1851"/>
      <c r="CE59" s="1851"/>
      <c r="CF59" s="1851"/>
      <c r="CG59" s="1851"/>
      <c r="CH59" s="1851"/>
      <c r="CI59" s="1851"/>
      <c r="CJ59" s="1851"/>
      <c r="CK59" s="1851"/>
      <c r="CL59" s="1851"/>
      <c r="CM59" s="1851"/>
      <c r="CN59" s="1851"/>
      <c r="CO59" s="1851"/>
      <c r="CP59" s="1851"/>
      <c r="CQ59" s="1851"/>
      <c r="CR59" s="1851"/>
      <c r="CS59" s="1851"/>
      <c r="CT59" s="1851"/>
      <c r="CU59" s="1851"/>
      <c r="CV59" s="1851"/>
      <c r="CW59" s="1851"/>
      <c r="CX59" s="1851"/>
      <c r="CY59" s="1851"/>
      <c r="CZ59" s="1851"/>
    </row>
    <row r="60" s="577" customFormat="true" ht="15" customHeight="true" x14ac:dyDescent="0.2">
      <c r="A60" s="2369"/>
      <c r="B60" s="1726" t="s">
        <v>323</v>
      </c>
      <c r="C60" s="1615">
        <v>5.7778429938008911</v>
      </c>
      <c r="D60" s="1616">
        <v>0.92769057316998504</v>
      </c>
      <c r="E60" s="1616">
        <v>0.94627697057100435</v>
      </c>
      <c r="F60" s="1616">
        <v>0.47495873088914842</v>
      </c>
      <c r="G60" s="1617">
        <v>0</v>
      </c>
      <c r="H60" s="1618">
        <v>6.1216722748732781</v>
      </c>
      <c r="I60" s="1616">
        <v>1.1132399768156833</v>
      </c>
      <c r="J60" s="1616">
        <v>0.55164809060184539</v>
      </c>
      <c r="K60" s="1616">
        <v>0.82640652474312981</v>
      </c>
      <c r="L60" s="1619">
        <v>0</v>
      </c>
      <c r="M60" s="1620">
        <v>5.1328184094675411</v>
      </c>
      <c r="N60" s="1616">
        <v>1.4617886654869012</v>
      </c>
      <c r="O60" s="1616">
        <v>0.3430607736618127</v>
      </c>
      <c r="P60" s="1616">
        <v>0.53171330236411518</v>
      </c>
      <c r="Q60" s="1617">
        <v>0</v>
      </c>
      <c r="R60" s="1618">
        <v>0.789668146216436</v>
      </c>
      <c r="S60" s="1616">
        <v>0.73994930845777351</v>
      </c>
      <c r="T60" s="1616">
        <v>2.5248475200588505</v>
      </c>
      <c r="U60" s="1616">
        <v>2.4851750831700792</v>
      </c>
      <c r="V60" s="1955">
        <v>0.33750233632171783</v>
      </c>
      <c r="W60" s="1983"/>
      <c r="X60" s="1983"/>
      <c r="Y60" s="1983"/>
      <c r="Z60" s="1983"/>
      <c r="AA60" s="1983"/>
      <c r="AB60" s="1983"/>
      <c r="AC60" s="1983"/>
      <c r="AD60" s="1983"/>
      <c r="AE60" s="1983"/>
      <c r="AF60" s="1983"/>
      <c r="AG60" s="1983"/>
      <c r="AH60" s="1983"/>
      <c r="AI60" s="1983"/>
      <c r="AJ60" s="1983"/>
      <c r="AK60" s="1983"/>
      <c r="AL60" s="1983"/>
      <c r="AM60" s="1983"/>
      <c r="AN60" s="1983"/>
      <c r="AO60" s="1983"/>
      <c r="AP60" s="1983"/>
      <c r="AQ60" s="1983"/>
      <c r="AR60" s="1983"/>
      <c r="AS60" s="1983"/>
      <c r="AT60" s="1983"/>
      <c r="AU60" s="1983"/>
      <c r="AV60" s="1983"/>
      <c r="AW60" s="1983"/>
      <c r="AX60" s="1983"/>
      <c r="AY60" s="1983"/>
      <c r="AZ60" s="585"/>
      <c r="BA60" s="237"/>
      <c r="BB60" s="154"/>
      <c r="BC60" s="323"/>
      <c r="BD60" s="303"/>
      <c r="BE60" s="303"/>
      <c r="BF60" s="303"/>
      <c r="BG60" s="324"/>
      <c r="BH60" s="331"/>
      <c r="BI60" s="303"/>
      <c r="BJ60" s="303"/>
      <c r="BK60" s="303"/>
      <c r="BL60" s="324"/>
      <c r="BM60" s="331"/>
      <c r="BN60" s="303"/>
      <c r="BO60" s="303"/>
      <c r="BP60" s="303"/>
      <c r="BQ60" s="324"/>
      <c r="BR60" s="331"/>
      <c r="BS60" s="303"/>
      <c r="BT60" s="303"/>
      <c r="BU60" s="303"/>
      <c r="BV60" s="1997"/>
      <c r="BW60" s="2041"/>
      <c r="BX60" s="2041"/>
      <c r="BY60" s="1851"/>
      <c r="BZ60" s="1851"/>
      <c r="CA60" s="1851"/>
      <c r="CB60" s="1851"/>
      <c r="CC60" s="1851"/>
      <c r="CD60" s="1851"/>
      <c r="CE60" s="1851"/>
      <c r="CF60" s="1851"/>
      <c r="CG60" s="1851"/>
      <c r="CH60" s="1851"/>
      <c r="CI60" s="1851"/>
      <c r="CJ60" s="1851"/>
      <c r="CK60" s="1851"/>
      <c r="CL60" s="1851"/>
      <c r="CM60" s="1851"/>
      <c r="CN60" s="1851"/>
      <c r="CO60" s="1851"/>
      <c r="CP60" s="1851"/>
      <c r="CQ60" s="1851"/>
      <c r="CR60" s="1851"/>
      <c r="CS60" s="1851"/>
      <c r="CT60" s="1851"/>
      <c r="CU60" s="1851"/>
      <c r="CV60" s="1851"/>
      <c r="CW60" s="1851"/>
      <c r="CX60" s="1851"/>
      <c r="CY60" s="1851"/>
      <c r="CZ60" s="1851"/>
    </row>
    <row r="61" s="577" customFormat="true" ht="15" customHeight="true" x14ac:dyDescent="0.2">
      <c r="A61" s="2369"/>
      <c r="B61" s="1726" t="s">
        <v>324</v>
      </c>
      <c r="C61" s="1615">
        <v>5.4823341612267553</v>
      </c>
      <c r="D61" s="1616">
        <v>1.20304228125456</v>
      </c>
      <c r="E61" s="1616">
        <v>0.70155202488651425</v>
      </c>
      <c r="F61" s="1616">
        <v>0.5377479977990357</v>
      </c>
      <c r="G61" s="1617">
        <v>0</v>
      </c>
      <c r="H61" s="1618">
        <v>5.4806284586402843</v>
      </c>
      <c r="I61" s="1616">
        <v>0.95263293684027095</v>
      </c>
      <c r="J61" s="1616">
        <v>1.3231915373285581</v>
      </c>
      <c r="K61" s="1616">
        <v>0.10938903351905267</v>
      </c>
      <c r="L61" s="1619">
        <v>0</v>
      </c>
      <c r="M61" s="1620">
        <v>5.5121954574327718</v>
      </c>
      <c r="N61" s="1616">
        <v>1.3243079614145776</v>
      </c>
      <c r="O61" s="1616">
        <v>0.24797356904888995</v>
      </c>
      <c r="P61" s="1616">
        <v>0.68898563005121594</v>
      </c>
      <c r="Q61" s="1617">
        <v>0.2291517272229566</v>
      </c>
      <c r="R61" s="1618">
        <v>0.77966918373490524</v>
      </c>
      <c r="S61" s="1616">
        <v>1.5286711026170758</v>
      </c>
      <c r="T61" s="1616">
        <v>3.0266244302545564</v>
      </c>
      <c r="U61" s="1616">
        <v>1.6633416958916414</v>
      </c>
      <c r="V61" s="1955">
        <v>0.43816438310520223</v>
      </c>
      <c r="W61" s="1983"/>
      <c r="X61" s="1983"/>
      <c r="Y61" s="1983"/>
      <c r="Z61" s="1983"/>
      <c r="AA61" s="1983"/>
      <c r="AB61" s="1983"/>
      <c r="AC61" s="1983"/>
      <c r="AD61" s="1983"/>
      <c r="AE61" s="1983"/>
      <c r="AF61" s="1983"/>
      <c r="AG61" s="1983"/>
      <c r="AH61" s="1983"/>
      <c r="AI61" s="1983"/>
      <c r="AJ61" s="1983"/>
      <c r="AK61" s="1983"/>
      <c r="AL61" s="1983"/>
      <c r="AM61" s="1983"/>
      <c r="AN61" s="1983"/>
      <c r="AO61" s="1983"/>
      <c r="AP61" s="1983"/>
      <c r="AQ61" s="1983"/>
      <c r="AR61" s="1983"/>
      <c r="AS61" s="1983"/>
      <c r="AT61" s="1983"/>
      <c r="AU61" s="1983"/>
      <c r="AV61" s="1983"/>
      <c r="AW61" s="1983"/>
      <c r="AX61" s="1983"/>
      <c r="AY61" s="1983"/>
      <c r="AZ61" s="585"/>
      <c r="BA61" s="237"/>
      <c r="BB61" s="154"/>
      <c r="BC61" s="323"/>
      <c r="BD61" s="303"/>
      <c r="BE61" s="303"/>
      <c r="BF61" s="303"/>
      <c r="BG61" s="324"/>
      <c r="BH61" s="331"/>
      <c r="BI61" s="303"/>
      <c r="BJ61" s="303"/>
      <c r="BK61" s="303"/>
      <c r="BL61" s="324"/>
      <c r="BM61" s="331"/>
      <c r="BN61" s="303"/>
      <c r="BO61" s="303"/>
      <c r="BP61" s="303"/>
      <c r="BQ61" s="324"/>
      <c r="BR61" s="331"/>
      <c r="BS61" s="303"/>
      <c r="BT61" s="303"/>
      <c r="BU61" s="303"/>
      <c r="BV61" s="1997"/>
      <c r="BW61" s="2041"/>
      <c r="BX61" s="2041"/>
      <c r="BY61" s="1851"/>
      <c r="BZ61" s="1851"/>
      <c r="CA61" s="1851"/>
      <c r="CB61" s="1851"/>
      <c r="CC61" s="1851"/>
      <c r="CD61" s="1851"/>
      <c r="CE61" s="1851"/>
      <c r="CF61" s="1851"/>
      <c r="CG61" s="1851"/>
      <c r="CH61" s="1851"/>
      <c r="CI61" s="1851"/>
      <c r="CJ61" s="1851"/>
      <c r="CK61" s="1851"/>
      <c r="CL61" s="1851"/>
      <c r="CM61" s="1851"/>
      <c r="CN61" s="1851"/>
      <c r="CO61" s="1851"/>
      <c r="CP61" s="1851"/>
      <c r="CQ61" s="1851"/>
      <c r="CR61" s="1851"/>
      <c r="CS61" s="1851"/>
      <c r="CT61" s="1851"/>
      <c r="CU61" s="1851"/>
      <c r="CV61" s="1851"/>
      <c r="CW61" s="1851"/>
      <c r="CX61" s="1851"/>
      <c r="CY61" s="1851"/>
      <c r="CZ61" s="1851"/>
    </row>
    <row r="62" s="577" customFormat="true" ht="15" customHeight="true" x14ac:dyDescent="0.2">
      <c r="A62" s="2369"/>
      <c r="B62" s="1726" t="s">
        <v>255</v>
      </c>
      <c r="C62" s="1615">
        <v>0.80008892801223508</v>
      </c>
      <c r="D62" s="1616">
        <v>0.49024688800345773</v>
      </c>
      <c r="E62" s="1616">
        <v>0.71211956610875882</v>
      </c>
      <c r="F62" s="1616">
        <v>0.52895327350459176</v>
      </c>
      <c r="G62" s="1617">
        <v>4.4858195334093257E-2</v>
      </c>
      <c r="H62" s="1618">
        <v>0.43103117140243463</v>
      </c>
      <c r="I62" s="1616">
        <v>1.4120647393253283</v>
      </c>
      <c r="J62" s="1616">
        <v>0.26580011489407818</v>
      </c>
      <c r="K62" s="1616">
        <v>0.65651099147151837</v>
      </c>
      <c r="L62" s="1619">
        <v>0</v>
      </c>
      <c r="M62" s="1620">
        <v>1.2520187801145664</v>
      </c>
      <c r="N62" s="1616">
        <v>0.19097489934530759</v>
      </c>
      <c r="O62" s="1616">
        <v>0.52488475361128395</v>
      </c>
      <c r="P62" s="1616">
        <v>0.24818771058885206</v>
      </c>
      <c r="Q62" s="1617">
        <v>0.10534048255422879</v>
      </c>
      <c r="R62" s="1618">
        <v>0.24574300652327508</v>
      </c>
      <c r="S62" s="1616">
        <v>6.5317089018971181E-2</v>
      </c>
      <c r="T62" s="1616">
        <v>1.6200302918126759</v>
      </c>
      <c r="U62" s="1616">
        <v>0</v>
      </c>
      <c r="V62" s="1955">
        <v>0.86897153259844584</v>
      </c>
      <c r="W62" s="1983"/>
      <c r="X62" s="1983"/>
      <c r="Y62" s="1983"/>
      <c r="Z62" s="1983"/>
      <c r="AA62" s="1983"/>
      <c r="AB62" s="1983"/>
      <c r="AC62" s="1983"/>
      <c r="AD62" s="1983"/>
      <c r="AE62" s="1983"/>
      <c r="AF62" s="1983"/>
      <c r="AG62" s="1983"/>
      <c r="AH62" s="1983"/>
      <c r="AI62" s="1983"/>
      <c r="AJ62" s="1983"/>
      <c r="AK62" s="1983"/>
      <c r="AL62" s="1983"/>
      <c r="AM62" s="1983"/>
      <c r="AN62" s="1983"/>
      <c r="AO62" s="1983"/>
      <c r="AP62" s="1983"/>
      <c r="AQ62" s="1983"/>
      <c r="AR62" s="1983"/>
      <c r="AS62" s="1983"/>
      <c r="AT62" s="1983"/>
      <c r="AU62" s="1983"/>
      <c r="AV62" s="1983"/>
      <c r="AW62" s="1983"/>
      <c r="AX62" s="1983"/>
      <c r="AY62" s="1983"/>
      <c r="AZ62" s="585"/>
      <c r="BA62" s="237"/>
      <c r="BB62" s="154"/>
      <c r="BC62" s="323"/>
      <c r="BD62" s="303"/>
      <c r="BE62" s="303"/>
      <c r="BF62" s="303"/>
      <c r="BG62" s="324"/>
      <c r="BH62" s="331"/>
      <c r="BI62" s="303"/>
      <c r="BJ62" s="303"/>
      <c r="BK62" s="303"/>
      <c r="BL62" s="324"/>
      <c r="BM62" s="331"/>
      <c r="BN62" s="303"/>
      <c r="BO62" s="303"/>
      <c r="BP62" s="303"/>
      <c r="BQ62" s="324"/>
      <c r="BR62" s="331"/>
      <c r="BS62" s="303"/>
      <c r="BT62" s="303"/>
      <c r="BU62" s="303"/>
      <c r="BV62" s="1997"/>
      <c r="BW62" s="2041"/>
      <c r="BX62" s="2041"/>
      <c r="BY62" s="1851"/>
      <c r="BZ62" s="1851"/>
      <c r="CA62" s="1851"/>
      <c r="CB62" s="1851"/>
      <c r="CC62" s="1851"/>
      <c r="CD62" s="1851"/>
      <c r="CE62" s="1851"/>
      <c r="CF62" s="1851"/>
      <c r="CG62" s="1851"/>
      <c r="CH62" s="1851"/>
      <c r="CI62" s="1851"/>
      <c r="CJ62" s="1851"/>
      <c r="CK62" s="1851"/>
      <c r="CL62" s="1851"/>
      <c r="CM62" s="1851"/>
      <c r="CN62" s="1851"/>
      <c r="CO62" s="1851"/>
      <c r="CP62" s="1851"/>
      <c r="CQ62" s="1851"/>
      <c r="CR62" s="1851"/>
      <c r="CS62" s="1851"/>
      <c r="CT62" s="1851"/>
      <c r="CU62" s="1851"/>
      <c r="CV62" s="1851"/>
      <c r="CW62" s="1851"/>
      <c r="CX62" s="1851"/>
      <c r="CY62" s="1851"/>
      <c r="CZ62" s="1851"/>
    </row>
    <row r="63" s="577" customFormat="true" ht="15" customHeight="true" x14ac:dyDescent="0.2">
      <c r="A63" s="2369"/>
      <c r="B63" s="1726" t="s">
        <v>256</v>
      </c>
      <c r="C63" s="1615">
        <v>1.126894319488754</v>
      </c>
      <c r="D63" s="1616">
        <v>0.32375380158546746</v>
      </c>
      <c r="E63" s="1616">
        <v>0.46070709886346189</v>
      </c>
      <c r="F63" s="1616">
        <v>0.21782907864345172</v>
      </c>
      <c r="G63" s="1617">
        <v>0</v>
      </c>
      <c r="H63" s="1618">
        <v>0.74041404811104028</v>
      </c>
      <c r="I63" s="1616">
        <v>0.83726112039873535</v>
      </c>
      <c r="J63" s="1616">
        <v>5.6025527160779298E-2</v>
      </c>
      <c r="K63" s="1616">
        <v>0</v>
      </c>
      <c r="L63" s="1619">
        <v>0</v>
      </c>
      <c r="M63" s="1620">
        <v>1.6473700361085037</v>
      </c>
      <c r="N63" s="1616">
        <v>0</v>
      </c>
      <c r="O63" s="1616">
        <v>0.61561150637241213</v>
      </c>
      <c r="P63" s="1616">
        <v>0.26917162957427931</v>
      </c>
      <c r="Q63" s="1617">
        <v>0.2641036384038164</v>
      </c>
      <c r="R63" s="1618">
        <v>0.10423204777875333</v>
      </c>
      <c r="S63" s="1616">
        <v>0.24493908382114191</v>
      </c>
      <c r="T63" s="1616">
        <v>1.2858175168932449</v>
      </c>
      <c r="U63" s="1616">
        <v>0.13028032984407778</v>
      </c>
      <c r="V63" s="1955">
        <v>0.7467305322743274</v>
      </c>
      <c r="W63" s="1983"/>
      <c r="X63" s="1983"/>
      <c r="Y63" s="1983"/>
      <c r="Z63" s="1983"/>
      <c r="AA63" s="1983"/>
      <c r="AB63" s="1983"/>
      <c r="AC63" s="1983"/>
      <c r="AD63" s="1983"/>
      <c r="AE63" s="1983"/>
      <c r="AF63" s="1983"/>
      <c r="AG63" s="1983"/>
      <c r="AH63" s="1983"/>
      <c r="AI63" s="1983"/>
      <c r="AJ63" s="1983"/>
      <c r="AK63" s="1983"/>
      <c r="AL63" s="1983"/>
      <c r="AM63" s="1983"/>
      <c r="AN63" s="1983"/>
      <c r="AO63" s="1983"/>
      <c r="AP63" s="1983"/>
      <c r="AQ63" s="1983"/>
      <c r="AR63" s="1983"/>
      <c r="AS63" s="1983"/>
      <c r="AT63" s="1983"/>
      <c r="AU63" s="1983"/>
      <c r="AV63" s="1983"/>
      <c r="AW63" s="1983"/>
      <c r="AX63" s="1983"/>
      <c r="AY63" s="1983"/>
      <c r="AZ63" s="585"/>
      <c r="BA63" s="237"/>
      <c r="BB63" s="154"/>
      <c r="BC63" s="323"/>
      <c r="BD63" s="303"/>
      <c r="BE63" s="303"/>
      <c r="BF63" s="303"/>
      <c r="BG63" s="324"/>
      <c r="BH63" s="331"/>
      <c r="BI63" s="303"/>
      <c r="BJ63" s="303"/>
      <c r="BK63" s="303"/>
      <c r="BL63" s="324"/>
      <c r="BM63" s="331"/>
      <c r="BN63" s="303"/>
      <c r="BO63" s="303"/>
      <c r="BP63" s="303"/>
      <c r="BQ63" s="324"/>
      <c r="BR63" s="331"/>
      <c r="BS63" s="303"/>
      <c r="BT63" s="303"/>
      <c r="BU63" s="303"/>
      <c r="BV63" s="1997"/>
      <c r="BW63" s="2041"/>
      <c r="BX63" s="2041"/>
      <c r="BY63" s="1851"/>
      <c r="BZ63" s="1851"/>
      <c r="CA63" s="1851"/>
      <c r="CB63" s="1851"/>
      <c r="CC63" s="1851"/>
      <c r="CD63" s="1851"/>
      <c r="CE63" s="1851"/>
      <c r="CF63" s="1851"/>
      <c r="CG63" s="1851"/>
      <c r="CH63" s="1851"/>
      <c r="CI63" s="1851"/>
      <c r="CJ63" s="1851"/>
      <c r="CK63" s="1851"/>
      <c r="CL63" s="1851"/>
      <c r="CM63" s="1851"/>
      <c r="CN63" s="1851"/>
      <c r="CO63" s="1851"/>
      <c r="CP63" s="1851"/>
      <c r="CQ63" s="1851"/>
      <c r="CR63" s="1851"/>
      <c r="CS63" s="1851"/>
      <c r="CT63" s="1851"/>
      <c r="CU63" s="1851"/>
      <c r="CV63" s="1851"/>
      <c r="CW63" s="1851"/>
      <c r="CX63" s="1851"/>
      <c r="CY63" s="1851"/>
      <c r="CZ63" s="1851"/>
    </row>
    <row r="64" s="577" customFormat="true" ht="15" customHeight="true" x14ac:dyDescent="0.2">
      <c r="A64" s="2369"/>
      <c r="B64" s="1726" t="s">
        <v>257</v>
      </c>
      <c r="C64" s="1615">
        <v>12.575946842685351</v>
      </c>
      <c r="D64" s="1616">
        <v>6.2880463032491365</v>
      </c>
      <c r="E64" s="1616">
        <v>4.1736144928302217</v>
      </c>
      <c r="F64" s="1616">
        <v>2.6306800549782277</v>
      </c>
      <c r="G64" s="1617">
        <v>1.0297764731368635</v>
      </c>
      <c r="H64" s="1618">
        <v>4.275946258217016</v>
      </c>
      <c r="I64" s="1616">
        <v>2.5064302666398111</v>
      </c>
      <c r="J64" s="1616">
        <v>0.48478676518315866</v>
      </c>
      <c r="K64" s="1616">
        <v>1.0553174050191116</v>
      </c>
      <c r="L64" s="1619">
        <v>0.40495138816505194</v>
      </c>
      <c r="M64" s="1620">
        <v>22.096923258812584</v>
      </c>
      <c r="N64" s="1616">
        <v>11.371921260057103</v>
      </c>
      <c r="O64" s="1616">
        <v>7.6302895815635514</v>
      </c>
      <c r="P64" s="1616">
        <v>6.6753135096707581</v>
      </c>
      <c r="Q64" s="1617">
        <v>3.1080784687983245</v>
      </c>
      <c r="R64" s="1618">
        <v>1.0411576845424697</v>
      </c>
      <c r="S64" s="1616">
        <v>25.596270200636706</v>
      </c>
      <c r="T64" s="1616">
        <v>5.0149354201390013</v>
      </c>
      <c r="U64" s="1616">
        <v>6.0173126567753181</v>
      </c>
      <c r="V64" s="1955">
        <v>5.4395219657471383</v>
      </c>
      <c r="W64" s="1983"/>
      <c r="X64" s="1983"/>
      <c r="Y64" s="1983"/>
      <c r="Z64" s="1983"/>
      <c r="AA64" s="1983"/>
      <c r="AB64" s="1983"/>
      <c r="AC64" s="1983"/>
      <c r="AD64" s="1983"/>
      <c r="AE64" s="1983"/>
      <c r="AF64" s="1983"/>
      <c r="AG64" s="1983"/>
      <c r="AH64" s="1983"/>
      <c r="AI64" s="1983"/>
      <c r="AJ64" s="1983"/>
      <c r="AK64" s="1983"/>
      <c r="AL64" s="1983"/>
      <c r="AM64" s="1983"/>
      <c r="AN64" s="1983"/>
      <c r="AO64" s="1983"/>
      <c r="AP64" s="1983"/>
      <c r="AQ64" s="1983"/>
      <c r="AR64" s="1983"/>
      <c r="AS64" s="1983"/>
      <c r="AT64" s="1983"/>
      <c r="AU64" s="1983"/>
      <c r="AV64" s="1983"/>
      <c r="AW64" s="1983"/>
      <c r="AX64" s="1983"/>
      <c r="AY64" s="1983"/>
      <c r="AZ64" s="585"/>
      <c r="BA64" s="237"/>
      <c r="BB64" s="154"/>
      <c r="BC64" s="323"/>
      <c r="BD64" s="303"/>
      <c r="BE64" s="303"/>
      <c r="BF64" s="303"/>
      <c r="BG64" s="324"/>
      <c r="BH64" s="331"/>
      <c r="BI64" s="303"/>
      <c r="BJ64" s="303"/>
      <c r="BK64" s="303"/>
      <c r="BL64" s="324"/>
      <c r="BM64" s="331"/>
      <c r="BN64" s="303"/>
      <c r="BO64" s="303"/>
      <c r="BP64" s="303"/>
      <c r="BQ64" s="324"/>
      <c r="BR64" s="331"/>
      <c r="BS64" s="303"/>
      <c r="BT64" s="303"/>
      <c r="BU64" s="303"/>
      <c r="BV64" s="1997"/>
      <c r="BW64" s="2041"/>
      <c r="BX64" s="2041"/>
      <c r="BY64" s="1851"/>
      <c r="BZ64" s="1851"/>
      <c r="CA64" s="1851"/>
      <c r="CB64" s="1851"/>
      <c r="CC64" s="1851"/>
      <c r="CD64" s="1851"/>
      <c r="CE64" s="1851"/>
      <c r="CF64" s="1851"/>
      <c r="CG64" s="1851"/>
      <c r="CH64" s="1851"/>
      <c r="CI64" s="1851"/>
      <c r="CJ64" s="1851"/>
      <c r="CK64" s="1851"/>
      <c r="CL64" s="1851"/>
      <c r="CM64" s="1851"/>
      <c r="CN64" s="1851"/>
      <c r="CO64" s="1851"/>
      <c r="CP64" s="1851"/>
      <c r="CQ64" s="1851"/>
      <c r="CR64" s="1851"/>
      <c r="CS64" s="1851"/>
      <c r="CT64" s="1851"/>
      <c r="CU64" s="1851"/>
      <c r="CV64" s="1851"/>
      <c r="CW64" s="1851"/>
      <c r="CX64" s="1851"/>
      <c r="CY64" s="1851"/>
      <c r="CZ64" s="1851"/>
    </row>
    <row r="65" s="577" customFormat="true" ht="15" customHeight="true" x14ac:dyDescent="0.2">
      <c r="A65" s="2369"/>
      <c r="B65" s="1726" t="s">
        <v>258</v>
      </c>
      <c r="C65" s="1615">
        <v>0.95315902876754954</v>
      </c>
      <c r="D65" s="1616">
        <v>0.29213739759857038</v>
      </c>
      <c r="E65" s="1616">
        <v>0.51397081668956723</v>
      </c>
      <c r="F65" s="1616">
        <v>0.17603294497068131</v>
      </c>
      <c r="G65" s="1617">
        <v>0</v>
      </c>
      <c r="H65" s="1618">
        <v>0.27858388097823417</v>
      </c>
      <c r="I65" s="1616">
        <v>5.1128084702365413E-2</v>
      </c>
      <c r="J65" s="1616">
        <v>0.13383495694739275</v>
      </c>
      <c r="K65" s="1616">
        <v>0.30628929385334741</v>
      </c>
      <c r="L65" s="1619">
        <v>0</v>
      </c>
      <c r="M65" s="1620">
        <v>1.6163020381326463</v>
      </c>
      <c r="N65" s="1616">
        <v>0.58972184816276318</v>
      </c>
      <c r="O65" s="1616">
        <v>0.79771537141971416</v>
      </c>
      <c r="P65" s="1616">
        <v>0.49937486399737746</v>
      </c>
      <c r="Q65" s="1617">
        <v>0</v>
      </c>
      <c r="R65" s="1618">
        <v>0</v>
      </c>
      <c r="S65" s="1616">
        <v>0.81646361273713974</v>
      </c>
      <c r="T65" s="1616">
        <v>0.36094616187742623</v>
      </c>
      <c r="U65" s="1616">
        <v>0.88389642381914213</v>
      </c>
      <c r="V65" s="1955">
        <v>0.13428101943771631</v>
      </c>
      <c r="W65" s="1983"/>
      <c r="X65" s="1983"/>
      <c r="Y65" s="1983"/>
      <c r="Z65" s="1983"/>
      <c r="AA65" s="1983"/>
      <c r="AB65" s="1983"/>
      <c r="AC65" s="1983"/>
      <c r="AD65" s="1983"/>
      <c r="AE65" s="1983"/>
      <c r="AF65" s="1983"/>
      <c r="AG65" s="1983"/>
      <c r="AH65" s="1983"/>
      <c r="AI65" s="1983"/>
      <c r="AJ65" s="1983"/>
      <c r="AK65" s="1983"/>
      <c r="AL65" s="1983"/>
      <c r="AM65" s="1983"/>
      <c r="AN65" s="1983"/>
      <c r="AO65" s="1983"/>
      <c r="AP65" s="1983"/>
      <c r="AQ65" s="1983"/>
      <c r="AR65" s="1983"/>
      <c r="AS65" s="1983"/>
      <c r="AT65" s="1983"/>
      <c r="AU65" s="1983"/>
      <c r="AV65" s="1983"/>
      <c r="AW65" s="1983"/>
      <c r="AX65" s="1983"/>
      <c r="AY65" s="1983"/>
      <c r="AZ65" s="585"/>
      <c r="BA65" s="237"/>
      <c r="BB65" s="154"/>
      <c r="BC65" s="323"/>
      <c r="BD65" s="303"/>
      <c r="BE65" s="303"/>
      <c r="BF65" s="303"/>
      <c r="BG65" s="324"/>
      <c r="BH65" s="331"/>
      <c r="BI65" s="303"/>
      <c r="BJ65" s="303"/>
      <c r="BK65" s="303"/>
      <c r="BL65" s="324"/>
      <c r="BM65" s="331"/>
      <c r="BN65" s="303"/>
      <c r="BO65" s="303"/>
      <c r="BP65" s="303"/>
      <c r="BQ65" s="324"/>
      <c r="BR65" s="331"/>
      <c r="BS65" s="303"/>
      <c r="BT65" s="303"/>
      <c r="BU65" s="303"/>
      <c r="BV65" s="1997"/>
      <c r="BW65" s="2041"/>
      <c r="BX65" s="2041"/>
      <c r="BY65" s="1851"/>
      <c r="BZ65" s="1851"/>
      <c r="CA65" s="1851"/>
      <c r="CB65" s="1851"/>
      <c r="CC65" s="1851"/>
      <c r="CD65" s="1851"/>
      <c r="CE65" s="1851"/>
      <c r="CF65" s="1851"/>
      <c r="CG65" s="1851"/>
      <c r="CH65" s="1851"/>
      <c r="CI65" s="1851"/>
      <c r="CJ65" s="1851"/>
      <c r="CK65" s="1851"/>
      <c r="CL65" s="1851"/>
      <c r="CM65" s="1851"/>
      <c r="CN65" s="1851"/>
      <c r="CO65" s="1851"/>
      <c r="CP65" s="1851"/>
      <c r="CQ65" s="1851"/>
      <c r="CR65" s="1851"/>
      <c r="CS65" s="1851"/>
      <c r="CT65" s="1851"/>
      <c r="CU65" s="1851"/>
      <c r="CV65" s="1851"/>
      <c r="CW65" s="1851"/>
      <c r="CX65" s="1851"/>
      <c r="CY65" s="1851"/>
      <c r="CZ65" s="1851"/>
    </row>
    <row r="66" s="577" customFormat="true" ht="15" customHeight="true" x14ac:dyDescent="0.2">
      <c r="A66" s="2369"/>
      <c r="B66" s="1726" t="s">
        <v>325</v>
      </c>
      <c r="C66" s="1615">
        <v>3.6535595456127404E-2</v>
      </c>
      <c r="D66" s="1616">
        <v>0</v>
      </c>
      <c r="E66" s="1616">
        <v>0</v>
      </c>
      <c r="F66" s="1616">
        <v>0</v>
      </c>
      <c r="G66" s="1617">
        <v>0</v>
      </c>
      <c r="H66" s="1618">
        <v>6.3641315920707792E-2</v>
      </c>
      <c r="I66" s="1616">
        <v>0</v>
      </c>
      <c r="J66" s="1616">
        <v>0</v>
      </c>
      <c r="K66" s="1616">
        <v>0</v>
      </c>
      <c r="L66" s="1619">
        <v>0</v>
      </c>
      <c r="M66" s="1620">
        <v>0</v>
      </c>
      <c r="N66" s="1616">
        <v>0</v>
      </c>
      <c r="O66" s="1616">
        <v>0</v>
      </c>
      <c r="P66" s="1616">
        <v>0</v>
      </c>
      <c r="Q66" s="1617">
        <v>0</v>
      </c>
      <c r="R66" s="1618">
        <v>1.9106729296069543E-2</v>
      </c>
      <c r="S66" s="1616">
        <v>0</v>
      </c>
      <c r="T66" s="1616">
        <v>0</v>
      </c>
      <c r="U66" s="1616">
        <v>0</v>
      </c>
      <c r="V66" s="1955">
        <v>0</v>
      </c>
      <c r="W66" s="1983"/>
      <c r="X66" s="1983"/>
      <c r="Y66" s="1983"/>
      <c r="Z66" s="1983"/>
      <c r="AA66" s="1983"/>
      <c r="AB66" s="1983"/>
      <c r="AC66" s="1983"/>
      <c r="AD66" s="1983"/>
      <c r="AE66" s="1983"/>
      <c r="AF66" s="1983"/>
      <c r="AG66" s="1983"/>
      <c r="AH66" s="1983"/>
      <c r="AI66" s="1983"/>
      <c r="AJ66" s="1983"/>
      <c r="AK66" s="1983"/>
      <c r="AL66" s="1983"/>
      <c r="AM66" s="1983"/>
      <c r="AN66" s="1983"/>
      <c r="AO66" s="1983"/>
      <c r="AP66" s="1983"/>
      <c r="AQ66" s="1983"/>
      <c r="AR66" s="1983"/>
      <c r="AS66" s="1983"/>
      <c r="AT66" s="1983"/>
      <c r="AU66" s="1983"/>
      <c r="AV66" s="1983"/>
      <c r="AW66" s="1983"/>
      <c r="AX66" s="1983"/>
      <c r="AY66" s="1983"/>
      <c r="AZ66" s="585"/>
      <c r="BA66" s="237"/>
      <c r="BB66" s="154"/>
      <c r="BC66" s="323"/>
      <c r="BD66" s="303"/>
      <c r="BE66" s="303"/>
      <c r="BF66" s="303"/>
      <c r="BG66" s="324"/>
      <c r="BH66" s="331"/>
      <c r="BI66" s="303"/>
      <c r="BJ66" s="303"/>
      <c r="BK66" s="303"/>
      <c r="BL66" s="324"/>
      <c r="BM66" s="331"/>
      <c r="BN66" s="303"/>
      <c r="BO66" s="303"/>
      <c r="BP66" s="303"/>
      <c r="BQ66" s="324"/>
      <c r="BR66" s="331"/>
      <c r="BS66" s="303"/>
      <c r="BT66" s="303"/>
      <c r="BU66" s="303"/>
      <c r="BV66" s="1997"/>
      <c r="BW66" s="2041"/>
      <c r="BX66" s="2041"/>
      <c r="BY66" s="1851"/>
      <c r="BZ66" s="1851"/>
      <c r="CA66" s="1851"/>
      <c r="CB66" s="1851"/>
      <c r="CC66" s="1851"/>
      <c r="CD66" s="1851"/>
      <c r="CE66" s="1851"/>
      <c r="CF66" s="1851"/>
      <c r="CG66" s="1851"/>
      <c r="CH66" s="1851"/>
      <c r="CI66" s="1851"/>
      <c r="CJ66" s="1851"/>
      <c r="CK66" s="1851"/>
      <c r="CL66" s="1851"/>
      <c r="CM66" s="1851"/>
      <c r="CN66" s="1851"/>
      <c r="CO66" s="1851"/>
      <c r="CP66" s="1851"/>
      <c r="CQ66" s="1851"/>
      <c r="CR66" s="1851"/>
      <c r="CS66" s="1851"/>
      <c r="CT66" s="1851"/>
      <c r="CU66" s="1851"/>
      <c r="CV66" s="1851"/>
      <c r="CW66" s="1851"/>
      <c r="CX66" s="1851"/>
      <c r="CY66" s="1851"/>
      <c r="CZ66" s="1851"/>
    </row>
    <row r="67" s="577" customFormat="true" ht="15" customHeight="true" x14ac:dyDescent="0.2">
      <c r="A67" s="2369"/>
      <c r="B67" s="1726" t="s">
        <v>326</v>
      </c>
      <c r="C67" s="1615">
        <v>0.26306173026006846</v>
      </c>
      <c r="D67" s="1616">
        <v>7.329771852579875E-2</v>
      </c>
      <c r="E67" s="1616">
        <v>3.1556514742567182E-2</v>
      </c>
      <c r="F67" s="1616">
        <v>0</v>
      </c>
      <c r="G67" s="1617">
        <v>9.1270161979590564E-2</v>
      </c>
      <c r="H67" s="1618">
        <v>0</v>
      </c>
      <c r="I67" s="1616">
        <v>0.12782021175591354</v>
      </c>
      <c r="J67" s="1616">
        <v>5.5047361072738089E-2</v>
      </c>
      <c r="K67" s="1616">
        <v>0</v>
      </c>
      <c r="L67" s="1619">
        <v>0.15931492070546685</v>
      </c>
      <c r="M67" s="1620">
        <v>0.61746893391173507</v>
      </c>
      <c r="N67" s="1616">
        <v>0</v>
      </c>
      <c r="O67" s="1616">
        <v>0</v>
      </c>
      <c r="P67" s="1616">
        <v>0</v>
      </c>
      <c r="Q67" s="1617">
        <v>0</v>
      </c>
      <c r="R67" s="1618">
        <v>0.13115246146317652</v>
      </c>
      <c r="S67" s="1616">
        <v>6.5317089018971181E-2</v>
      </c>
      <c r="T67" s="1616">
        <v>0.15647946398461554</v>
      </c>
      <c r="U67" s="1616">
        <v>0</v>
      </c>
      <c r="V67" s="1955">
        <v>0</v>
      </c>
      <c r="W67" s="1983"/>
      <c r="X67" s="1983"/>
      <c r="Y67" s="1983"/>
      <c r="Z67" s="1983"/>
      <c r="AA67" s="1983"/>
      <c r="AB67" s="1983"/>
      <c r="AC67" s="1983"/>
      <c r="AD67" s="1983"/>
      <c r="AE67" s="1983"/>
      <c r="AF67" s="1983"/>
      <c r="AG67" s="1983"/>
      <c r="AH67" s="1983"/>
      <c r="AI67" s="1983"/>
      <c r="AJ67" s="1983"/>
      <c r="AK67" s="1983"/>
      <c r="AL67" s="1983"/>
      <c r="AM67" s="1983"/>
      <c r="AN67" s="1983"/>
      <c r="AO67" s="1983"/>
      <c r="AP67" s="1983"/>
      <c r="AQ67" s="1983"/>
      <c r="AR67" s="1983"/>
      <c r="AS67" s="1983"/>
      <c r="AT67" s="1983"/>
      <c r="AU67" s="1983"/>
      <c r="AV67" s="1983"/>
      <c r="AW67" s="1983"/>
      <c r="AX67" s="1983"/>
      <c r="AY67" s="1983"/>
      <c r="AZ67" s="585"/>
      <c r="BA67" s="237"/>
      <c r="BB67" s="154"/>
      <c r="BC67" s="323"/>
      <c r="BD67" s="303"/>
      <c r="BE67" s="303"/>
      <c r="BF67" s="303"/>
      <c r="BG67" s="324"/>
      <c r="BH67" s="331"/>
      <c r="BI67" s="303"/>
      <c r="BJ67" s="303"/>
      <c r="BK67" s="303"/>
      <c r="BL67" s="324"/>
      <c r="BM67" s="331"/>
      <c r="BN67" s="303"/>
      <c r="BO67" s="303"/>
      <c r="BP67" s="303"/>
      <c r="BQ67" s="324"/>
      <c r="BR67" s="331"/>
      <c r="BS67" s="303"/>
      <c r="BT67" s="303"/>
      <c r="BU67" s="303"/>
      <c r="BV67" s="1997"/>
      <c r="BW67" s="2041"/>
      <c r="BX67" s="2041"/>
      <c r="BY67" s="1851"/>
      <c r="BZ67" s="1851"/>
      <c r="CA67" s="1851"/>
      <c r="CB67" s="1851"/>
      <c r="CC67" s="1851"/>
      <c r="CD67" s="1851"/>
      <c r="CE67" s="1851"/>
      <c r="CF67" s="1851"/>
      <c r="CG67" s="1851"/>
      <c r="CH67" s="1851"/>
      <c r="CI67" s="1851"/>
      <c r="CJ67" s="1851"/>
      <c r="CK67" s="1851"/>
      <c r="CL67" s="1851"/>
      <c r="CM67" s="1851"/>
      <c r="CN67" s="1851"/>
      <c r="CO67" s="1851"/>
      <c r="CP67" s="1851"/>
      <c r="CQ67" s="1851"/>
      <c r="CR67" s="1851"/>
      <c r="CS67" s="1851"/>
      <c r="CT67" s="1851"/>
      <c r="CU67" s="1851"/>
      <c r="CV67" s="1851"/>
      <c r="CW67" s="1851"/>
      <c r="CX67" s="1851"/>
      <c r="CY67" s="1851"/>
      <c r="CZ67" s="1851"/>
    </row>
    <row r="68" s="577" customFormat="true" ht="15" customHeight="true" x14ac:dyDescent="0.2">
      <c r="A68" s="2369"/>
      <c r="B68" s="1726" t="s">
        <v>260</v>
      </c>
      <c r="C68" s="1615">
        <v>3.6802020531715796</v>
      </c>
      <c r="D68" s="1616">
        <v>6.6924150237844229</v>
      </c>
      <c r="E68" s="1616">
        <v>11.660683308797417</v>
      </c>
      <c r="F68" s="1616">
        <v>13.517479777783651</v>
      </c>
      <c r="G68" s="1617">
        <v>21.215012784758606</v>
      </c>
      <c r="H68" s="1618">
        <v>3.5786995362088314</v>
      </c>
      <c r="I68" s="1616">
        <v>8.1480042475458347</v>
      </c>
      <c r="J68" s="1616">
        <v>13.179546142342685</v>
      </c>
      <c r="K68" s="1616">
        <v>14.632735749259734</v>
      </c>
      <c r="L68" s="1619">
        <v>23.600829615496529</v>
      </c>
      <c r="M68" s="1620">
        <v>3.7065981851584162</v>
      </c>
      <c r="N68" s="1616">
        <v>5.9464501828823746</v>
      </c>
      <c r="O68" s="1616">
        <v>9.1834726684936445</v>
      </c>
      <c r="P68" s="1616">
        <v>10.636569420244134</v>
      </c>
      <c r="Q68" s="1617">
        <v>18.74270270443278</v>
      </c>
      <c r="R68" s="1618">
        <v>16.136688763042592</v>
      </c>
      <c r="S68" s="1616">
        <v>5.3618957155143931</v>
      </c>
      <c r="T68" s="1616">
        <v>9.9149583027362951</v>
      </c>
      <c r="U68" s="1616">
        <v>6.9661584790281168</v>
      </c>
      <c r="V68" s="1955">
        <v>14.488432104508044</v>
      </c>
      <c r="W68" s="1983"/>
      <c r="X68" s="1983"/>
      <c r="Y68" s="1983"/>
      <c r="Z68" s="1983"/>
      <c r="AA68" s="1983"/>
      <c r="AB68" s="1983"/>
      <c r="AC68" s="1983"/>
      <c r="AD68" s="1983"/>
      <c r="AE68" s="1983"/>
      <c r="AF68" s="1983"/>
      <c r="AG68" s="1983"/>
      <c r="AH68" s="1983"/>
      <c r="AI68" s="1983"/>
      <c r="AJ68" s="1983"/>
      <c r="AK68" s="1983"/>
      <c r="AL68" s="1983"/>
      <c r="AM68" s="1983"/>
      <c r="AN68" s="1983"/>
      <c r="AO68" s="1983"/>
      <c r="AP68" s="1983"/>
      <c r="AQ68" s="1983"/>
      <c r="AR68" s="1983"/>
      <c r="AS68" s="1983"/>
      <c r="AT68" s="1983"/>
      <c r="AU68" s="1983"/>
      <c r="AV68" s="1983"/>
      <c r="AW68" s="1983"/>
      <c r="AX68" s="1983"/>
      <c r="AY68" s="1983"/>
      <c r="AZ68" s="585"/>
      <c r="BA68" s="237"/>
      <c r="BB68" s="154"/>
      <c r="BC68" s="323"/>
      <c r="BD68" s="303"/>
      <c r="BE68" s="303"/>
      <c r="BF68" s="303"/>
      <c r="BG68" s="324"/>
      <c r="BH68" s="331"/>
      <c r="BI68" s="303"/>
      <c r="BJ68" s="303"/>
      <c r="BK68" s="303"/>
      <c r="BL68" s="324"/>
      <c r="BM68" s="331"/>
      <c r="BN68" s="303"/>
      <c r="BO68" s="303"/>
      <c r="BP68" s="303"/>
      <c r="BQ68" s="324"/>
      <c r="BR68" s="331"/>
      <c r="BS68" s="303"/>
      <c r="BT68" s="303"/>
      <c r="BU68" s="303"/>
      <c r="BV68" s="1997"/>
      <c r="BW68" s="2041"/>
      <c r="BX68" s="2041"/>
      <c r="BY68" s="1851"/>
      <c r="BZ68" s="1851"/>
      <c r="CA68" s="1851"/>
      <c r="CB68" s="1851"/>
      <c r="CC68" s="1851"/>
      <c r="CD68" s="1851"/>
      <c r="CE68" s="1851"/>
      <c r="CF68" s="1851"/>
      <c r="CG68" s="1851"/>
      <c r="CH68" s="1851"/>
      <c r="CI68" s="1851"/>
      <c r="CJ68" s="1851"/>
      <c r="CK68" s="1851"/>
      <c r="CL68" s="1851"/>
      <c r="CM68" s="1851"/>
      <c r="CN68" s="1851"/>
      <c r="CO68" s="1851"/>
      <c r="CP68" s="1851"/>
      <c r="CQ68" s="1851"/>
      <c r="CR68" s="1851"/>
      <c r="CS68" s="1851"/>
      <c r="CT68" s="1851"/>
      <c r="CU68" s="1851"/>
      <c r="CV68" s="1851"/>
      <c r="CW68" s="1851"/>
      <c r="CX68" s="1851"/>
      <c r="CY68" s="1851"/>
      <c r="CZ68" s="1851"/>
    </row>
    <row r="69" s="577" customFormat="true" ht="15" customHeight="true" x14ac:dyDescent="0.2">
      <c r="A69" s="2369"/>
      <c r="B69" s="1726" t="s">
        <v>47</v>
      </c>
      <c r="C69" s="1615">
        <v>0.19212806329537804</v>
      </c>
      <c r="D69" s="1616">
        <v>0</v>
      </c>
      <c r="E69" s="1616">
        <v>0.18647031438789691</v>
      </c>
      <c r="F69" s="1616">
        <v>0</v>
      </c>
      <c r="G69" s="1617">
        <v>0</v>
      </c>
      <c r="H69" s="1618">
        <v>0.15322113453802882</v>
      </c>
      <c r="I69" s="1616">
        <v>0.19521632340903156</v>
      </c>
      <c r="J69" s="1616">
        <v>0.13011194435374451</v>
      </c>
      <c r="K69" s="1616">
        <v>0</v>
      </c>
      <c r="L69" s="1619">
        <v>0</v>
      </c>
      <c r="M69" s="1620">
        <v>0.24450242458101887</v>
      </c>
      <c r="N69" s="1616">
        <v>0</v>
      </c>
      <c r="O69" s="1616">
        <v>0</v>
      </c>
      <c r="P69" s="1616">
        <v>0</v>
      </c>
      <c r="Q69" s="1617">
        <v>0</v>
      </c>
      <c r="R69" s="1618">
        <v>0</v>
      </c>
      <c r="S69" s="1616">
        <v>0</v>
      </c>
      <c r="T69" s="1616">
        <v>0.23382046964386735</v>
      </c>
      <c r="U69" s="1616">
        <v>7.8390899324983596E-2</v>
      </c>
      <c r="V69" s="1955">
        <v>0</v>
      </c>
      <c r="W69" s="1983"/>
      <c r="X69" s="1983"/>
      <c r="Y69" s="1983"/>
      <c r="Z69" s="1983"/>
      <c r="AA69" s="1983"/>
      <c r="AB69" s="1983"/>
      <c r="AC69" s="1983"/>
      <c r="AD69" s="1983"/>
      <c r="AE69" s="1983"/>
      <c r="AF69" s="1983"/>
      <c r="AG69" s="1983"/>
      <c r="AH69" s="1983"/>
      <c r="AI69" s="1983"/>
      <c r="AJ69" s="1983"/>
      <c r="AK69" s="1983"/>
      <c r="AL69" s="1983"/>
      <c r="AM69" s="1983"/>
      <c r="AN69" s="1983"/>
      <c r="AO69" s="1983"/>
      <c r="AP69" s="1983"/>
      <c r="AQ69" s="1983"/>
      <c r="AR69" s="1983"/>
      <c r="AS69" s="1983"/>
      <c r="AT69" s="1983"/>
      <c r="AU69" s="1983"/>
      <c r="AV69" s="1983"/>
      <c r="AW69" s="1983"/>
      <c r="AX69" s="1983"/>
      <c r="AY69" s="1983"/>
      <c r="AZ69" s="585"/>
      <c r="BA69" s="237"/>
      <c r="BB69" s="154"/>
      <c r="BC69" s="323"/>
      <c r="BD69" s="303"/>
      <c r="BE69" s="303"/>
      <c r="BF69" s="303"/>
      <c r="BG69" s="324"/>
      <c r="BH69" s="331"/>
      <c r="BI69" s="303"/>
      <c r="BJ69" s="303"/>
      <c r="BK69" s="303"/>
      <c r="BL69" s="324"/>
      <c r="BM69" s="331"/>
      <c r="BN69" s="303"/>
      <c r="BO69" s="303"/>
      <c r="BP69" s="303"/>
      <c r="BQ69" s="324"/>
      <c r="BR69" s="331"/>
      <c r="BS69" s="303"/>
      <c r="BT69" s="303"/>
      <c r="BU69" s="303"/>
      <c r="BV69" s="1997"/>
      <c r="BW69" s="2041"/>
      <c r="BX69" s="2041"/>
      <c r="BY69" s="1851"/>
      <c r="BZ69" s="1851"/>
      <c r="CA69" s="1851"/>
      <c r="CB69" s="1851"/>
      <c r="CC69" s="1851"/>
      <c r="CD69" s="1851"/>
      <c r="CE69" s="1851"/>
      <c r="CF69" s="1851"/>
      <c r="CG69" s="1851"/>
      <c r="CH69" s="1851"/>
      <c r="CI69" s="1851"/>
      <c r="CJ69" s="1851"/>
      <c r="CK69" s="1851"/>
      <c r="CL69" s="1851"/>
      <c r="CM69" s="1851"/>
      <c r="CN69" s="1851"/>
      <c r="CO69" s="1851"/>
      <c r="CP69" s="1851"/>
      <c r="CQ69" s="1851"/>
      <c r="CR69" s="1851"/>
      <c r="CS69" s="1851"/>
      <c r="CT69" s="1851"/>
      <c r="CU69" s="1851"/>
      <c r="CV69" s="1851"/>
      <c r="CW69" s="1851"/>
      <c r="CX69" s="1851"/>
      <c r="CY69" s="1851"/>
      <c r="CZ69" s="1851"/>
    </row>
    <row r="70" s="577" customFormat="true" ht="15" customHeight="true" x14ac:dyDescent="0.2">
      <c r="A70" s="2369"/>
      <c r="B70" s="1726" t="s">
        <v>271</v>
      </c>
      <c r="C70" s="1615">
        <v>0</v>
      </c>
      <c r="D70" s="1616">
        <v>0</v>
      </c>
      <c r="E70" s="1616">
        <v>9.7594849091110727E-2</v>
      </c>
      <c r="F70" s="1616">
        <v>0</v>
      </c>
      <c r="G70" s="1617">
        <v>9.1151244506442033E-2</v>
      </c>
      <c r="H70" s="1618">
        <v>0</v>
      </c>
      <c r="I70" s="1616">
        <v>0</v>
      </c>
      <c r="J70" s="1616">
        <v>0</v>
      </c>
      <c r="K70" s="1616">
        <v>0</v>
      </c>
      <c r="L70" s="1619">
        <v>0.15910734653890199</v>
      </c>
      <c r="M70" s="1620">
        <v>0</v>
      </c>
      <c r="N70" s="1616">
        <v>0</v>
      </c>
      <c r="O70" s="1616">
        <v>0.2287071824412085</v>
      </c>
      <c r="P70" s="1616">
        <v>0</v>
      </c>
      <c r="Q70" s="1617">
        <v>0</v>
      </c>
      <c r="R70" s="1618">
        <v>0</v>
      </c>
      <c r="S70" s="1616">
        <v>0</v>
      </c>
      <c r="T70" s="1616">
        <v>7.7687923031619352E-2</v>
      </c>
      <c r="U70" s="1616">
        <v>7.3491468117172096E-2</v>
      </c>
      <c r="V70" s="1955">
        <v>0</v>
      </c>
      <c r="W70" s="1983"/>
      <c r="X70" s="1983"/>
      <c r="Y70" s="1983"/>
      <c r="Z70" s="1983"/>
      <c r="AA70" s="1983"/>
      <c r="AB70" s="1983"/>
      <c r="AC70" s="1983"/>
      <c r="AD70" s="1983"/>
      <c r="AE70" s="1983"/>
      <c r="AF70" s="1983"/>
      <c r="AG70" s="1983"/>
      <c r="AH70" s="1983"/>
      <c r="AI70" s="1983"/>
      <c r="AJ70" s="1983"/>
      <c r="AK70" s="1983"/>
      <c r="AL70" s="1983"/>
      <c r="AM70" s="1983"/>
      <c r="AN70" s="1983"/>
      <c r="AO70" s="1983"/>
      <c r="AP70" s="1983"/>
      <c r="AQ70" s="1983"/>
      <c r="AR70" s="1983"/>
      <c r="AS70" s="1983"/>
      <c r="AT70" s="1983"/>
      <c r="AU70" s="1983"/>
      <c r="AV70" s="1983"/>
      <c r="AW70" s="1983"/>
      <c r="AX70" s="1983"/>
      <c r="AY70" s="1983"/>
      <c r="AZ70" s="585"/>
      <c r="BA70" s="237"/>
      <c r="BB70" s="154"/>
      <c r="BC70" s="323"/>
      <c r="BD70" s="303"/>
      <c r="BE70" s="303"/>
      <c r="BF70" s="303"/>
      <c r="BG70" s="324"/>
      <c r="BH70" s="331"/>
      <c r="BI70" s="303"/>
      <c r="BJ70" s="303"/>
      <c r="BK70" s="303"/>
      <c r="BL70" s="324"/>
      <c r="BM70" s="331"/>
      <c r="BN70" s="303"/>
      <c r="BO70" s="303"/>
      <c r="BP70" s="303"/>
      <c r="BQ70" s="324"/>
      <c r="BR70" s="331"/>
      <c r="BS70" s="303"/>
      <c r="BT70" s="303"/>
      <c r="BU70" s="303"/>
      <c r="BV70" s="1997"/>
      <c r="BW70" s="2041"/>
      <c r="BX70" s="2041"/>
      <c r="BY70" s="1851"/>
      <c r="BZ70" s="1851"/>
      <c r="CA70" s="1851"/>
      <c r="CB70" s="1851"/>
      <c r="CC70" s="1851"/>
      <c r="CD70" s="1851"/>
      <c r="CE70" s="1851"/>
      <c r="CF70" s="1851"/>
      <c r="CG70" s="1851"/>
      <c r="CH70" s="1851"/>
      <c r="CI70" s="1851"/>
      <c r="CJ70" s="1851"/>
      <c r="CK70" s="1851"/>
      <c r="CL70" s="1851"/>
      <c r="CM70" s="1851"/>
      <c r="CN70" s="1851"/>
      <c r="CO70" s="1851"/>
      <c r="CP70" s="1851"/>
      <c r="CQ70" s="1851"/>
      <c r="CR70" s="1851"/>
      <c r="CS70" s="1851"/>
      <c r="CT70" s="1851"/>
      <c r="CU70" s="1851"/>
      <c r="CV70" s="1851"/>
      <c r="CW70" s="1851"/>
      <c r="CX70" s="1851"/>
      <c r="CY70" s="1851"/>
      <c r="CZ70" s="1851"/>
    </row>
    <row r="71" s="577" customFormat="true" ht="15" customHeight="true" x14ac:dyDescent="0.2">
      <c r="A71" s="1560"/>
      <c r="B71" s="1727"/>
      <c r="C71" s="1615"/>
      <c r="D71" s="1616"/>
      <c r="E71" s="1616"/>
      <c r="F71" s="1616"/>
      <c r="G71" s="1617"/>
      <c r="H71" s="1618"/>
      <c r="I71" s="1616"/>
      <c r="J71" s="1616"/>
      <c r="K71" s="1616"/>
      <c r="L71" s="1619"/>
      <c r="M71" s="1620"/>
      <c r="N71" s="1616"/>
      <c r="O71" s="1616"/>
      <c r="P71" s="1616"/>
      <c r="Q71" s="1617"/>
      <c r="R71" s="1618"/>
      <c r="S71" s="1616"/>
      <c r="T71" s="1616"/>
      <c r="U71" s="1616"/>
      <c r="V71" s="1955"/>
      <c r="W71" s="1983"/>
      <c r="X71" s="1983"/>
      <c r="Y71" s="1983"/>
      <c r="Z71" s="1983"/>
      <c r="AA71" s="1983"/>
      <c r="AB71" s="1983"/>
      <c r="AC71" s="1983"/>
      <c r="AD71" s="1983"/>
      <c r="AE71" s="1983"/>
      <c r="AF71" s="1983"/>
      <c r="AG71" s="1983"/>
      <c r="AH71" s="1983"/>
      <c r="AI71" s="1983"/>
      <c r="AJ71" s="1983"/>
      <c r="AK71" s="1983"/>
      <c r="AL71" s="1983"/>
      <c r="AM71" s="1983"/>
      <c r="AN71" s="1983"/>
      <c r="AO71" s="1983"/>
      <c r="AP71" s="1983"/>
      <c r="AQ71" s="1983"/>
      <c r="AR71" s="1983"/>
      <c r="AS71" s="1983"/>
      <c r="AT71" s="1983"/>
      <c r="AU71" s="1983"/>
      <c r="AV71" s="1983"/>
      <c r="AW71" s="1983"/>
      <c r="AX71" s="1983"/>
      <c r="AY71" s="1983"/>
      <c r="AZ71" s="585"/>
      <c r="BA71" s="237"/>
      <c r="BB71" s="154"/>
      <c r="BC71" s="323"/>
      <c r="BD71" s="303"/>
      <c r="BE71" s="303"/>
      <c r="BF71" s="303"/>
      <c r="BG71" s="324"/>
      <c r="BH71" s="331"/>
      <c r="BI71" s="303"/>
      <c r="BJ71" s="303"/>
      <c r="BK71" s="303"/>
      <c r="BL71" s="324"/>
      <c r="BM71" s="331"/>
      <c r="BN71" s="303"/>
      <c r="BO71" s="303"/>
      <c r="BP71" s="303"/>
      <c r="BQ71" s="324"/>
      <c r="BR71" s="331"/>
      <c r="BS71" s="303"/>
      <c r="BT71" s="303"/>
      <c r="BU71" s="303"/>
      <c r="BV71" s="1997"/>
      <c r="BW71" s="2041"/>
      <c r="BX71" s="2041"/>
      <c r="BY71" s="1851"/>
      <c r="BZ71" s="1851"/>
      <c r="CA71" s="1851"/>
      <c r="CB71" s="1851"/>
      <c r="CC71" s="1851"/>
      <c r="CD71" s="1851"/>
      <c r="CE71" s="1851"/>
      <c r="CF71" s="1851"/>
      <c r="CG71" s="1851"/>
      <c r="CH71" s="1851"/>
      <c r="CI71" s="1851"/>
      <c r="CJ71" s="1851"/>
      <c r="CK71" s="1851"/>
      <c r="CL71" s="1851"/>
      <c r="CM71" s="1851"/>
      <c r="CN71" s="1851"/>
      <c r="CO71" s="1851"/>
      <c r="CP71" s="1851"/>
      <c r="CQ71" s="1851"/>
      <c r="CR71" s="1851"/>
      <c r="CS71" s="1851"/>
      <c r="CT71" s="1851"/>
      <c r="CU71" s="1851"/>
      <c r="CV71" s="1851"/>
      <c r="CW71" s="1851"/>
      <c r="CX71" s="1851"/>
      <c r="CY71" s="1851"/>
      <c r="CZ71" s="1851"/>
    </row>
    <row r="72" s="577" customFormat="true" ht="15" customHeight="true" x14ac:dyDescent="0.2">
      <c r="A72" s="1560"/>
      <c r="B72" s="1727"/>
      <c r="C72" s="1615"/>
      <c r="D72" s="1616"/>
      <c r="E72" s="1616"/>
      <c r="F72" s="1616"/>
      <c r="G72" s="1617"/>
      <c r="H72" s="1618"/>
      <c r="I72" s="1616"/>
      <c r="J72" s="1616"/>
      <c r="K72" s="1616"/>
      <c r="L72" s="1619"/>
      <c r="M72" s="1620"/>
      <c r="N72" s="1616"/>
      <c r="O72" s="1616"/>
      <c r="P72" s="1616"/>
      <c r="Q72" s="1617"/>
      <c r="R72" s="1618"/>
      <c r="S72" s="1616"/>
      <c r="T72" s="1616"/>
      <c r="U72" s="1616"/>
      <c r="V72" s="1955"/>
      <c r="W72" s="1983"/>
      <c r="X72" s="1983"/>
      <c r="Y72" s="1983"/>
      <c r="Z72" s="1983"/>
      <c r="AA72" s="1983"/>
      <c r="AB72" s="1983"/>
      <c r="AC72" s="1983"/>
      <c r="AD72" s="1983"/>
      <c r="AE72" s="1983"/>
      <c r="AF72" s="1983"/>
      <c r="AG72" s="1983"/>
      <c r="AH72" s="1983"/>
      <c r="AI72" s="1983"/>
      <c r="AJ72" s="1983"/>
      <c r="AK72" s="1983"/>
      <c r="AL72" s="1983"/>
      <c r="AM72" s="1983"/>
      <c r="AN72" s="1983"/>
      <c r="AO72" s="1983"/>
      <c r="AP72" s="1983"/>
      <c r="AQ72" s="1983"/>
      <c r="AR72" s="1983"/>
      <c r="AS72" s="1983"/>
      <c r="AT72" s="1983"/>
      <c r="AU72" s="1983"/>
      <c r="AV72" s="1983"/>
      <c r="AW72" s="1983"/>
      <c r="AX72" s="1983"/>
      <c r="AY72" s="1983"/>
      <c r="AZ72" s="585"/>
      <c r="BA72" s="237"/>
      <c r="BB72" s="154"/>
      <c r="BC72" s="323"/>
      <c r="BD72" s="303"/>
      <c r="BE72" s="303"/>
      <c r="BF72" s="303"/>
      <c r="BG72" s="324"/>
      <c r="BH72" s="331"/>
      <c r="BI72" s="303"/>
      <c r="BJ72" s="303"/>
      <c r="BK72" s="303"/>
      <c r="BL72" s="324"/>
      <c r="BM72" s="331"/>
      <c r="BN72" s="303"/>
      <c r="BO72" s="303"/>
      <c r="BP72" s="303"/>
      <c r="BQ72" s="324"/>
      <c r="BR72" s="331"/>
      <c r="BS72" s="303"/>
      <c r="BT72" s="303"/>
      <c r="BU72" s="303"/>
      <c r="BV72" s="1997"/>
      <c r="BW72" s="2041"/>
      <c r="BX72" s="2041"/>
      <c r="BY72" s="1851"/>
      <c r="BZ72" s="1851"/>
      <c r="CA72" s="1851"/>
      <c r="CB72" s="1851"/>
      <c r="CC72" s="1851"/>
      <c r="CD72" s="1851"/>
      <c r="CE72" s="1851"/>
      <c r="CF72" s="1851"/>
      <c r="CG72" s="1851"/>
      <c r="CH72" s="1851"/>
      <c r="CI72" s="1851"/>
      <c r="CJ72" s="1851"/>
      <c r="CK72" s="1851"/>
      <c r="CL72" s="1851"/>
      <c r="CM72" s="1851"/>
      <c r="CN72" s="1851"/>
      <c r="CO72" s="1851"/>
      <c r="CP72" s="1851"/>
      <c r="CQ72" s="1851"/>
      <c r="CR72" s="1851"/>
      <c r="CS72" s="1851"/>
      <c r="CT72" s="1851"/>
      <c r="CU72" s="1851"/>
      <c r="CV72" s="1851"/>
      <c r="CW72" s="1851"/>
      <c r="CX72" s="1851"/>
      <c r="CY72" s="1851"/>
      <c r="CZ72" s="1851"/>
    </row>
    <row r="73" s="577" customFormat="true" ht="15" customHeight="true" x14ac:dyDescent="0.2">
      <c r="A73" s="1560"/>
      <c r="B73" s="1727"/>
      <c r="C73" s="1615"/>
      <c r="D73" s="1616"/>
      <c r="E73" s="1616"/>
      <c r="F73" s="1616"/>
      <c r="G73" s="1617"/>
      <c r="H73" s="1618"/>
      <c r="I73" s="1616"/>
      <c r="J73" s="1616"/>
      <c r="K73" s="1616"/>
      <c r="L73" s="1619"/>
      <c r="M73" s="1620"/>
      <c r="N73" s="1616"/>
      <c r="O73" s="1616"/>
      <c r="P73" s="1616"/>
      <c r="Q73" s="1617"/>
      <c r="R73" s="1618"/>
      <c r="S73" s="1616"/>
      <c r="T73" s="1616"/>
      <c r="U73" s="1616"/>
      <c r="V73" s="1955"/>
      <c r="W73" s="1983"/>
      <c r="X73" s="1983"/>
      <c r="Y73" s="1983"/>
      <c r="Z73" s="1983"/>
      <c r="AA73" s="1983"/>
      <c r="AB73" s="1983"/>
      <c r="AC73" s="1983"/>
      <c r="AD73" s="1983"/>
      <c r="AE73" s="1983"/>
      <c r="AF73" s="1983"/>
      <c r="AG73" s="1983"/>
      <c r="AH73" s="1983"/>
      <c r="AI73" s="1983"/>
      <c r="AJ73" s="1983"/>
      <c r="AK73" s="1983"/>
      <c r="AL73" s="1983"/>
      <c r="AM73" s="1983"/>
      <c r="AN73" s="1983"/>
      <c r="AO73" s="1983"/>
      <c r="AP73" s="1983"/>
      <c r="AQ73" s="1983"/>
      <c r="AR73" s="1983"/>
      <c r="AS73" s="1983"/>
      <c r="AT73" s="1983"/>
      <c r="AU73" s="1983"/>
      <c r="AV73" s="1983"/>
      <c r="AW73" s="1983"/>
      <c r="AX73" s="1983"/>
      <c r="AY73" s="1983"/>
      <c r="AZ73" s="585"/>
      <c r="BA73" s="237"/>
      <c r="BB73" s="154"/>
      <c r="BC73" s="323"/>
      <c r="BD73" s="303"/>
      <c r="BE73" s="303"/>
      <c r="BF73" s="303"/>
      <c r="BG73" s="324"/>
      <c r="BH73" s="331"/>
      <c r="BI73" s="303"/>
      <c r="BJ73" s="303"/>
      <c r="BK73" s="303"/>
      <c r="BL73" s="324"/>
      <c r="BM73" s="331"/>
      <c r="BN73" s="303"/>
      <c r="BO73" s="303"/>
      <c r="BP73" s="303"/>
      <c r="BQ73" s="324"/>
      <c r="BR73" s="331"/>
      <c r="BS73" s="303"/>
      <c r="BT73" s="303"/>
      <c r="BU73" s="303"/>
      <c r="BV73" s="1997"/>
      <c r="BW73" s="2041"/>
      <c r="BX73" s="2041"/>
      <c r="BY73" s="1851"/>
      <c r="BZ73" s="1851"/>
      <c r="CA73" s="1851"/>
      <c r="CB73" s="1851"/>
      <c r="CC73" s="1851"/>
      <c r="CD73" s="1851"/>
      <c r="CE73" s="1851"/>
      <c r="CF73" s="1851"/>
      <c r="CG73" s="1851"/>
      <c r="CH73" s="1851"/>
      <c r="CI73" s="1851"/>
      <c r="CJ73" s="1851"/>
      <c r="CK73" s="1851"/>
      <c r="CL73" s="1851"/>
      <c r="CM73" s="1851"/>
      <c r="CN73" s="1851"/>
      <c r="CO73" s="1851"/>
      <c r="CP73" s="1851"/>
      <c r="CQ73" s="1851"/>
      <c r="CR73" s="1851"/>
      <c r="CS73" s="1851"/>
      <c r="CT73" s="1851"/>
      <c r="CU73" s="1851"/>
      <c r="CV73" s="1851"/>
      <c r="CW73" s="1851"/>
      <c r="CX73" s="1851"/>
      <c r="CY73" s="1851"/>
      <c r="CZ73" s="1851"/>
    </row>
    <row r="74" s="577" customFormat="true" ht="15" customHeight="true" x14ac:dyDescent="0.2">
      <c r="A74" s="1560"/>
      <c r="B74" s="1727"/>
      <c r="C74" s="1615"/>
      <c r="D74" s="1616"/>
      <c r="E74" s="1616"/>
      <c r="F74" s="1616"/>
      <c r="G74" s="1617"/>
      <c r="H74" s="1618"/>
      <c r="I74" s="1616"/>
      <c r="J74" s="1616"/>
      <c r="K74" s="1616"/>
      <c r="L74" s="1619"/>
      <c r="M74" s="1620"/>
      <c r="N74" s="1616"/>
      <c r="O74" s="1616"/>
      <c r="P74" s="1616"/>
      <c r="Q74" s="1617"/>
      <c r="R74" s="1618"/>
      <c r="S74" s="1616"/>
      <c r="T74" s="1616"/>
      <c r="U74" s="1616"/>
      <c r="V74" s="1955"/>
      <c r="W74" s="1983"/>
      <c r="X74" s="1983"/>
      <c r="Y74" s="1983"/>
      <c r="Z74" s="1983"/>
      <c r="AA74" s="1983"/>
      <c r="AB74" s="1983"/>
      <c r="AC74" s="1983"/>
      <c r="AD74" s="1983"/>
      <c r="AE74" s="1983"/>
      <c r="AF74" s="1983"/>
      <c r="AG74" s="1983"/>
      <c r="AH74" s="1983"/>
      <c r="AI74" s="1983"/>
      <c r="AJ74" s="1983"/>
      <c r="AK74" s="1983"/>
      <c r="AL74" s="1983"/>
      <c r="AM74" s="1983"/>
      <c r="AN74" s="1983"/>
      <c r="AO74" s="1983"/>
      <c r="AP74" s="1983"/>
      <c r="AQ74" s="1983"/>
      <c r="AR74" s="1983"/>
      <c r="AS74" s="1983"/>
      <c r="AT74" s="1983"/>
      <c r="AU74" s="1983"/>
      <c r="AV74" s="1983"/>
      <c r="AW74" s="1983"/>
      <c r="AX74" s="1983"/>
      <c r="AY74" s="1983"/>
      <c r="AZ74" s="585"/>
      <c r="BA74" s="237"/>
      <c r="BB74" s="154"/>
      <c r="BC74" s="323"/>
      <c r="BD74" s="303"/>
      <c r="BE74" s="303"/>
      <c r="BF74" s="303"/>
      <c r="BG74" s="324"/>
      <c r="BH74" s="331"/>
      <c r="BI74" s="303"/>
      <c r="BJ74" s="303"/>
      <c r="BK74" s="303"/>
      <c r="BL74" s="324"/>
      <c r="BM74" s="331"/>
      <c r="BN74" s="303"/>
      <c r="BO74" s="303"/>
      <c r="BP74" s="303"/>
      <c r="BQ74" s="324"/>
      <c r="BR74" s="331"/>
      <c r="BS74" s="303"/>
      <c r="BT74" s="303"/>
      <c r="BU74" s="303"/>
      <c r="BV74" s="1997"/>
      <c r="BW74" s="2041"/>
      <c r="BX74" s="2041"/>
      <c r="BY74" s="1851"/>
      <c r="BZ74" s="1851"/>
      <c r="CA74" s="1851"/>
      <c r="CB74" s="1851"/>
      <c r="CC74" s="1851"/>
      <c r="CD74" s="1851"/>
      <c r="CE74" s="1851"/>
      <c r="CF74" s="1851"/>
      <c r="CG74" s="1851"/>
      <c r="CH74" s="1851"/>
      <c r="CI74" s="1851"/>
      <c r="CJ74" s="1851"/>
      <c r="CK74" s="1851"/>
      <c r="CL74" s="1851"/>
      <c r="CM74" s="1851"/>
      <c r="CN74" s="1851"/>
      <c r="CO74" s="1851"/>
      <c r="CP74" s="1851"/>
      <c r="CQ74" s="1851"/>
      <c r="CR74" s="1851"/>
      <c r="CS74" s="1851"/>
      <c r="CT74" s="1851"/>
      <c r="CU74" s="1851"/>
      <c r="CV74" s="1851"/>
      <c r="CW74" s="1851"/>
      <c r="CX74" s="1851"/>
      <c r="CY74" s="1851"/>
      <c r="CZ74" s="1851"/>
    </row>
    <row r="75" s="577" customFormat="true" ht="15" customHeight="true" x14ac:dyDescent="0.2">
      <c r="A75" s="1560"/>
      <c r="B75" s="1727"/>
      <c r="C75" s="1615"/>
      <c r="D75" s="1616"/>
      <c r="E75" s="1616"/>
      <c r="F75" s="1616"/>
      <c r="G75" s="1617"/>
      <c r="H75" s="1618"/>
      <c r="I75" s="1616"/>
      <c r="J75" s="1616"/>
      <c r="K75" s="1616"/>
      <c r="L75" s="1619"/>
      <c r="M75" s="1620"/>
      <c r="N75" s="1616"/>
      <c r="O75" s="1616"/>
      <c r="P75" s="1616"/>
      <c r="Q75" s="1617"/>
      <c r="R75" s="1618"/>
      <c r="S75" s="1616"/>
      <c r="T75" s="1616"/>
      <c r="U75" s="1616"/>
      <c r="V75" s="1955"/>
      <c r="W75" s="1983"/>
      <c r="X75" s="1983"/>
      <c r="Y75" s="1983"/>
      <c r="Z75" s="1983"/>
      <c r="AA75" s="1983"/>
      <c r="AB75" s="1983"/>
      <c r="AC75" s="1983"/>
      <c r="AD75" s="1983"/>
      <c r="AE75" s="1983"/>
      <c r="AF75" s="1983"/>
      <c r="AG75" s="1983"/>
      <c r="AH75" s="1983"/>
      <c r="AI75" s="1983"/>
      <c r="AJ75" s="1983"/>
      <c r="AK75" s="1983"/>
      <c r="AL75" s="1983"/>
      <c r="AM75" s="1983"/>
      <c r="AN75" s="1983"/>
      <c r="AO75" s="1983"/>
      <c r="AP75" s="1983"/>
      <c r="AQ75" s="1983"/>
      <c r="AR75" s="1983"/>
      <c r="AS75" s="1983"/>
      <c r="AT75" s="1983"/>
      <c r="AU75" s="1983"/>
      <c r="AV75" s="1983"/>
      <c r="AW75" s="1983"/>
      <c r="AX75" s="1983"/>
      <c r="AY75" s="1983"/>
      <c r="AZ75" s="585"/>
      <c r="BA75" s="237"/>
      <c r="BB75" s="154"/>
      <c r="BC75" s="323"/>
      <c r="BD75" s="303"/>
      <c r="BE75" s="303"/>
      <c r="BF75" s="303"/>
      <c r="BG75" s="324"/>
      <c r="BH75" s="331"/>
      <c r="BI75" s="303"/>
      <c r="BJ75" s="303"/>
      <c r="BK75" s="303"/>
      <c r="BL75" s="324"/>
      <c r="BM75" s="331"/>
      <c r="BN75" s="303"/>
      <c r="BO75" s="303"/>
      <c r="BP75" s="303"/>
      <c r="BQ75" s="324"/>
      <c r="BR75" s="331"/>
      <c r="BS75" s="303"/>
      <c r="BT75" s="303"/>
      <c r="BU75" s="303"/>
      <c r="BV75" s="1997"/>
      <c r="BW75" s="2041"/>
      <c r="BX75" s="2041"/>
      <c r="BY75" s="1851"/>
      <c r="BZ75" s="1851"/>
      <c r="CA75" s="1851"/>
      <c r="CB75" s="1851"/>
      <c r="CC75" s="1851"/>
      <c r="CD75" s="1851"/>
      <c r="CE75" s="1851"/>
      <c r="CF75" s="1851"/>
      <c r="CG75" s="1851"/>
      <c r="CH75" s="1851"/>
      <c r="CI75" s="1851"/>
      <c r="CJ75" s="1851"/>
      <c r="CK75" s="1851"/>
      <c r="CL75" s="1851"/>
      <c r="CM75" s="1851"/>
      <c r="CN75" s="1851"/>
      <c r="CO75" s="1851"/>
      <c r="CP75" s="1851"/>
      <c r="CQ75" s="1851"/>
      <c r="CR75" s="1851"/>
      <c r="CS75" s="1851"/>
      <c r="CT75" s="1851"/>
      <c r="CU75" s="1851"/>
      <c r="CV75" s="1851"/>
      <c r="CW75" s="1851"/>
      <c r="CX75" s="1851"/>
      <c r="CY75" s="1851"/>
      <c r="CZ75" s="1851"/>
    </row>
    <row r="76" s="577" customFormat="true" ht="15" customHeight="true" x14ac:dyDescent="0.2">
      <c r="A76" s="1560"/>
      <c r="B76" s="1727"/>
      <c r="C76" s="1615"/>
      <c r="D76" s="1616"/>
      <c r="E76" s="1616"/>
      <c r="F76" s="1616"/>
      <c r="G76" s="1617"/>
      <c r="H76" s="1618"/>
      <c r="I76" s="1616"/>
      <c r="J76" s="1616"/>
      <c r="K76" s="1616"/>
      <c r="L76" s="1619"/>
      <c r="M76" s="1620"/>
      <c r="N76" s="1616"/>
      <c r="O76" s="1616"/>
      <c r="P76" s="1616"/>
      <c r="Q76" s="1617"/>
      <c r="R76" s="1618"/>
      <c r="S76" s="1616"/>
      <c r="T76" s="1616"/>
      <c r="U76" s="1616"/>
      <c r="V76" s="1955"/>
      <c r="W76" s="1983"/>
      <c r="X76" s="1983"/>
      <c r="Y76" s="1983"/>
      <c r="Z76" s="1983"/>
      <c r="AA76" s="1983"/>
      <c r="AB76" s="1983"/>
      <c r="AC76" s="1983"/>
      <c r="AD76" s="1983"/>
      <c r="AE76" s="1983"/>
      <c r="AF76" s="1983"/>
      <c r="AG76" s="1983"/>
      <c r="AH76" s="1983"/>
      <c r="AI76" s="1983"/>
      <c r="AJ76" s="1983"/>
      <c r="AK76" s="1983"/>
      <c r="AL76" s="1983"/>
      <c r="AM76" s="1983"/>
      <c r="AN76" s="1983"/>
      <c r="AO76" s="1983"/>
      <c r="AP76" s="1983"/>
      <c r="AQ76" s="1983"/>
      <c r="AR76" s="1983"/>
      <c r="AS76" s="1983"/>
      <c r="AT76" s="1983"/>
      <c r="AU76" s="1983"/>
      <c r="AV76" s="1983"/>
      <c r="AW76" s="1983"/>
      <c r="AX76" s="1983"/>
      <c r="AY76" s="1983"/>
      <c r="AZ76" s="585"/>
      <c r="BA76" s="237"/>
      <c r="BB76" s="154"/>
      <c r="BC76" s="323"/>
      <c r="BD76" s="303"/>
      <c r="BE76" s="303"/>
      <c r="BF76" s="303"/>
      <c r="BG76" s="324"/>
      <c r="BH76" s="331"/>
      <c r="BI76" s="303"/>
      <c r="BJ76" s="303"/>
      <c r="BK76" s="303"/>
      <c r="BL76" s="324"/>
      <c r="BM76" s="331"/>
      <c r="BN76" s="303"/>
      <c r="BO76" s="303"/>
      <c r="BP76" s="303"/>
      <c r="BQ76" s="324"/>
      <c r="BR76" s="331"/>
      <c r="BS76" s="303"/>
      <c r="BT76" s="303"/>
      <c r="BU76" s="303"/>
      <c r="BV76" s="1997"/>
      <c r="BW76" s="2041"/>
      <c r="BX76" s="2041"/>
      <c r="BY76" s="1851"/>
      <c r="BZ76" s="1851"/>
      <c r="CA76" s="1851"/>
      <c r="CB76" s="1851"/>
      <c r="CC76" s="1851"/>
      <c r="CD76" s="1851"/>
      <c r="CE76" s="1851"/>
      <c r="CF76" s="1851"/>
      <c r="CG76" s="1851"/>
      <c r="CH76" s="1851"/>
      <c r="CI76" s="1851"/>
      <c r="CJ76" s="1851"/>
      <c r="CK76" s="1851"/>
      <c r="CL76" s="1851"/>
      <c r="CM76" s="1851"/>
      <c r="CN76" s="1851"/>
      <c r="CO76" s="1851"/>
      <c r="CP76" s="1851"/>
      <c r="CQ76" s="1851"/>
      <c r="CR76" s="1851"/>
      <c r="CS76" s="1851"/>
      <c r="CT76" s="1851"/>
      <c r="CU76" s="1851"/>
      <c r="CV76" s="1851"/>
      <c r="CW76" s="1851"/>
      <c r="CX76" s="1851"/>
      <c r="CY76" s="1851"/>
      <c r="CZ76" s="1851"/>
    </row>
    <row r="77" s="577" customFormat="true" ht="15" customHeight="true" x14ac:dyDescent="0.2">
      <c r="A77" s="1560"/>
      <c r="B77" s="1727"/>
      <c r="C77" s="1615"/>
      <c r="D77" s="1616"/>
      <c r="E77" s="1616"/>
      <c r="F77" s="1616"/>
      <c r="G77" s="1617"/>
      <c r="H77" s="1618"/>
      <c r="I77" s="1616"/>
      <c r="J77" s="1616"/>
      <c r="K77" s="1616"/>
      <c r="L77" s="1619"/>
      <c r="M77" s="1620"/>
      <c r="N77" s="1616"/>
      <c r="O77" s="1616"/>
      <c r="P77" s="1616"/>
      <c r="Q77" s="1617"/>
      <c r="R77" s="1618"/>
      <c r="S77" s="1616"/>
      <c r="T77" s="1616"/>
      <c r="U77" s="1616"/>
      <c r="V77" s="1955"/>
      <c r="W77" s="1983"/>
      <c r="X77" s="1983"/>
      <c r="Y77" s="1983"/>
      <c r="Z77" s="1983"/>
      <c r="AA77" s="1983"/>
      <c r="AB77" s="1983"/>
      <c r="AC77" s="1983"/>
      <c r="AD77" s="1983"/>
      <c r="AE77" s="1983"/>
      <c r="AF77" s="1983"/>
      <c r="AG77" s="1983"/>
      <c r="AH77" s="1983"/>
      <c r="AI77" s="1983"/>
      <c r="AJ77" s="1983"/>
      <c r="AK77" s="1983"/>
      <c r="AL77" s="1983"/>
      <c r="AM77" s="1983"/>
      <c r="AN77" s="1983"/>
      <c r="AO77" s="1983"/>
      <c r="AP77" s="1983"/>
      <c r="AQ77" s="1983"/>
      <c r="AR77" s="1983"/>
      <c r="AS77" s="1983"/>
      <c r="AT77" s="1983"/>
      <c r="AU77" s="1983"/>
      <c r="AV77" s="1983"/>
      <c r="AW77" s="1983"/>
      <c r="AX77" s="1983"/>
      <c r="AY77" s="1983"/>
      <c r="AZ77" s="585"/>
      <c r="BA77" s="237"/>
      <c r="BB77" s="154"/>
      <c r="BC77" s="323"/>
      <c r="BD77" s="303"/>
      <c r="BE77" s="303"/>
      <c r="BF77" s="303"/>
      <c r="BG77" s="324"/>
      <c r="BH77" s="331"/>
      <c r="BI77" s="303"/>
      <c r="BJ77" s="303"/>
      <c r="BK77" s="303"/>
      <c r="BL77" s="324"/>
      <c r="BM77" s="331"/>
      <c r="BN77" s="303"/>
      <c r="BO77" s="303"/>
      <c r="BP77" s="303"/>
      <c r="BQ77" s="324"/>
      <c r="BR77" s="331"/>
      <c r="BS77" s="303"/>
      <c r="BT77" s="303"/>
      <c r="BU77" s="303"/>
      <c r="BV77" s="1997"/>
      <c r="BW77" s="2041"/>
      <c r="BX77" s="2041"/>
      <c r="BY77" s="1851"/>
      <c r="BZ77" s="1851"/>
      <c r="CA77" s="1851"/>
      <c r="CB77" s="1851"/>
      <c r="CC77" s="1851"/>
      <c r="CD77" s="1851"/>
      <c r="CE77" s="1851"/>
      <c r="CF77" s="1851"/>
      <c r="CG77" s="1851"/>
      <c r="CH77" s="1851"/>
      <c r="CI77" s="1851"/>
      <c r="CJ77" s="1851"/>
      <c r="CK77" s="1851"/>
      <c r="CL77" s="1851"/>
      <c r="CM77" s="1851"/>
      <c r="CN77" s="1851"/>
      <c r="CO77" s="1851"/>
      <c r="CP77" s="1851"/>
      <c r="CQ77" s="1851"/>
      <c r="CR77" s="1851"/>
      <c r="CS77" s="1851"/>
      <c r="CT77" s="1851"/>
      <c r="CU77" s="1851"/>
      <c r="CV77" s="1851"/>
      <c r="CW77" s="1851"/>
      <c r="CX77" s="1851"/>
      <c r="CY77" s="1851"/>
      <c r="CZ77" s="1851"/>
    </row>
    <row r="78" s="577" customFormat="true" ht="15" customHeight="true" x14ac:dyDescent="0.2">
      <c r="A78" s="1560"/>
      <c r="B78" s="1727"/>
      <c r="C78" s="1615"/>
      <c r="D78" s="1616"/>
      <c r="E78" s="1616"/>
      <c r="F78" s="1616"/>
      <c r="G78" s="1617"/>
      <c r="H78" s="1618"/>
      <c r="I78" s="1616"/>
      <c r="J78" s="1616"/>
      <c r="K78" s="1616"/>
      <c r="L78" s="1619"/>
      <c r="M78" s="1620"/>
      <c r="N78" s="1616"/>
      <c r="O78" s="1616"/>
      <c r="P78" s="1616"/>
      <c r="Q78" s="1617"/>
      <c r="R78" s="1618"/>
      <c r="S78" s="1616"/>
      <c r="T78" s="1616"/>
      <c r="U78" s="1616"/>
      <c r="V78" s="1955"/>
      <c r="W78" s="1983"/>
      <c r="X78" s="1983"/>
      <c r="Y78" s="1983"/>
      <c r="Z78" s="1983"/>
      <c r="AA78" s="1983"/>
      <c r="AB78" s="1983"/>
      <c r="AC78" s="1983"/>
      <c r="AD78" s="1983"/>
      <c r="AE78" s="1983"/>
      <c r="AF78" s="1983"/>
      <c r="AG78" s="1983"/>
      <c r="AH78" s="1983"/>
      <c r="AI78" s="1983"/>
      <c r="AJ78" s="1983"/>
      <c r="AK78" s="1983"/>
      <c r="AL78" s="1983"/>
      <c r="AM78" s="1983"/>
      <c r="AN78" s="1983"/>
      <c r="AO78" s="1983"/>
      <c r="AP78" s="1983"/>
      <c r="AQ78" s="1983"/>
      <c r="AR78" s="1983"/>
      <c r="AS78" s="1983"/>
      <c r="AT78" s="1983"/>
      <c r="AU78" s="1983"/>
      <c r="AV78" s="1983"/>
      <c r="AW78" s="1983"/>
      <c r="AX78" s="1983"/>
      <c r="AY78" s="1983"/>
      <c r="AZ78" s="585"/>
      <c r="BA78" s="237"/>
      <c r="BB78" s="154"/>
      <c r="BC78" s="323"/>
      <c r="BD78" s="303"/>
      <c r="BE78" s="303"/>
      <c r="BF78" s="303"/>
      <c r="BG78" s="324"/>
      <c r="BH78" s="331"/>
      <c r="BI78" s="303"/>
      <c r="BJ78" s="303"/>
      <c r="BK78" s="303"/>
      <c r="BL78" s="324"/>
      <c r="BM78" s="331"/>
      <c r="BN78" s="303"/>
      <c r="BO78" s="303"/>
      <c r="BP78" s="303"/>
      <c r="BQ78" s="324"/>
      <c r="BR78" s="331"/>
      <c r="BS78" s="303"/>
      <c r="BT78" s="303"/>
      <c r="BU78" s="303"/>
      <c r="BV78" s="1997"/>
      <c r="BW78" s="2041"/>
      <c r="BX78" s="2041"/>
      <c r="BY78" s="1851"/>
      <c r="BZ78" s="1851"/>
      <c r="CA78" s="1851"/>
      <c r="CB78" s="1851"/>
      <c r="CC78" s="1851"/>
      <c r="CD78" s="1851"/>
      <c r="CE78" s="1851"/>
      <c r="CF78" s="1851"/>
      <c r="CG78" s="1851"/>
      <c r="CH78" s="1851"/>
      <c r="CI78" s="1851"/>
      <c r="CJ78" s="1851"/>
      <c r="CK78" s="1851"/>
      <c r="CL78" s="1851"/>
      <c r="CM78" s="1851"/>
      <c r="CN78" s="1851"/>
      <c r="CO78" s="1851"/>
      <c r="CP78" s="1851"/>
      <c r="CQ78" s="1851"/>
      <c r="CR78" s="1851"/>
      <c r="CS78" s="1851"/>
      <c r="CT78" s="1851"/>
      <c r="CU78" s="1851"/>
      <c r="CV78" s="1851"/>
      <c r="CW78" s="1851"/>
      <c r="CX78" s="1851"/>
      <c r="CY78" s="1851"/>
      <c r="CZ78" s="1851"/>
    </row>
    <row r="79" s="577" customFormat="true" ht="15" customHeight="true" x14ac:dyDescent="0.2">
      <c r="A79" s="1560"/>
      <c r="B79" s="1727"/>
      <c r="C79" s="1615"/>
      <c r="D79" s="1616"/>
      <c r="E79" s="1616"/>
      <c r="F79" s="1616"/>
      <c r="G79" s="1617"/>
      <c r="H79" s="1618"/>
      <c r="I79" s="1616"/>
      <c r="J79" s="1616"/>
      <c r="K79" s="1616"/>
      <c r="L79" s="1619"/>
      <c r="M79" s="1620"/>
      <c r="N79" s="1616"/>
      <c r="O79" s="1616"/>
      <c r="P79" s="1616"/>
      <c r="Q79" s="1617"/>
      <c r="R79" s="1618"/>
      <c r="S79" s="1616"/>
      <c r="T79" s="1616"/>
      <c r="U79" s="1616"/>
      <c r="V79" s="1955"/>
      <c r="W79" s="1983"/>
      <c r="X79" s="1983"/>
      <c r="Y79" s="1983"/>
      <c r="Z79" s="1983"/>
      <c r="AA79" s="1983"/>
      <c r="AB79" s="1983"/>
      <c r="AC79" s="1983"/>
      <c r="AD79" s="1983"/>
      <c r="AE79" s="1983"/>
      <c r="AF79" s="1983"/>
      <c r="AG79" s="1983"/>
      <c r="AH79" s="1983"/>
      <c r="AI79" s="1983"/>
      <c r="AJ79" s="1983"/>
      <c r="AK79" s="1983"/>
      <c r="AL79" s="1983"/>
      <c r="AM79" s="1983"/>
      <c r="AN79" s="1983"/>
      <c r="AO79" s="1983"/>
      <c r="AP79" s="1983"/>
      <c r="AQ79" s="1983"/>
      <c r="AR79" s="1983"/>
      <c r="AS79" s="1983"/>
      <c r="AT79" s="1983"/>
      <c r="AU79" s="1983"/>
      <c r="AV79" s="1983"/>
      <c r="AW79" s="1983"/>
      <c r="AX79" s="1983"/>
      <c r="AY79" s="1983"/>
      <c r="AZ79" s="585"/>
      <c r="BA79" s="237"/>
      <c r="BB79" s="154"/>
      <c r="BC79" s="323"/>
      <c r="BD79" s="303"/>
      <c r="BE79" s="303"/>
      <c r="BF79" s="303"/>
      <c r="BG79" s="324"/>
      <c r="BH79" s="331"/>
      <c r="BI79" s="303"/>
      <c r="BJ79" s="303"/>
      <c r="BK79" s="303"/>
      <c r="BL79" s="324"/>
      <c r="BM79" s="331"/>
      <c r="BN79" s="303"/>
      <c r="BO79" s="303"/>
      <c r="BP79" s="303"/>
      <c r="BQ79" s="324"/>
      <c r="BR79" s="331"/>
      <c r="BS79" s="303"/>
      <c r="BT79" s="303"/>
      <c r="BU79" s="303"/>
      <c r="BV79" s="1997"/>
      <c r="BW79" s="2041"/>
      <c r="BX79" s="2041"/>
      <c r="BY79" s="1851"/>
      <c r="BZ79" s="1851"/>
      <c r="CA79" s="1851"/>
      <c r="CB79" s="1851"/>
      <c r="CC79" s="1851"/>
      <c r="CD79" s="1851"/>
      <c r="CE79" s="1851"/>
      <c r="CF79" s="1851"/>
      <c r="CG79" s="1851"/>
      <c r="CH79" s="1851"/>
      <c r="CI79" s="1851"/>
      <c r="CJ79" s="1851"/>
      <c r="CK79" s="1851"/>
      <c r="CL79" s="1851"/>
      <c r="CM79" s="1851"/>
      <c r="CN79" s="1851"/>
      <c r="CO79" s="1851"/>
      <c r="CP79" s="1851"/>
      <c r="CQ79" s="1851"/>
      <c r="CR79" s="1851"/>
      <c r="CS79" s="1851"/>
      <c r="CT79" s="1851"/>
      <c r="CU79" s="1851"/>
      <c r="CV79" s="1851"/>
      <c r="CW79" s="1851"/>
      <c r="CX79" s="1851"/>
      <c r="CY79" s="1851"/>
      <c r="CZ79" s="1851"/>
    </row>
    <row r="80" s="577" customFormat="true" ht="15" customHeight="true" x14ac:dyDescent="0.2">
      <c r="A80" s="1560"/>
      <c r="B80" s="1727"/>
      <c r="C80" s="1615"/>
      <c r="D80" s="1616"/>
      <c r="E80" s="1616"/>
      <c r="F80" s="1616"/>
      <c r="G80" s="1617"/>
      <c r="H80" s="1618"/>
      <c r="I80" s="1616"/>
      <c r="J80" s="1616"/>
      <c r="K80" s="1616"/>
      <c r="L80" s="1619"/>
      <c r="M80" s="1620"/>
      <c r="N80" s="1616"/>
      <c r="O80" s="1616"/>
      <c r="P80" s="1616"/>
      <c r="Q80" s="1617"/>
      <c r="R80" s="1618"/>
      <c r="S80" s="1616"/>
      <c r="T80" s="1616"/>
      <c r="U80" s="1616"/>
      <c r="V80" s="1955"/>
      <c r="W80" s="1983"/>
      <c r="X80" s="1983"/>
      <c r="Y80" s="1983"/>
      <c r="Z80" s="1983"/>
      <c r="AA80" s="1983"/>
      <c r="AB80" s="1983"/>
      <c r="AC80" s="1983"/>
      <c r="AD80" s="1983"/>
      <c r="AE80" s="1983"/>
      <c r="AF80" s="1983"/>
      <c r="AG80" s="1983"/>
      <c r="AH80" s="1983"/>
      <c r="AI80" s="1983"/>
      <c r="AJ80" s="1983"/>
      <c r="AK80" s="1983"/>
      <c r="AL80" s="1983"/>
      <c r="AM80" s="1983"/>
      <c r="AN80" s="1983"/>
      <c r="AO80" s="1983"/>
      <c r="AP80" s="1983"/>
      <c r="AQ80" s="1983"/>
      <c r="AR80" s="1983"/>
      <c r="AS80" s="1983"/>
      <c r="AT80" s="1983"/>
      <c r="AU80" s="1983"/>
      <c r="AV80" s="1983"/>
      <c r="AW80" s="1983"/>
      <c r="AX80" s="1983"/>
      <c r="AY80" s="1983"/>
      <c r="AZ80" s="585"/>
      <c r="BA80" s="237"/>
      <c r="BB80" s="154"/>
      <c r="BC80" s="323"/>
      <c r="BD80" s="303"/>
      <c r="BE80" s="303"/>
      <c r="BF80" s="303"/>
      <c r="BG80" s="324"/>
      <c r="BH80" s="331"/>
      <c r="BI80" s="303"/>
      <c r="BJ80" s="303"/>
      <c r="BK80" s="303"/>
      <c r="BL80" s="324"/>
      <c r="BM80" s="331"/>
      <c r="BN80" s="303"/>
      <c r="BO80" s="303"/>
      <c r="BP80" s="303"/>
      <c r="BQ80" s="324"/>
      <c r="BR80" s="331"/>
      <c r="BS80" s="303"/>
      <c r="BT80" s="303"/>
      <c r="BU80" s="303"/>
      <c r="BV80" s="1997"/>
      <c r="BW80" s="2041"/>
      <c r="BX80" s="2041"/>
      <c r="BY80" s="1851"/>
      <c r="BZ80" s="1851"/>
      <c r="CA80" s="1851"/>
      <c r="CB80" s="1851"/>
      <c r="CC80" s="1851"/>
      <c r="CD80" s="1851"/>
      <c r="CE80" s="1851"/>
      <c r="CF80" s="1851"/>
      <c r="CG80" s="1851"/>
      <c r="CH80" s="1851"/>
      <c r="CI80" s="1851"/>
      <c r="CJ80" s="1851"/>
      <c r="CK80" s="1851"/>
      <c r="CL80" s="1851"/>
      <c r="CM80" s="1851"/>
      <c r="CN80" s="1851"/>
      <c r="CO80" s="1851"/>
      <c r="CP80" s="1851"/>
      <c r="CQ80" s="1851"/>
      <c r="CR80" s="1851"/>
      <c r="CS80" s="1851"/>
      <c r="CT80" s="1851"/>
      <c r="CU80" s="1851"/>
      <c r="CV80" s="1851"/>
      <c r="CW80" s="1851"/>
      <c r="CX80" s="1851"/>
      <c r="CY80" s="1851"/>
      <c r="CZ80" s="1851"/>
    </row>
    <row r="81" s="577" customFormat="true" ht="15" customHeight="true" x14ac:dyDescent="0.2">
      <c r="A81" s="1560"/>
      <c r="B81" s="1727"/>
      <c r="C81" s="1615"/>
      <c r="D81" s="1616"/>
      <c r="E81" s="1616"/>
      <c r="F81" s="1616"/>
      <c r="G81" s="1617"/>
      <c r="H81" s="1618"/>
      <c r="I81" s="1616"/>
      <c r="J81" s="1616"/>
      <c r="K81" s="1616"/>
      <c r="L81" s="1619"/>
      <c r="M81" s="1620"/>
      <c r="N81" s="1616"/>
      <c r="O81" s="1616"/>
      <c r="P81" s="1616"/>
      <c r="Q81" s="1617"/>
      <c r="R81" s="1618"/>
      <c r="S81" s="1616"/>
      <c r="T81" s="1616"/>
      <c r="U81" s="1616"/>
      <c r="V81" s="1955"/>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585"/>
      <c r="BA81" s="237"/>
      <c r="BB81" s="154"/>
      <c r="BC81" s="323"/>
      <c r="BD81" s="303"/>
      <c r="BE81" s="303"/>
      <c r="BF81" s="303"/>
      <c r="BG81" s="324"/>
      <c r="BH81" s="331"/>
      <c r="BI81" s="303"/>
      <c r="BJ81" s="303"/>
      <c r="BK81" s="303"/>
      <c r="BL81" s="324"/>
      <c r="BM81" s="331"/>
      <c r="BN81" s="303"/>
      <c r="BO81" s="303"/>
      <c r="BP81" s="303"/>
      <c r="BQ81" s="324"/>
      <c r="BR81" s="331"/>
      <c r="BS81" s="303"/>
      <c r="BT81" s="303"/>
      <c r="BU81" s="303"/>
      <c r="BV81" s="1997"/>
      <c r="BW81" s="2041"/>
      <c r="BX81" s="2041"/>
      <c r="BY81" s="1851"/>
      <c r="BZ81" s="1851"/>
      <c r="CA81" s="1851"/>
      <c r="CB81" s="1851"/>
      <c r="CC81" s="1851"/>
      <c r="CD81" s="1851"/>
      <c r="CE81" s="1851"/>
      <c r="CF81" s="1851"/>
      <c r="CG81" s="1851"/>
      <c r="CH81" s="1851"/>
      <c r="CI81" s="1851"/>
      <c r="CJ81" s="1851"/>
      <c r="CK81" s="1851"/>
      <c r="CL81" s="1851"/>
      <c r="CM81" s="1851"/>
      <c r="CN81" s="1851"/>
      <c r="CO81" s="1851"/>
      <c r="CP81" s="1851"/>
      <c r="CQ81" s="1851"/>
      <c r="CR81" s="1851"/>
      <c r="CS81" s="1851"/>
      <c r="CT81" s="1851"/>
      <c r="CU81" s="1851"/>
      <c r="CV81" s="1851"/>
      <c r="CW81" s="1851"/>
      <c r="CX81" s="1851"/>
      <c r="CY81" s="1851"/>
      <c r="CZ81" s="1851"/>
    </row>
    <row r="82" s="577" customFormat="true" ht="15" customHeight="true" x14ac:dyDescent="0.2">
      <c r="A82" s="1560"/>
      <c r="B82" s="1727"/>
      <c r="C82" s="1615"/>
      <c r="D82" s="1616"/>
      <c r="E82" s="1616"/>
      <c r="F82" s="1616"/>
      <c r="G82" s="1617"/>
      <c r="H82" s="1618"/>
      <c r="I82" s="1616"/>
      <c r="J82" s="1616"/>
      <c r="K82" s="1616"/>
      <c r="L82" s="1619"/>
      <c r="M82" s="1620"/>
      <c r="N82" s="1616"/>
      <c r="O82" s="1616"/>
      <c r="P82" s="1616"/>
      <c r="Q82" s="1617"/>
      <c r="R82" s="1618"/>
      <c r="S82" s="1616"/>
      <c r="T82" s="1616"/>
      <c r="U82" s="1616"/>
      <c r="V82" s="1955"/>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585"/>
      <c r="BA82" s="237"/>
      <c r="BB82" s="154"/>
      <c r="BC82" s="323"/>
      <c r="BD82" s="303"/>
      <c r="BE82" s="303"/>
      <c r="BF82" s="303"/>
      <c r="BG82" s="324"/>
      <c r="BH82" s="331"/>
      <c r="BI82" s="303"/>
      <c r="BJ82" s="303"/>
      <c r="BK82" s="303"/>
      <c r="BL82" s="324"/>
      <c r="BM82" s="331"/>
      <c r="BN82" s="303"/>
      <c r="BO82" s="303"/>
      <c r="BP82" s="303"/>
      <c r="BQ82" s="324"/>
      <c r="BR82" s="331"/>
      <c r="BS82" s="303"/>
      <c r="BT82" s="303"/>
      <c r="BU82" s="303"/>
      <c r="BV82" s="1997"/>
      <c r="BW82" s="2041"/>
      <c r="BX82" s="2041"/>
      <c r="BY82" s="1851"/>
      <c r="BZ82" s="1851"/>
      <c r="CA82" s="1851"/>
      <c r="CB82" s="1851"/>
      <c r="CC82" s="1851"/>
      <c r="CD82" s="1851"/>
      <c r="CE82" s="1851"/>
      <c r="CF82" s="1851"/>
      <c r="CG82" s="1851"/>
      <c r="CH82" s="1851"/>
      <c r="CI82" s="1851"/>
      <c r="CJ82" s="1851"/>
      <c r="CK82" s="1851"/>
      <c r="CL82" s="1851"/>
      <c r="CM82" s="1851"/>
      <c r="CN82" s="1851"/>
      <c r="CO82" s="1851"/>
      <c r="CP82" s="1851"/>
      <c r="CQ82" s="1851"/>
      <c r="CR82" s="1851"/>
      <c r="CS82" s="1851"/>
      <c r="CT82" s="1851"/>
      <c r="CU82" s="1851"/>
      <c r="CV82" s="1851"/>
      <c r="CW82" s="1851"/>
      <c r="CX82" s="1851"/>
      <c r="CY82" s="1851"/>
      <c r="CZ82" s="1851"/>
    </row>
    <row r="83" s="577" customFormat="true" ht="15" customHeight="true" x14ac:dyDescent="0.2">
      <c r="A83" s="1560"/>
      <c r="B83" s="1727"/>
      <c r="C83" s="1615"/>
      <c r="D83" s="1616"/>
      <c r="E83" s="1616"/>
      <c r="F83" s="1616"/>
      <c r="G83" s="1617"/>
      <c r="H83" s="1618"/>
      <c r="I83" s="1616"/>
      <c r="J83" s="1616"/>
      <c r="K83" s="1616"/>
      <c r="L83" s="1619"/>
      <c r="M83" s="1620"/>
      <c r="N83" s="1616"/>
      <c r="O83" s="1616"/>
      <c r="P83" s="1616"/>
      <c r="Q83" s="1617"/>
      <c r="R83" s="1618"/>
      <c r="S83" s="1616"/>
      <c r="T83" s="1616"/>
      <c r="U83" s="1616"/>
      <c r="V83" s="1955"/>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585"/>
      <c r="BA83" s="237"/>
      <c r="BB83" s="154"/>
      <c r="BC83" s="323"/>
      <c r="BD83" s="303"/>
      <c r="BE83" s="303"/>
      <c r="BF83" s="303"/>
      <c r="BG83" s="324"/>
      <c r="BH83" s="331"/>
      <c r="BI83" s="303"/>
      <c r="BJ83" s="303"/>
      <c r="BK83" s="303"/>
      <c r="BL83" s="324"/>
      <c r="BM83" s="331"/>
      <c r="BN83" s="303"/>
      <c r="BO83" s="303"/>
      <c r="BP83" s="303"/>
      <c r="BQ83" s="324"/>
      <c r="BR83" s="331"/>
      <c r="BS83" s="303"/>
      <c r="BT83" s="303"/>
      <c r="BU83" s="303"/>
      <c r="BV83" s="1997"/>
      <c r="BW83" s="2041"/>
      <c r="BX83" s="2041"/>
      <c r="BY83" s="1851"/>
      <c r="BZ83" s="1851"/>
      <c r="CA83" s="1851"/>
      <c r="CB83" s="1851"/>
      <c r="CC83" s="1851"/>
      <c r="CD83" s="1851"/>
      <c r="CE83" s="1851"/>
      <c r="CF83" s="1851"/>
      <c r="CG83" s="1851"/>
      <c r="CH83" s="1851"/>
      <c r="CI83" s="1851"/>
      <c r="CJ83" s="1851"/>
      <c r="CK83" s="1851"/>
      <c r="CL83" s="1851"/>
      <c r="CM83" s="1851"/>
      <c r="CN83" s="1851"/>
      <c r="CO83" s="1851"/>
      <c r="CP83" s="1851"/>
      <c r="CQ83" s="1851"/>
      <c r="CR83" s="1851"/>
      <c r="CS83" s="1851"/>
      <c r="CT83" s="1851"/>
      <c r="CU83" s="1851"/>
      <c r="CV83" s="1851"/>
      <c r="CW83" s="1851"/>
      <c r="CX83" s="1851"/>
      <c r="CY83" s="1851"/>
      <c r="CZ83" s="1851"/>
    </row>
    <row r="84" s="577" customFormat="true" ht="15" customHeight="true" x14ac:dyDescent="0.2">
      <c r="A84" s="1560"/>
      <c r="B84" s="1727"/>
      <c r="C84" s="1615"/>
      <c r="D84" s="1616"/>
      <c r="E84" s="1616"/>
      <c r="F84" s="1616"/>
      <c r="G84" s="1617"/>
      <c r="H84" s="1618"/>
      <c r="I84" s="1616"/>
      <c r="J84" s="1616"/>
      <c r="K84" s="1616"/>
      <c r="L84" s="1619"/>
      <c r="M84" s="1620"/>
      <c r="N84" s="1616"/>
      <c r="O84" s="1616"/>
      <c r="P84" s="1616"/>
      <c r="Q84" s="1617"/>
      <c r="R84" s="1618"/>
      <c r="S84" s="1616"/>
      <c r="T84" s="1616"/>
      <c r="U84" s="1616"/>
      <c r="V84" s="1955"/>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585"/>
      <c r="BA84" s="237"/>
      <c r="BB84" s="154"/>
      <c r="BC84" s="323"/>
      <c r="BD84" s="303"/>
      <c r="BE84" s="303"/>
      <c r="BF84" s="303"/>
      <c r="BG84" s="324"/>
      <c r="BH84" s="331"/>
      <c r="BI84" s="303"/>
      <c r="BJ84" s="303"/>
      <c r="BK84" s="303"/>
      <c r="BL84" s="324"/>
      <c r="BM84" s="331"/>
      <c r="BN84" s="303"/>
      <c r="BO84" s="303"/>
      <c r="BP84" s="303"/>
      <c r="BQ84" s="324"/>
      <c r="BR84" s="331"/>
      <c r="BS84" s="303"/>
      <c r="BT84" s="303"/>
      <c r="BU84" s="303"/>
      <c r="BV84" s="1997"/>
      <c r="BW84" s="2041"/>
      <c r="BX84" s="2041"/>
      <c r="BY84" s="1851"/>
      <c r="BZ84" s="1851"/>
      <c r="CA84" s="1851"/>
      <c r="CB84" s="1851"/>
      <c r="CC84" s="1851"/>
      <c r="CD84" s="1851"/>
      <c r="CE84" s="1851"/>
      <c r="CF84" s="1851"/>
      <c r="CG84" s="1851"/>
      <c r="CH84" s="1851"/>
      <c r="CI84" s="1851"/>
      <c r="CJ84" s="1851"/>
      <c r="CK84" s="1851"/>
      <c r="CL84" s="1851"/>
      <c r="CM84" s="1851"/>
      <c r="CN84" s="1851"/>
      <c r="CO84" s="1851"/>
      <c r="CP84" s="1851"/>
      <c r="CQ84" s="1851"/>
      <c r="CR84" s="1851"/>
      <c r="CS84" s="1851"/>
      <c r="CT84" s="1851"/>
      <c r="CU84" s="1851"/>
      <c r="CV84" s="1851"/>
      <c r="CW84" s="1851"/>
      <c r="CX84" s="1851"/>
      <c r="CY84" s="1851"/>
      <c r="CZ84" s="1851"/>
    </row>
    <row r="85" s="577" customFormat="true" ht="15" customHeight="true" x14ac:dyDescent="0.2">
      <c r="A85" s="1561"/>
      <c r="B85" s="1728"/>
      <c r="C85" s="1621"/>
      <c r="D85" s="1622"/>
      <c r="E85" s="1622"/>
      <c r="F85" s="1622"/>
      <c r="G85" s="1623"/>
      <c r="H85" s="1624"/>
      <c r="I85" s="1622"/>
      <c r="J85" s="1622"/>
      <c r="K85" s="1622"/>
      <c r="L85" s="1625"/>
      <c r="M85" s="1626"/>
      <c r="N85" s="1622"/>
      <c r="O85" s="1622"/>
      <c r="P85" s="1622"/>
      <c r="Q85" s="1623"/>
      <c r="R85" s="1624"/>
      <c r="S85" s="1622"/>
      <c r="T85" s="1622"/>
      <c r="U85" s="1622"/>
      <c r="V85" s="1956"/>
      <c r="W85" s="1983"/>
      <c r="X85" s="1983"/>
      <c r="Y85" s="1983"/>
      <c r="Z85" s="1983"/>
      <c r="AA85" s="1983"/>
      <c r="AB85" s="1983"/>
      <c r="AC85" s="1983"/>
      <c r="AD85" s="1983"/>
      <c r="AE85" s="1983"/>
      <c r="AF85" s="1983"/>
      <c r="AG85" s="1983"/>
      <c r="AH85" s="1983"/>
      <c r="AI85" s="1983"/>
      <c r="AJ85" s="1983"/>
      <c r="AK85" s="1983"/>
      <c r="AL85" s="1983"/>
      <c r="AM85" s="1983"/>
      <c r="AN85" s="1983"/>
      <c r="AO85" s="1983"/>
      <c r="AP85" s="1983"/>
      <c r="AQ85" s="1983"/>
      <c r="AR85" s="1983"/>
      <c r="AS85" s="1983"/>
      <c r="AT85" s="1983"/>
      <c r="AU85" s="1983"/>
      <c r="AV85" s="1983"/>
      <c r="AW85" s="1983"/>
      <c r="AX85" s="1983"/>
      <c r="AY85" s="1983"/>
      <c r="AZ85" s="585"/>
      <c r="BA85" s="237"/>
      <c r="BB85" s="154"/>
      <c r="BC85" s="323"/>
      <c r="BD85" s="303"/>
      <c r="BE85" s="303"/>
      <c r="BF85" s="303"/>
      <c r="BG85" s="324"/>
      <c r="BH85" s="331"/>
      <c r="BI85" s="303"/>
      <c r="BJ85" s="303"/>
      <c r="BK85" s="303"/>
      <c r="BL85" s="324"/>
      <c r="BM85" s="331"/>
      <c r="BN85" s="303"/>
      <c r="BO85" s="303"/>
      <c r="BP85" s="303"/>
      <c r="BQ85" s="324"/>
      <c r="BR85" s="331"/>
      <c r="BS85" s="303"/>
      <c r="BT85" s="303"/>
      <c r="BU85" s="303"/>
      <c r="BV85" s="1997"/>
      <c r="BW85" s="2041"/>
      <c r="BX85" s="2041"/>
      <c r="BY85" s="1851"/>
      <c r="BZ85" s="1851"/>
      <c r="CA85" s="1851"/>
      <c r="CB85" s="1851"/>
      <c r="CC85" s="1851"/>
      <c r="CD85" s="1851"/>
      <c r="CE85" s="1851"/>
      <c r="CF85" s="1851"/>
      <c r="CG85" s="1851"/>
      <c r="CH85" s="1851"/>
      <c r="CI85" s="1851"/>
      <c r="CJ85" s="1851"/>
      <c r="CK85" s="1851"/>
      <c r="CL85" s="1851"/>
      <c r="CM85" s="1851"/>
      <c r="CN85" s="1851"/>
      <c r="CO85" s="1851"/>
      <c r="CP85" s="1851"/>
      <c r="CQ85" s="1851"/>
      <c r="CR85" s="1851"/>
      <c r="CS85" s="1851"/>
      <c r="CT85" s="1851"/>
      <c r="CU85" s="1851"/>
      <c r="CV85" s="1851"/>
      <c r="CW85" s="1851"/>
      <c r="CX85" s="1851"/>
      <c r="CY85" s="1851"/>
      <c r="CZ85" s="1851"/>
    </row>
    <row r="86" s="578" customFormat="true" ht="15" customHeight="true" x14ac:dyDescent="0.2">
      <c r="A86" s="781"/>
      <c r="B86" s="804"/>
      <c r="C86" s="875"/>
      <c r="D86" s="867"/>
      <c r="E86" s="867"/>
      <c r="F86" s="867"/>
      <c r="G86" s="870"/>
      <c r="H86" s="866"/>
      <c r="I86" s="867"/>
      <c r="J86" s="867"/>
      <c r="K86" s="867"/>
      <c r="L86" s="868"/>
      <c r="M86" s="869"/>
      <c r="N86" s="867"/>
      <c r="O86" s="867"/>
      <c r="P86" s="867"/>
      <c r="Q86" s="870"/>
      <c r="R86" s="866"/>
      <c r="S86" s="867"/>
      <c r="T86" s="867"/>
      <c r="U86" s="867"/>
      <c r="V86" s="1957"/>
      <c r="W86" s="543"/>
      <c r="X86" s="543"/>
      <c r="Y86" s="543"/>
      <c r="Z86" s="543"/>
      <c r="AA86" s="543"/>
      <c r="AB86" s="543"/>
      <c r="AC86" s="543"/>
      <c r="AD86" s="543"/>
      <c r="AE86" s="543"/>
      <c r="AF86" s="543"/>
      <c r="AG86" s="543"/>
      <c r="AH86" s="543"/>
      <c r="AI86" s="543"/>
      <c r="AJ86" s="543"/>
      <c r="AK86" s="543"/>
      <c r="AL86" s="543"/>
      <c r="AM86" s="543"/>
      <c r="AN86" s="543"/>
      <c r="AO86" s="543"/>
      <c r="AP86" s="543"/>
      <c r="AQ86" s="543"/>
      <c r="AR86" s="543"/>
      <c r="AS86" s="543"/>
      <c r="AT86" s="543"/>
      <c r="AU86" s="543"/>
      <c r="AV86" s="543"/>
      <c r="AW86" s="543"/>
      <c r="AX86" s="543"/>
      <c r="AY86" s="543"/>
      <c r="AZ86" s="216"/>
      <c r="BA86" s="237"/>
      <c r="BB86" s="154"/>
      <c r="BC86" s="323"/>
      <c r="BD86" s="303"/>
      <c r="BE86" s="303"/>
      <c r="BF86" s="303"/>
      <c r="BG86" s="324"/>
      <c r="BH86" s="331"/>
      <c r="BI86" s="303"/>
      <c r="BJ86" s="303"/>
      <c r="BK86" s="303"/>
      <c r="BL86" s="324"/>
      <c r="BM86" s="331"/>
      <c r="BN86" s="303"/>
      <c r="BO86" s="303"/>
      <c r="BP86" s="303"/>
      <c r="BQ86" s="324"/>
      <c r="BR86" s="331"/>
      <c r="BS86" s="303"/>
      <c r="BT86" s="303"/>
      <c r="BU86" s="303"/>
      <c r="BV86" s="1997"/>
      <c r="BW86" s="2041"/>
      <c r="BX86" s="2041"/>
      <c r="BY86" s="1851"/>
      <c r="BZ86" s="1851"/>
      <c r="CA86" s="1851"/>
      <c r="CB86" s="1851"/>
      <c r="CC86" s="1851"/>
      <c r="CD86" s="1851"/>
      <c r="CE86" s="1851"/>
      <c r="CF86" s="1851"/>
      <c r="CG86" s="1851"/>
      <c r="CH86" s="1851"/>
      <c r="CI86" s="1851"/>
      <c r="CJ86" s="1851"/>
      <c r="CK86" s="1851"/>
      <c r="CL86" s="1851"/>
      <c r="CM86" s="1851"/>
      <c r="CN86" s="1851"/>
      <c r="CO86" s="1851"/>
      <c r="CP86" s="1851"/>
      <c r="CQ86" s="1851"/>
      <c r="CR86" s="1851"/>
      <c r="CS86" s="1851"/>
      <c r="CT86" s="1851"/>
      <c r="CU86" s="1851"/>
      <c r="CV86" s="1851"/>
      <c r="CW86" s="1851"/>
      <c r="CX86" s="1851"/>
      <c r="CY86" s="1851"/>
      <c r="CZ86" s="1851"/>
    </row>
    <row r="87" s="578" customFormat="true" ht="15" customHeight="true" x14ac:dyDescent="0.2">
      <c r="A87" s="781"/>
      <c r="B87" s="804"/>
      <c r="C87" s="875"/>
      <c r="D87" s="867"/>
      <c r="E87" s="867"/>
      <c r="F87" s="867"/>
      <c r="G87" s="870"/>
      <c r="H87" s="866"/>
      <c r="I87" s="867"/>
      <c r="J87" s="867"/>
      <c r="K87" s="867"/>
      <c r="L87" s="868"/>
      <c r="M87" s="869"/>
      <c r="N87" s="867"/>
      <c r="O87" s="867"/>
      <c r="P87" s="867"/>
      <c r="Q87" s="870"/>
      <c r="R87" s="866"/>
      <c r="S87" s="867"/>
      <c r="T87" s="867"/>
      <c r="U87" s="867"/>
      <c r="V87" s="1957"/>
      <c r="W87" s="543"/>
      <c r="X87" s="543"/>
      <c r="Y87" s="543"/>
      <c r="Z87" s="543"/>
      <c r="AA87" s="543"/>
      <c r="AB87" s="543"/>
      <c r="AC87" s="543"/>
      <c r="AD87" s="543"/>
      <c r="AE87" s="543"/>
      <c r="AF87" s="543"/>
      <c r="AG87" s="543"/>
      <c r="AH87" s="543"/>
      <c r="AI87" s="543"/>
      <c r="AJ87" s="543"/>
      <c r="AK87" s="543"/>
      <c r="AL87" s="543"/>
      <c r="AM87" s="543"/>
      <c r="AN87" s="543"/>
      <c r="AO87" s="543"/>
      <c r="AP87" s="543"/>
      <c r="AQ87" s="543"/>
      <c r="AR87" s="543"/>
      <c r="AS87" s="543"/>
      <c r="AT87" s="543"/>
      <c r="AU87" s="543"/>
      <c r="AV87" s="543"/>
      <c r="AW87" s="543"/>
      <c r="AX87" s="543"/>
      <c r="AY87" s="543"/>
      <c r="AZ87" s="216"/>
      <c r="BA87" s="237"/>
      <c r="BB87" s="154"/>
      <c r="BC87" s="323"/>
      <c r="BD87" s="303"/>
      <c r="BE87" s="303"/>
      <c r="BF87" s="303"/>
      <c r="BG87" s="324"/>
      <c r="BH87" s="331"/>
      <c r="BI87" s="303"/>
      <c r="BJ87" s="303"/>
      <c r="BK87" s="303"/>
      <c r="BL87" s="324"/>
      <c r="BM87" s="331"/>
      <c r="BN87" s="303"/>
      <c r="BO87" s="303"/>
      <c r="BP87" s="303"/>
      <c r="BQ87" s="324"/>
      <c r="BR87" s="331"/>
      <c r="BS87" s="303"/>
      <c r="BT87" s="303"/>
      <c r="BU87" s="303"/>
      <c r="BV87" s="1997"/>
      <c r="BW87" s="2041"/>
      <c r="BX87" s="2041"/>
      <c r="BY87" s="1851"/>
      <c r="BZ87" s="1851"/>
      <c r="CA87" s="1851"/>
      <c r="CB87" s="1851"/>
      <c r="CC87" s="1851"/>
      <c r="CD87" s="1851"/>
      <c r="CE87" s="1851"/>
      <c r="CF87" s="1851"/>
      <c r="CG87" s="1851"/>
      <c r="CH87" s="1851"/>
      <c r="CI87" s="1851"/>
      <c r="CJ87" s="1851"/>
      <c r="CK87" s="1851"/>
      <c r="CL87" s="1851"/>
      <c r="CM87" s="1851"/>
      <c r="CN87" s="1851"/>
      <c r="CO87" s="1851"/>
      <c r="CP87" s="1851"/>
      <c r="CQ87" s="1851"/>
      <c r="CR87" s="1851"/>
      <c r="CS87" s="1851"/>
      <c r="CT87" s="1851"/>
      <c r="CU87" s="1851"/>
      <c r="CV87" s="1851"/>
      <c r="CW87" s="1851"/>
      <c r="CX87" s="1851"/>
      <c r="CY87" s="1851"/>
      <c r="CZ87" s="1851"/>
    </row>
    <row r="88" s="578" customFormat="true" ht="15" customHeight="true" x14ac:dyDescent="0.2">
      <c r="A88" s="781"/>
      <c r="B88" s="804"/>
      <c r="C88" s="875"/>
      <c r="D88" s="867"/>
      <c r="E88" s="867"/>
      <c r="F88" s="867"/>
      <c r="G88" s="870"/>
      <c r="H88" s="866"/>
      <c r="I88" s="867"/>
      <c r="J88" s="867"/>
      <c r="K88" s="867"/>
      <c r="L88" s="868"/>
      <c r="M88" s="869"/>
      <c r="N88" s="867"/>
      <c r="O88" s="867"/>
      <c r="P88" s="867"/>
      <c r="Q88" s="870"/>
      <c r="R88" s="866"/>
      <c r="S88" s="867"/>
      <c r="T88" s="867"/>
      <c r="U88" s="867"/>
      <c r="V88" s="1957"/>
      <c r="W88" s="543"/>
      <c r="X88" s="543"/>
      <c r="Y88" s="543"/>
      <c r="Z88" s="543"/>
      <c r="AA88" s="543"/>
      <c r="AB88" s="543"/>
      <c r="AC88" s="543"/>
      <c r="AD88" s="543"/>
      <c r="AE88" s="543"/>
      <c r="AF88" s="543"/>
      <c r="AG88" s="543"/>
      <c r="AH88" s="543"/>
      <c r="AI88" s="543"/>
      <c r="AJ88" s="543"/>
      <c r="AK88" s="543"/>
      <c r="AL88" s="543"/>
      <c r="AM88" s="543"/>
      <c r="AN88" s="543"/>
      <c r="AO88" s="543"/>
      <c r="AP88" s="543"/>
      <c r="AQ88" s="543"/>
      <c r="AR88" s="543"/>
      <c r="AS88" s="543"/>
      <c r="AT88" s="543"/>
      <c r="AU88" s="543"/>
      <c r="AV88" s="543"/>
      <c r="AW88" s="543"/>
      <c r="AX88" s="543"/>
      <c r="AY88" s="543"/>
      <c r="AZ88" s="216"/>
      <c r="BA88" s="237"/>
      <c r="BB88" s="154"/>
      <c r="BC88" s="323"/>
      <c r="BD88" s="303"/>
      <c r="BE88" s="303"/>
      <c r="BF88" s="303"/>
      <c r="BG88" s="324"/>
      <c r="BH88" s="331"/>
      <c r="BI88" s="303"/>
      <c r="BJ88" s="303"/>
      <c r="BK88" s="303"/>
      <c r="BL88" s="324"/>
      <c r="BM88" s="331"/>
      <c r="BN88" s="303"/>
      <c r="BO88" s="303"/>
      <c r="BP88" s="303"/>
      <c r="BQ88" s="324"/>
      <c r="BR88" s="331"/>
      <c r="BS88" s="303"/>
      <c r="BT88" s="303"/>
      <c r="BU88" s="303"/>
      <c r="BV88" s="1997"/>
      <c r="BW88" s="2041"/>
      <c r="BX88" s="2041"/>
      <c r="BY88" s="1851"/>
      <c r="BZ88" s="1851"/>
      <c r="CA88" s="1851"/>
      <c r="CB88" s="1851"/>
      <c r="CC88" s="1851"/>
      <c r="CD88" s="1851"/>
      <c r="CE88" s="1851"/>
      <c r="CF88" s="1851"/>
      <c r="CG88" s="1851"/>
      <c r="CH88" s="1851"/>
      <c r="CI88" s="1851"/>
      <c r="CJ88" s="1851"/>
      <c r="CK88" s="1851"/>
      <c r="CL88" s="1851"/>
      <c r="CM88" s="1851"/>
      <c r="CN88" s="1851"/>
      <c r="CO88" s="1851"/>
      <c r="CP88" s="1851"/>
      <c r="CQ88" s="1851"/>
      <c r="CR88" s="1851"/>
      <c r="CS88" s="1851"/>
      <c r="CT88" s="1851"/>
      <c r="CU88" s="1851"/>
      <c r="CV88" s="1851"/>
      <c r="CW88" s="1851"/>
      <c r="CX88" s="1851"/>
      <c r="CY88" s="1851"/>
      <c r="CZ88" s="1851"/>
    </row>
    <row r="89" s="578" customFormat="true" ht="15" customHeight="true" x14ac:dyDescent="0.2">
      <c r="A89" s="781"/>
      <c r="B89" s="804"/>
      <c r="C89" s="875"/>
      <c r="D89" s="867"/>
      <c r="E89" s="867"/>
      <c r="F89" s="867"/>
      <c r="G89" s="870"/>
      <c r="H89" s="866"/>
      <c r="I89" s="867"/>
      <c r="J89" s="867"/>
      <c r="K89" s="867"/>
      <c r="L89" s="868"/>
      <c r="M89" s="869"/>
      <c r="N89" s="867"/>
      <c r="O89" s="867"/>
      <c r="P89" s="867"/>
      <c r="Q89" s="870"/>
      <c r="R89" s="866"/>
      <c r="S89" s="867"/>
      <c r="T89" s="867"/>
      <c r="U89" s="867"/>
      <c r="V89" s="1957"/>
      <c r="W89" s="543"/>
      <c r="X89" s="543"/>
      <c r="Y89" s="543"/>
      <c r="Z89" s="543"/>
      <c r="AA89" s="543"/>
      <c r="AB89" s="543"/>
      <c r="AC89" s="543"/>
      <c r="AD89" s="543"/>
      <c r="AE89" s="543"/>
      <c r="AF89" s="543"/>
      <c r="AG89" s="543"/>
      <c r="AH89" s="543"/>
      <c r="AI89" s="543"/>
      <c r="AJ89" s="543"/>
      <c r="AK89" s="543"/>
      <c r="AL89" s="543"/>
      <c r="AM89" s="543"/>
      <c r="AN89" s="543"/>
      <c r="AO89" s="543"/>
      <c r="AP89" s="543"/>
      <c r="AQ89" s="543"/>
      <c r="AR89" s="543"/>
      <c r="AS89" s="543"/>
      <c r="AT89" s="543"/>
      <c r="AU89" s="543"/>
      <c r="AV89" s="543"/>
      <c r="AW89" s="543"/>
      <c r="AX89" s="543"/>
      <c r="AY89" s="543"/>
      <c r="AZ89" s="216"/>
      <c r="BA89" s="237"/>
      <c r="BB89" s="154"/>
      <c r="BC89" s="323"/>
      <c r="BD89" s="303"/>
      <c r="BE89" s="303"/>
      <c r="BF89" s="303"/>
      <c r="BG89" s="324"/>
      <c r="BH89" s="331"/>
      <c r="BI89" s="303"/>
      <c r="BJ89" s="303"/>
      <c r="BK89" s="303"/>
      <c r="BL89" s="324"/>
      <c r="BM89" s="331"/>
      <c r="BN89" s="303"/>
      <c r="BO89" s="303"/>
      <c r="BP89" s="303"/>
      <c r="BQ89" s="324"/>
      <c r="BR89" s="331"/>
      <c r="BS89" s="303"/>
      <c r="BT89" s="303"/>
      <c r="BU89" s="303"/>
      <c r="BV89" s="1997"/>
      <c r="BW89" s="2041"/>
      <c r="BX89" s="2041"/>
      <c r="BY89" s="1851"/>
      <c r="BZ89" s="1851"/>
      <c r="CA89" s="1851"/>
      <c r="CB89" s="1851"/>
      <c r="CC89" s="1851"/>
      <c r="CD89" s="1851"/>
      <c r="CE89" s="1851"/>
      <c r="CF89" s="1851"/>
      <c r="CG89" s="1851"/>
      <c r="CH89" s="1851"/>
      <c r="CI89" s="1851"/>
      <c r="CJ89" s="1851"/>
      <c r="CK89" s="1851"/>
      <c r="CL89" s="1851"/>
      <c r="CM89" s="1851"/>
      <c r="CN89" s="1851"/>
      <c r="CO89" s="1851"/>
      <c r="CP89" s="1851"/>
      <c r="CQ89" s="1851"/>
      <c r="CR89" s="1851"/>
      <c r="CS89" s="1851"/>
      <c r="CT89" s="1851"/>
      <c r="CU89" s="1851"/>
      <c r="CV89" s="1851"/>
      <c r="CW89" s="1851"/>
      <c r="CX89" s="1851"/>
      <c r="CY89" s="1851"/>
      <c r="CZ89" s="1851"/>
    </row>
    <row r="90" s="578" customFormat="true" ht="15" customHeight="true" x14ac:dyDescent="0.2">
      <c r="A90" s="782"/>
      <c r="B90" s="805"/>
      <c r="C90" s="877"/>
      <c r="D90" s="878"/>
      <c r="E90" s="878"/>
      <c r="F90" s="878"/>
      <c r="G90" s="879"/>
      <c r="H90" s="880"/>
      <c r="I90" s="878"/>
      <c r="J90" s="878"/>
      <c r="K90" s="878"/>
      <c r="L90" s="881"/>
      <c r="M90" s="882"/>
      <c r="N90" s="878"/>
      <c r="O90" s="878"/>
      <c r="P90" s="878"/>
      <c r="Q90" s="879"/>
      <c r="R90" s="880"/>
      <c r="S90" s="878"/>
      <c r="T90" s="878"/>
      <c r="U90" s="878"/>
      <c r="V90" s="1958"/>
      <c r="W90" s="543"/>
      <c r="X90" s="543"/>
      <c r="Y90" s="543"/>
      <c r="Z90" s="543"/>
      <c r="AA90" s="543"/>
      <c r="AB90" s="543"/>
      <c r="AC90" s="543"/>
      <c r="AD90" s="543"/>
      <c r="AE90" s="543"/>
      <c r="AF90" s="543"/>
      <c r="AG90" s="543"/>
      <c r="AH90" s="543"/>
      <c r="AI90" s="543"/>
      <c r="AJ90" s="543"/>
      <c r="AK90" s="543"/>
      <c r="AL90" s="543"/>
      <c r="AM90" s="543"/>
      <c r="AN90" s="543"/>
      <c r="AO90" s="543"/>
      <c r="AP90" s="543"/>
      <c r="AQ90" s="543"/>
      <c r="AR90" s="543"/>
      <c r="AS90" s="543"/>
      <c r="AT90" s="543"/>
      <c r="AU90" s="543"/>
      <c r="AV90" s="543"/>
      <c r="AW90" s="543"/>
      <c r="AX90" s="543"/>
      <c r="AY90" s="543"/>
      <c r="AZ90" s="216"/>
      <c r="BA90" s="237"/>
      <c r="BB90" s="154"/>
      <c r="BC90" s="323"/>
      <c r="BD90" s="303"/>
      <c r="BE90" s="303"/>
      <c r="BF90" s="303"/>
      <c r="BG90" s="324"/>
      <c r="BH90" s="331"/>
      <c r="BI90" s="303"/>
      <c r="BJ90" s="303"/>
      <c r="BK90" s="303"/>
      <c r="BL90" s="324"/>
      <c r="BM90" s="331"/>
      <c r="BN90" s="303"/>
      <c r="BO90" s="303"/>
      <c r="BP90" s="303"/>
      <c r="BQ90" s="324"/>
      <c r="BR90" s="331"/>
      <c r="BS90" s="303"/>
      <c r="BT90" s="303"/>
      <c r="BU90" s="303"/>
      <c r="BV90" s="1997"/>
      <c r="BW90" s="2041"/>
      <c r="BX90" s="2041"/>
      <c r="BY90" s="1851"/>
      <c r="BZ90" s="1851"/>
      <c r="CA90" s="1851"/>
      <c r="CB90" s="1851"/>
      <c r="CC90" s="1851"/>
      <c r="CD90" s="1851"/>
      <c r="CE90" s="1851"/>
      <c r="CF90" s="1851"/>
      <c r="CG90" s="1851"/>
      <c r="CH90" s="1851"/>
      <c r="CI90" s="1851"/>
      <c r="CJ90" s="1851"/>
      <c r="CK90" s="1851"/>
      <c r="CL90" s="1851"/>
      <c r="CM90" s="1851"/>
      <c r="CN90" s="1851"/>
      <c r="CO90" s="1851"/>
      <c r="CP90" s="1851"/>
      <c r="CQ90" s="1851"/>
      <c r="CR90" s="1851"/>
      <c r="CS90" s="1851"/>
      <c r="CT90" s="1851"/>
      <c r="CU90" s="1851"/>
      <c r="CV90" s="1851"/>
      <c r="CW90" s="1851"/>
      <c r="CX90" s="1851"/>
      <c r="CY90" s="1851"/>
      <c r="CZ90" s="1851"/>
    </row>
    <row r="91" s="578" customFormat="true" ht="15" customHeight="true" x14ac:dyDescent="0.2">
      <c r="A91" s="675"/>
      <c r="B91" s="806"/>
      <c r="C91" s="884"/>
      <c r="D91" s="847"/>
      <c r="E91" s="847"/>
      <c r="F91" s="847"/>
      <c r="G91" s="848"/>
      <c r="H91" s="885"/>
      <c r="I91" s="847"/>
      <c r="J91" s="847"/>
      <c r="K91" s="847"/>
      <c r="L91" s="886"/>
      <c r="M91" s="884"/>
      <c r="N91" s="847"/>
      <c r="O91" s="847"/>
      <c r="P91" s="847"/>
      <c r="Q91" s="848"/>
      <c r="R91" s="885"/>
      <c r="S91" s="847"/>
      <c r="T91" s="847"/>
      <c r="U91" s="847"/>
      <c r="V91" s="886"/>
      <c r="W91" s="543"/>
      <c r="X91" s="543"/>
      <c r="Y91" s="543"/>
      <c r="Z91" s="543"/>
      <c r="AA91" s="543"/>
      <c r="AB91" s="543"/>
      <c r="AC91" s="543"/>
      <c r="AD91" s="543"/>
      <c r="AE91" s="543"/>
      <c r="AF91" s="543"/>
      <c r="AG91" s="543"/>
      <c r="AH91" s="543"/>
      <c r="AI91" s="543"/>
      <c r="AJ91" s="543"/>
      <c r="AK91" s="543"/>
      <c r="AL91" s="543"/>
      <c r="AM91" s="543"/>
      <c r="AN91" s="543"/>
      <c r="AO91" s="543"/>
      <c r="AP91" s="543"/>
      <c r="AQ91" s="543"/>
      <c r="AR91" s="543"/>
      <c r="AS91" s="543"/>
      <c r="AT91" s="543"/>
      <c r="AU91" s="543"/>
      <c r="AV91" s="543"/>
      <c r="AW91" s="543"/>
      <c r="AX91" s="543"/>
      <c r="AY91" s="543"/>
      <c r="AZ91" s="216"/>
      <c r="BA91" s="237"/>
      <c r="BB91" s="154"/>
      <c r="BC91" s="323"/>
      <c r="BD91" s="303"/>
      <c r="BE91" s="303"/>
      <c r="BF91" s="303"/>
      <c r="BG91" s="324"/>
      <c r="BH91" s="331"/>
      <c r="BI91" s="303"/>
      <c r="BJ91" s="303"/>
      <c r="BK91" s="303"/>
      <c r="BL91" s="324"/>
      <c r="BM91" s="331"/>
      <c r="BN91" s="303"/>
      <c r="BO91" s="303"/>
      <c r="BP91" s="303"/>
      <c r="BQ91" s="324"/>
      <c r="BR91" s="331"/>
      <c r="BS91" s="303"/>
      <c r="BT91" s="303"/>
      <c r="BU91" s="303"/>
      <c r="BV91" s="1997"/>
      <c r="BW91" s="2041"/>
      <c r="BX91" s="2041"/>
      <c r="BY91" s="1851"/>
      <c r="BZ91" s="1851"/>
      <c r="CA91" s="1851"/>
      <c r="CB91" s="1851"/>
      <c r="CC91" s="1851"/>
      <c r="CD91" s="1851"/>
      <c r="CE91" s="1851"/>
      <c r="CF91" s="1851"/>
      <c r="CG91" s="1851"/>
      <c r="CH91" s="1851"/>
      <c r="CI91" s="1851"/>
      <c r="CJ91" s="1851"/>
      <c r="CK91" s="1851"/>
      <c r="CL91" s="1851"/>
      <c r="CM91" s="1851"/>
      <c r="CN91" s="1851"/>
      <c r="CO91" s="1851"/>
      <c r="CP91" s="1851"/>
      <c r="CQ91" s="1851"/>
      <c r="CR91" s="1851"/>
      <c r="CS91" s="1851"/>
      <c r="CT91" s="1851"/>
      <c r="CU91" s="1851"/>
      <c r="CV91" s="1851"/>
      <c r="CW91" s="1851"/>
      <c r="CX91" s="1851"/>
      <c r="CY91" s="1851"/>
      <c r="CZ91" s="1851"/>
    </row>
    <row r="92" s="578" customFormat="true" ht="15" customHeight="true" x14ac:dyDescent="0.2">
      <c r="A92" s="675"/>
      <c r="B92" s="806"/>
      <c r="C92" s="884"/>
      <c r="D92" s="847"/>
      <c r="E92" s="847"/>
      <c r="F92" s="847"/>
      <c r="G92" s="848"/>
      <c r="H92" s="885"/>
      <c r="I92" s="847"/>
      <c r="J92" s="847"/>
      <c r="K92" s="847"/>
      <c r="L92" s="886"/>
      <c r="M92" s="884"/>
      <c r="N92" s="847"/>
      <c r="O92" s="847"/>
      <c r="P92" s="847"/>
      <c r="Q92" s="848"/>
      <c r="R92" s="885"/>
      <c r="S92" s="847"/>
      <c r="T92" s="847"/>
      <c r="U92" s="847"/>
      <c r="V92" s="886"/>
      <c r="W92" s="543"/>
      <c r="X92" s="543"/>
      <c r="Y92" s="543"/>
      <c r="Z92" s="543"/>
      <c r="AA92" s="543"/>
      <c r="AB92" s="543"/>
      <c r="AC92" s="543"/>
      <c r="AD92" s="543"/>
      <c r="AE92" s="543"/>
      <c r="AF92" s="543"/>
      <c r="AG92" s="543"/>
      <c r="AH92" s="543"/>
      <c r="AI92" s="543"/>
      <c r="AJ92" s="543"/>
      <c r="AK92" s="543"/>
      <c r="AL92" s="543"/>
      <c r="AM92" s="543"/>
      <c r="AN92" s="543"/>
      <c r="AO92" s="543"/>
      <c r="AP92" s="543"/>
      <c r="AQ92" s="543"/>
      <c r="AR92" s="543"/>
      <c r="AS92" s="543"/>
      <c r="AT92" s="543"/>
      <c r="AU92" s="543"/>
      <c r="AV92" s="543"/>
      <c r="AW92" s="543"/>
      <c r="AX92" s="543"/>
      <c r="AY92" s="543"/>
      <c r="AZ92" s="216"/>
      <c r="BA92" s="237"/>
      <c r="BB92" s="154"/>
      <c r="BC92" s="323"/>
      <c r="BD92" s="303"/>
      <c r="BE92" s="303"/>
      <c r="BF92" s="303"/>
      <c r="BG92" s="324"/>
      <c r="BH92" s="331"/>
      <c r="BI92" s="303"/>
      <c r="BJ92" s="303"/>
      <c r="BK92" s="303"/>
      <c r="BL92" s="324"/>
      <c r="BM92" s="331"/>
      <c r="BN92" s="303"/>
      <c r="BO92" s="303"/>
      <c r="BP92" s="303"/>
      <c r="BQ92" s="324"/>
      <c r="BR92" s="331"/>
      <c r="BS92" s="303"/>
      <c r="BT92" s="303"/>
      <c r="BU92" s="303"/>
      <c r="BV92" s="1997"/>
      <c r="BW92" s="2041"/>
      <c r="BX92" s="2041"/>
      <c r="BY92" s="1851"/>
      <c r="BZ92" s="1851"/>
      <c r="CA92" s="1851"/>
      <c r="CB92" s="1851"/>
      <c r="CC92" s="1851"/>
      <c r="CD92" s="1851"/>
      <c r="CE92" s="1851"/>
      <c r="CF92" s="1851"/>
      <c r="CG92" s="1851"/>
      <c r="CH92" s="1851"/>
      <c r="CI92" s="1851"/>
      <c r="CJ92" s="1851"/>
      <c r="CK92" s="1851"/>
      <c r="CL92" s="1851"/>
      <c r="CM92" s="1851"/>
      <c r="CN92" s="1851"/>
      <c r="CO92" s="1851"/>
      <c r="CP92" s="1851"/>
      <c r="CQ92" s="1851"/>
      <c r="CR92" s="1851"/>
      <c r="CS92" s="1851"/>
      <c r="CT92" s="1851"/>
      <c r="CU92" s="1851"/>
      <c r="CV92" s="1851"/>
      <c r="CW92" s="1851"/>
      <c r="CX92" s="1851"/>
      <c r="CY92" s="1851"/>
      <c r="CZ92" s="1851"/>
    </row>
    <row r="93" s="578" customFormat="true" ht="15" customHeight="true" x14ac:dyDescent="0.2">
      <c r="A93" s="783"/>
      <c r="B93" s="807"/>
      <c r="C93" s="680"/>
      <c r="D93" s="681"/>
      <c r="E93" s="681"/>
      <c r="F93" s="681"/>
      <c r="G93" s="762"/>
      <c r="H93" s="745"/>
      <c r="I93" s="681"/>
      <c r="J93" s="681"/>
      <c r="K93" s="681"/>
      <c r="L93" s="715"/>
      <c r="M93" s="680"/>
      <c r="N93" s="681"/>
      <c r="O93" s="681"/>
      <c r="P93" s="681"/>
      <c r="Q93" s="762"/>
      <c r="R93" s="745"/>
      <c r="S93" s="681"/>
      <c r="T93" s="681"/>
      <c r="U93" s="681"/>
      <c r="V93" s="715"/>
      <c r="W93" s="543"/>
      <c r="X93" s="543"/>
      <c r="Y93" s="543"/>
      <c r="Z93" s="543"/>
      <c r="AA93" s="543"/>
      <c r="AB93" s="543"/>
      <c r="AC93" s="543"/>
      <c r="AD93" s="543"/>
      <c r="AE93" s="543"/>
      <c r="AF93" s="543"/>
      <c r="AG93" s="543"/>
      <c r="AH93" s="543"/>
      <c r="AI93" s="543"/>
      <c r="AJ93" s="543"/>
      <c r="AK93" s="543"/>
      <c r="AL93" s="543"/>
      <c r="AM93" s="543"/>
      <c r="AN93" s="543"/>
      <c r="AO93" s="543"/>
      <c r="AP93" s="543"/>
      <c r="AQ93" s="543"/>
      <c r="AR93" s="543"/>
      <c r="AS93" s="543"/>
      <c r="AT93" s="543"/>
      <c r="AU93" s="543"/>
      <c r="AV93" s="543"/>
      <c r="AW93" s="543"/>
      <c r="AX93" s="543"/>
      <c r="AY93" s="543"/>
      <c r="AZ93" s="216"/>
      <c r="BA93" s="237"/>
      <c r="BB93" s="154"/>
      <c r="BC93" s="323"/>
      <c r="BD93" s="303"/>
      <c r="BE93" s="303"/>
      <c r="BF93" s="303"/>
      <c r="BG93" s="324"/>
      <c r="BH93" s="331"/>
      <c r="BI93" s="303"/>
      <c r="BJ93" s="303"/>
      <c r="BK93" s="303"/>
      <c r="BL93" s="324"/>
      <c r="BM93" s="331"/>
      <c r="BN93" s="303"/>
      <c r="BO93" s="303"/>
      <c r="BP93" s="303"/>
      <c r="BQ93" s="324"/>
      <c r="BR93" s="331"/>
      <c r="BS93" s="303"/>
      <c r="BT93" s="303"/>
      <c r="BU93" s="303"/>
      <c r="BV93" s="1997"/>
      <c r="BW93" s="2041"/>
      <c r="BX93" s="2041"/>
      <c r="BY93" s="1851"/>
      <c r="BZ93" s="1851"/>
      <c r="CA93" s="1851"/>
      <c r="CB93" s="1851"/>
      <c r="CC93" s="1851"/>
      <c r="CD93" s="1851"/>
      <c r="CE93" s="1851"/>
      <c r="CF93" s="1851"/>
      <c r="CG93" s="1851"/>
      <c r="CH93" s="1851"/>
      <c r="CI93" s="1851"/>
      <c r="CJ93" s="1851"/>
      <c r="CK93" s="1851"/>
      <c r="CL93" s="1851"/>
      <c r="CM93" s="1851"/>
      <c r="CN93" s="1851"/>
      <c r="CO93" s="1851"/>
      <c r="CP93" s="1851"/>
      <c r="CQ93" s="1851"/>
      <c r="CR93" s="1851"/>
      <c r="CS93" s="1851"/>
      <c r="CT93" s="1851"/>
      <c r="CU93" s="1851"/>
      <c r="CV93" s="1851"/>
      <c r="CW93" s="1851"/>
      <c r="CX93" s="1851"/>
      <c r="CY93" s="1851"/>
      <c r="CZ93" s="1851"/>
    </row>
    <row r="94" s="578" customFormat="true" ht="15" customHeight="true" x14ac:dyDescent="0.2">
      <c r="A94" s="1010"/>
      <c r="B94" s="807"/>
      <c r="C94" s="680"/>
      <c r="D94" s="682"/>
      <c r="E94" s="682"/>
      <c r="F94" s="682"/>
      <c r="G94" s="763"/>
      <c r="H94" s="745"/>
      <c r="I94" s="682"/>
      <c r="J94" s="682"/>
      <c r="K94" s="682"/>
      <c r="L94" s="716"/>
      <c r="M94" s="680"/>
      <c r="N94" s="682"/>
      <c r="O94" s="682"/>
      <c r="P94" s="682"/>
      <c r="Q94" s="763"/>
      <c r="R94" s="745"/>
      <c r="S94" s="682"/>
      <c r="T94" s="682"/>
      <c r="U94" s="682"/>
      <c r="V94" s="716"/>
      <c r="W94" s="543"/>
      <c r="X94" s="543"/>
      <c r="Y94" s="543"/>
      <c r="Z94" s="543"/>
      <c r="AA94" s="543"/>
      <c r="AB94" s="543"/>
      <c r="AC94" s="543"/>
      <c r="AD94" s="543"/>
      <c r="AE94" s="543"/>
      <c r="AF94" s="543"/>
      <c r="AG94" s="543"/>
      <c r="AH94" s="543"/>
      <c r="AI94" s="543"/>
      <c r="AJ94" s="543"/>
      <c r="AK94" s="543"/>
      <c r="AL94" s="543"/>
      <c r="AM94" s="543"/>
      <c r="AN94" s="543"/>
      <c r="AO94" s="543"/>
      <c r="AP94" s="543"/>
      <c r="AQ94" s="543"/>
      <c r="AR94" s="543"/>
      <c r="AS94" s="543"/>
      <c r="AT94" s="543"/>
      <c r="AU94" s="543"/>
      <c r="AV94" s="543"/>
      <c r="AW94" s="543"/>
      <c r="AX94" s="543"/>
      <c r="AY94" s="543"/>
      <c r="AZ94" s="216"/>
      <c r="BA94" s="237"/>
      <c r="BB94" s="154"/>
      <c r="BC94" s="323"/>
      <c r="BD94" s="303"/>
      <c r="BE94" s="303"/>
      <c r="BF94" s="303"/>
      <c r="BG94" s="324"/>
      <c r="BH94" s="331"/>
      <c r="BI94" s="303"/>
      <c r="BJ94" s="303"/>
      <c r="BK94" s="303"/>
      <c r="BL94" s="324"/>
      <c r="BM94" s="331"/>
      <c r="BN94" s="303"/>
      <c r="BO94" s="303"/>
      <c r="BP94" s="303"/>
      <c r="BQ94" s="324"/>
      <c r="BR94" s="331"/>
      <c r="BS94" s="303"/>
      <c r="BT94" s="303"/>
      <c r="BU94" s="303"/>
      <c r="BV94" s="1997"/>
      <c r="BW94" s="2041"/>
      <c r="BX94" s="2041"/>
      <c r="BY94" s="1851"/>
      <c r="BZ94" s="1851"/>
      <c r="CA94" s="1851"/>
      <c r="CB94" s="1851"/>
      <c r="CC94" s="1851"/>
      <c r="CD94" s="1851"/>
      <c r="CE94" s="1851"/>
      <c r="CF94" s="1851"/>
      <c r="CG94" s="1851"/>
      <c r="CH94" s="1851"/>
      <c r="CI94" s="1851"/>
      <c r="CJ94" s="1851"/>
      <c r="CK94" s="1851"/>
      <c r="CL94" s="1851"/>
      <c r="CM94" s="1851"/>
      <c r="CN94" s="1851"/>
      <c r="CO94" s="1851"/>
      <c r="CP94" s="1851"/>
      <c r="CQ94" s="1851"/>
      <c r="CR94" s="1851"/>
      <c r="CS94" s="1851"/>
      <c r="CT94" s="1851"/>
      <c r="CU94" s="1851"/>
      <c r="CV94" s="1851"/>
      <c r="CW94" s="1851"/>
      <c r="CX94" s="1851"/>
      <c r="CY94" s="1851"/>
      <c r="CZ94" s="1851"/>
    </row>
    <row r="95" s="578" customFormat="true" ht="15" customHeight="true" x14ac:dyDescent="0.2">
      <c r="A95" s="783"/>
      <c r="B95" s="808"/>
      <c r="C95" s="887"/>
      <c r="D95" s="888"/>
      <c r="E95" s="888"/>
      <c r="F95" s="888"/>
      <c r="G95" s="889"/>
      <c r="H95" s="890"/>
      <c r="I95" s="888"/>
      <c r="J95" s="888"/>
      <c r="K95" s="888"/>
      <c r="L95" s="891"/>
      <c r="M95" s="887"/>
      <c r="N95" s="888"/>
      <c r="O95" s="888"/>
      <c r="P95" s="888"/>
      <c r="Q95" s="889"/>
      <c r="R95" s="890"/>
      <c r="S95" s="888"/>
      <c r="T95" s="888"/>
      <c r="U95" s="888"/>
      <c r="V95" s="891"/>
      <c r="W95" s="543"/>
      <c r="X95" s="543"/>
      <c r="Y95" s="543"/>
      <c r="Z95" s="543"/>
      <c r="AA95" s="543"/>
      <c r="AB95" s="543"/>
      <c r="AC95" s="543"/>
      <c r="AD95" s="543"/>
      <c r="AE95" s="543"/>
      <c r="AF95" s="543"/>
      <c r="AG95" s="543"/>
      <c r="AH95" s="543"/>
      <c r="AI95" s="543"/>
      <c r="AJ95" s="543"/>
      <c r="AK95" s="543"/>
      <c r="AL95" s="543"/>
      <c r="AM95" s="543"/>
      <c r="AN95" s="543"/>
      <c r="AO95" s="543"/>
      <c r="AP95" s="543"/>
      <c r="AQ95" s="543"/>
      <c r="AR95" s="543"/>
      <c r="AS95" s="543"/>
      <c r="AT95" s="543"/>
      <c r="AU95" s="543"/>
      <c r="AV95" s="543"/>
      <c r="AW95" s="543"/>
      <c r="AX95" s="543"/>
      <c r="AY95" s="543"/>
      <c r="AZ95" s="216"/>
      <c r="BA95" s="237"/>
      <c r="BB95" s="154"/>
      <c r="BC95" s="323"/>
      <c r="BD95" s="303"/>
      <c r="BE95" s="303"/>
      <c r="BF95" s="303"/>
      <c r="BG95" s="324"/>
      <c r="BH95" s="331"/>
      <c r="BI95" s="303"/>
      <c r="BJ95" s="303"/>
      <c r="BK95" s="303"/>
      <c r="BL95" s="324"/>
      <c r="BM95" s="331"/>
      <c r="BN95" s="303"/>
      <c r="BO95" s="303"/>
      <c r="BP95" s="303"/>
      <c r="BQ95" s="324"/>
      <c r="BR95" s="331"/>
      <c r="BS95" s="303"/>
      <c r="BT95" s="303"/>
      <c r="BU95" s="303"/>
      <c r="BV95" s="1997"/>
      <c r="BW95" s="2041"/>
      <c r="BX95" s="2041"/>
      <c r="BY95" s="1851"/>
      <c r="BZ95" s="1851"/>
      <c r="CA95" s="1851"/>
      <c r="CB95" s="1851"/>
      <c r="CC95" s="1851"/>
      <c r="CD95" s="1851"/>
      <c r="CE95" s="1851"/>
      <c r="CF95" s="1851"/>
      <c r="CG95" s="1851"/>
      <c r="CH95" s="1851"/>
      <c r="CI95" s="1851"/>
      <c r="CJ95" s="1851"/>
      <c r="CK95" s="1851"/>
      <c r="CL95" s="1851"/>
      <c r="CM95" s="1851"/>
      <c r="CN95" s="1851"/>
      <c r="CO95" s="1851"/>
      <c r="CP95" s="1851"/>
      <c r="CQ95" s="1851"/>
      <c r="CR95" s="1851"/>
      <c r="CS95" s="1851"/>
      <c r="CT95" s="1851"/>
      <c r="CU95" s="1851"/>
      <c r="CV95" s="1851"/>
      <c r="CW95" s="1851"/>
      <c r="CX95" s="1851"/>
      <c r="CY95" s="1851"/>
      <c r="CZ95" s="1851"/>
    </row>
    <row r="96" s="131" customFormat="true" ht="15" customHeight="true" x14ac:dyDescent="0.2">
      <c r="A96" s="1010"/>
      <c r="B96" s="808"/>
      <c r="C96" s="887"/>
      <c r="D96" s="888"/>
      <c r="E96" s="888"/>
      <c r="F96" s="888"/>
      <c r="G96" s="889"/>
      <c r="H96" s="890"/>
      <c r="I96" s="888"/>
      <c r="J96" s="888"/>
      <c r="K96" s="888"/>
      <c r="L96" s="891"/>
      <c r="M96" s="887"/>
      <c r="N96" s="888"/>
      <c r="O96" s="888"/>
      <c r="P96" s="888"/>
      <c r="Q96" s="889"/>
      <c r="R96" s="890"/>
      <c r="S96" s="888"/>
      <c r="T96" s="888"/>
      <c r="U96" s="888"/>
      <c r="V96" s="891"/>
      <c r="W96" s="543"/>
      <c r="X96" s="543"/>
      <c r="Y96" s="543"/>
      <c r="Z96" s="543"/>
      <c r="AA96" s="543"/>
      <c r="AB96" s="543"/>
      <c r="AC96" s="543"/>
      <c r="AD96" s="543"/>
      <c r="AE96" s="543"/>
      <c r="AF96" s="543"/>
      <c r="AG96" s="543"/>
      <c r="AH96" s="543"/>
      <c r="AI96" s="543"/>
      <c r="AJ96" s="543"/>
      <c r="AK96" s="543"/>
      <c r="AL96" s="543"/>
      <c r="AM96" s="543"/>
      <c r="AN96" s="543"/>
      <c r="AO96" s="543"/>
      <c r="AP96" s="543"/>
      <c r="AQ96" s="543"/>
      <c r="AR96" s="543"/>
      <c r="AS96" s="543"/>
      <c r="AT96" s="543"/>
      <c r="AU96" s="543"/>
      <c r="AV96" s="543"/>
      <c r="AW96" s="543"/>
      <c r="AX96" s="543"/>
      <c r="AY96" s="543"/>
      <c r="AZ96" s="216"/>
      <c r="BA96" s="237"/>
      <c r="BB96" s="154"/>
      <c r="BC96" s="323"/>
      <c r="BD96" s="303"/>
      <c r="BE96" s="303"/>
      <c r="BF96" s="303"/>
      <c r="BG96" s="324"/>
      <c r="BH96" s="331"/>
      <c r="BI96" s="303"/>
      <c r="BJ96" s="303"/>
      <c r="BK96" s="303"/>
      <c r="BL96" s="324"/>
      <c r="BM96" s="331"/>
      <c r="BN96" s="303"/>
      <c r="BO96" s="303"/>
      <c r="BP96" s="303"/>
      <c r="BQ96" s="324"/>
      <c r="BR96" s="331"/>
      <c r="BS96" s="303"/>
      <c r="BT96" s="303"/>
      <c r="BU96" s="303"/>
      <c r="BV96" s="1997"/>
      <c r="BW96" s="2041"/>
      <c r="BX96" s="2041"/>
      <c r="BY96" s="1851"/>
      <c r="BZ96" s="1851"/>
      <c r="CA96" s="1851"/>
      <c r="CB96" s="1851"/>
      <c r="CC96" s="1851"/>
      <c r="CD96" s="1851"/>
      <c r="CE96" s="1851"/>
      <c r="CF96" s="1851"/>
      <c r="CG96" s="1851"/>
      <c r="CH96" s="1851"/>
      <c r="CI96" s="1851"/>
      <c r="CJ96" s="1851"/>
      <c r="CK96" s="1851"/>
      <c r="CL96" s="1851"/>
      <c r="CM96" s="1851"/>
      <c r="CN96" s="1851"/>
      <c r="CO96" s="1851"/>
      <c r="CP96" s="1851"/>
      <c r="CQ96" s="1851"/>
      <c r="CR96" s="1851"/>
      <c r="CS96" s="1851"/>
      <c r="CT96" s="1851"/>
      <c r="CU96" s="1851"/>
      <c r="CV96" s="1851"/>
      <c r="CW96" s="1851"/>
      <c r="CX96" s="1851"/>
      <c r="CY96" s="1851"/>
      <c r="CZ96" s="1851"/>
    </row>
    <row r="97" s="131" customFormat="true" ht="15" customHeight="true" x14ac:dyDescent="0.2">
      <c r="A97" s="783"/>
      <c r="B97" s="808"/>
      <c r="C97" s="887"/>
      <c r="D97" s="888"/>
      <c r="E97" s="888"/>
      <c r="F97" s="888"/>
      <c r="G97" s="889"/>
      <c r="H97" s="890"/>
      <c r="I97" s="888"/>
      <c r="J97" s="888"/>
      <c r="K97" s="888"/>
      <c r="L97" s="891"/>
      <c r="M97" s="887"/>
      <c r="N97" s="888"/>
      <c r="O97" s="888"/>
      <c r="P97" s="888"/>
      <c r="Q97" s="889"/>
      <c r="R97" s="890"/>
      <c r="S97" s="888"/>
      <c r="T97" s="888"/>
      <c r="U97" s="888"/>
      <c r="V97" s="891"/>
      <c r="W97" s="543"/>
      <c r="X97" s="543"/>
      <c r="Y97" s="543"/>
      <c r="Z97" s="543"/>
      <c r="AA97" s="543"/>
      <c r="AB97" s="543"/>
      <c r="AC97" s="543"/>
      <c r="AD97" s="543"/>
      <c r="AE97" s="543"/>
      <c r="AF97" s="543"/>
      <c r="AG97" s="543"/>
      <c r="AH97" s="543"/>
      <c r="AI97" s="543"/>
      <c r="AJ97" s="543"/>
      <c r="AK97" s="543"/>
      <c r="AL97" s="543"/>
      <c r="AM97" s="543"/>
      <c r="AN97" s="543"/>
      <c r="AO97" s="543"/>
      <c r="AP97" s="543"/>
      <c r="AQ97" s="543"/>
      <c r="AR97" s="543"/>
      <c r="AS97" s="543"/>
      <c r="AT97" s="543"/>
      <c r="AU97" s="543"/>
      <c r="AV97" s="543"/>
      <c r="AW97" s="543"/>
      <c r="AX97" s="543"/>
      <c r="AY97" s="543"/>
      <c r="AZ97" s="216"/>
      <c r="BA97" s="237"/>
      <c r="BB97" s="154"/>
      <c r="BC97" s="323"/>
      <c r="BD97" s="303"/>
      <c r="BE97" s="303"/>
      <c r="BF97" s="303"/>
      <c r="BG97" s="324"/>
      <c r="BH97" s="331"/>
      <c r="BI97" s="303"/>
      <c r="BJ97" s="303"/>
      <c r="BK97" s="303"/>
      <c r="BL97" s="324"/>
      <c r="BM97" s="331"/>
      <c r="BN97" s="303"/>
      <c r="BO97" s="303"/>
      <c r="BP97" s="303"/>
      <c r="BQ97" s="324"/>
      <c r="BR97" s="331"/>
      <c r="BS97" s="303"/>
      <c r="BT97" s="303"/>
      <c r="BU97" s="303"/>
      <c r="BV97" s="1997"/>
      <c r="BW97" s="2041"/>
      <c r="BX97" s="2041"/>
      <c r="BY97" s="1851"/>
      <c r="BZ97" s="1851"/>
      <c r="CA97" s="1851"/>
      <c r="CB97" s="1851"/>
      <c r="CC97" s="1851"/>
      <c r="CD97" s="1851"/>
      <c r="CE97" s="1851"/>
      <c r="CF97" s="1851"/>
      <c r="CG97" s="1851"/>
      <c r="CH97" s="1851"/>
      <c r="CI97" s="1851"/>
      <c r="CJ97" s="1851"/>
      <c r="CK97" s="1851"/>
      <c r="CL97" s="1851"/>
      <c r="CM97" s="1851"/>
      <c r="CN97" s="1851"/>
      <c r="CO97" s="1851"/>
      <c r="CP97" s="1851"/>
      <c r="CQ97" s="1851"/>
      <c r="CR97" s="1851"/>
      <c r="CS97" s="1851"/>
      <c r="CT97" s="1851"/>
      <c r="CU97" s="1851"/>
      <c r="CV97" s="1851"/>
      <c r="CW97" s="1851"/>
      <c r="CX97" s="1851"/>
      <c r="CY97" s="1851"/>
      <c r="CZ97" s="1851"/>
    </row>
    <row r="98" s="131" customFormat="true" ht="15" customHeight="true" x14ac:dyDescent="0.2">
      <c r="A98" s="1010"/>
      <c r="B98" s="808"/>
      <c r="C98" s="887"/>
      <c r="D98" s="888"/>
      <c r="E98" s="888"/>
      <c r="F98" s="888"/>
      <c r="G98" s="889"/>
      <c r="H98" s="890"/>
      <c r="I98" s="888"/>
      <c r="J98" s="888"/>
      <c r="K98" s="888"/>
      <c r="L98" s="891"/>
      <c r="M98" s="887"/>
      <c r="N98" s="888"/>
      <c r="O98" s="888"/>
      <c r="P98" s="888"/>
      <c r="Q98" s="889"/>
      <c r="R98" s="890"/>
      <c r="S98" s="888"/>
      <c r="T98" s="888"/>
      <c r="U98" s="888"/>
      <c r="V98" s="891"/>
      <c r="W98" s="543"/>
      <c r="X98" s="543"/>
      <c r="Y98" s="543"/>
      <c r="Z98" s="543"/>
      <c r="AA98" s="543"/>
      <c r="AB98" s="543"/>
      <c r="AC98" s="543"/>
      <c r="AD98" s="543"/>
      <c r="AE98" s="543"/>
      <c r="AF98" s="543"/>
      <c r="AG98" s="543"/>
      <c r="AH98" s="543"/>
      <c r="AI98" s="543"/>
      <c r="AJ98" s="543"/>
      <c r="AK98" s="543"/>
      <c r="AL98" s="543"/>
      <c r="AM98" s="543"/>
      <c r="AN98" s="543"/>
      <c r="AO98" s="543"/>
      <c r="AP98" s="543"/>
      <c r="AQ98" s="543"/>
      <c r="AR98" s="543"/>
      <c r="AS98" s="543"/>
      <c r="AT98" s="543"/>
      <c r="AU98" s="543"/>
      <c r="AV98" s="543"/>
      <c r="AW98" s="543"/>
      <c r="AX98" s="543"/>
      <c r="AY98" s="543"/>
      <c r="AZ98" s="216"/>
      <c r="BA98" s="237"/>
      <c r="BB98" s="154"/>
      <c r="BC98" s="323"/>
      <c r="BD98" s="303"/>
      <c r="BE98" s="303"/>
      <c r="BF98" s="303"/>
      <c r="BG98" s="324"/>
      <c r="BH98" s="331"/>
      <c r="BI98" s="303"/>
      <c r="BJ98" s="303"/>
      <c r="BK98" s="303"/>
      <c r="BL98" s="324"/>
      <c r="BM98" s="331"/>
      <c r="BN98" s="303"/>
      <c r="BO98" s="303"/>
      <c r="BP98" s="303"/>
      <c r="BQ98" s="324"/>
      <c r="BR98" s="331"/>
      <c r="BS98" s="303"/>
      <c r="BT98" s="303"/>
      <c r="BU98" s="303"/>
      <c r="BV98" s="1997"/>
      <c r="BW98" s="2041"/>
      <c r="BX98" s="2041"/>
      <c r="BY98" s="1851"/>
      <c r="BZ98" s="1851"/>
      <c r="CA98" s="1851"/>
      <c r="CB98" s="1851"/>
      <c r="CC98" s="1851"/>
      <c r="CD98" s="1851"/>
      <c r="CE98" s="1851"/>
      <c r="CF98" s="1851"/>
      <c r="CG98" s="1851"/>
      <c r="CH98" s="1851"/>
      <c r="CI98" s="1851"/>
      <c r="CJ98" s="1851"/>
      <c r="CK98" s="1851"/>
      <c r="CL98" s="1851"/>
      <c r="CM98" s="1851"/>
      <c r="CN98" s="1851"/>
      <c r="CO98" s="1851"/>
      <c r="CP98" s="1851"/>
      <c r="CQ98" s="1851"/>
      <c r="CR98" s="1851"/>
      <c r="CS98" s="1851"/>
      <c r="CT98" s="1851"/>
      <c r="CU98" s="1851"/>
      <c r="CV98" s="1851"/>
      <c r="CW98" s="1851"/>
      <c r="CX98" s="1851"/>
      <c r="CY98" s="1851"/>
      <c r="CZ98" s="1851"/>
    </row>
    <row r="99" s="131" customFormat="true" ht="15" customHeight="true" x14ac:dyDescent="0.2">
      <c r="A99" s="1010"/>
      <c r="B99" s="808"/>
      <c r="C99" s="887"/>
      <c r="D99" s="888"/>
      <c r="E99" s="888"/>
      <c r="F99" s="888"/>
      <c r="G99" s="889"/>
      <c r="H99" s="890"/>
      <c r="I99" s="888"/>
      <c r="J99" s="888"/>
      <c r="K99" s="888"/>
      <c r="L99" s="891"/>
      <c r="M99" s="887"/>
      <c r="N99" s="888"/>
      <c r="O99" s="888"/>
      <c r="P99" s="888"/>
      <c r="Q99" s="889"/>
      <c r="R99" s="890"/>
      <c r="S99" s="888"/>
      <c r="T99" s="888"/>
      <c r="U99" s="888"/>
      <c r="V99" s="891"/>
      <c r="W99" s="543"/>
      <c r="X99" s="543"/>
      <c r="Y99" s="543"/>
      <c r="Z99" s="543"/>
      <c r="AA99" s="543"/>
      <c r="AB99" s="543"/>
      <c r="AC99" s="543"/>
      <c r="AD99" s="543"/>
      <c r="AE99" s="543"/>
      <c r="AF99" s="543"/>
      <c r="AG99" s="543"/>
      <c r="AH99" s="543"/>
      <c r="AI99" s="543"/>
      <c r="AJ99" s="543"/>
      <c r="AK99" s="543"/>
      <c r="AL99" s="543"/>
      <c r="AM99" s="543"/>
      <c r="AN99" s="543"/>
      <c r="AO99" s="543"/>
      <c r="AP99" s="543"/>
      <c r="AQ99" s="543"/>
      <c r="AR99" s="543"/>
      <c r="AS99" s="543"/>
      <c r="AT99" s="543"/>
      <c r="AU99" s="543"/>
      <c r="AV99" s="543"/>
      <c r="AW99" s="543"/>
      <c r="AX99" s="543"/>
      <c r="AY99" s="543"/>
      <c r="AZ99" s="216"/>
      <c r="BA99" s="237"/>
      <c r="BB99" s="154"/>
      <c r="BC99" s="323"/>
      <c r="BD99" s="303"/>
      <c r="BE99" s="303"/>
      <c r="BF99" s="303"/>
      <c r="BG99" s="324"/>
      <c r="BH99" s="331"/>
      <c r="BI99" s="303"/>
      <c r="BJ99" s="303"/>
      <c r="BK99" s="303"/>
      <c r="BL99" s="324"/>
      <c r="BM99" s="331"/>
      <c r="BN99" s="303"/>
      <c r="BO99" s="303"/>
      <c r="BP99" s="303"/>
      <c r="BQ99" s="324"/>
      <c r="BR99" s="331"/>
      <c r="BS99" s="303"/>
      <c r="BT99" s="303"/>
      <c r="BU99" s="303"/>
      <c r="BV99" s="1997"/>
      <c r="BW99" s="2041"/>
      <c r="BX99" s="2041"/>
      <c r="BY99" s="1851"/>
      <c r="BZ99" s="1851"/>
      <c r="CA99" s="1851"/>
      <c r="CB99" s="1851"/>
      <c r="CC99" s="1851"/>
      <c r="CD99" s="1851"/>
      <c r="CE99" s="1851"/>
      <c r="CF99" s="1851"/>
      <c r="CG99" s="1851"/>
      <c r="CH99" s="1851"/>
      <c r="CI99" s="1851"/>
      <c r="CJ99" s="1851"/>
      <c r="CK99" s="1851"/>
      <c r="CL99" s="1851"/>
      <c r="CM99" s="1851"/>
      <c r="CN99" s="1851"/>
      <c r="CO99" s="1851"/>
      <c r="CP99" s="1851"/>
      <c r="CQ99" s="1851"/>
      <c r="CR99" s="1851"/>
      <c r="CS99" s="1851"/>
      <c r="CT99" s="1851"/>
      <c r="CU99" s="1851"/>
      <c r="CV99" s="1851"/>
      <c r="CW99" s="1851"/>
      <c r="CX99" s="1851"/>
      <c r="CY99" s="1851"/>
      <c r="CZ99" s="1851"/>
    </row>
    <row r="100" s="131" customFormat="true" ht="15" customHeight="true" x14ac:dyDescent="0.2">
      <c r="A100" s="1010"/>
      <c r="B100" s="808"/>
      <c r="C100" s="887"/>
      <c r="D100" s="888"/>
      <c r="E100" s="888"/>
      <c r="F100" s="888"/>
      <c r="G100" s="889"/>
      <c r="H100" s="890"/>
      <c r="I100" s="888"/>
      <c r="J100" s="888"/>
      <c r="K100" s="888"/>
      <c r="L100" s="891"/>
      <c r="M100" s="887"/>
      <c r="N100" s="888"/>
      <c r="O100" s="888"/>
      <c r="P100" s="888"/>
      <c r="Q100" s="889"/>
      <c r="R100" s="890"/>
      <c r="S100" s="888"/>
      <c r="T100" s="888"/>
      <c r="U100" s="888"/>
      <c r="V100" s="891"/>
      <c r="W100" s="543"/>
      <c r="X100" s="543"/>
      <c r="Y100" s="543"/>
      <c r="Z100" s="543"/>
      <c r="AA100" s="543"/>
      <c r="AB100" s="543"/>
      <c r="AC100" s="543"/>
      <c r="AD100" s="543"/>
      <c r="AE100" s="543"/>
      <c r="AF100" s="543"/>
      <c r="AG100" s="543"/>
      <c r="AH100" s="543"/>
      <c r="AI100" s="543"/>
      <c r="AJ100" s="543"/>
      <c r="AK100" s="543"/>
      <c r="AL100" s="543"/>
      <c r="AM100" s="543"/>
      <c r="AN100" s="543"/>
      <c r="AO100" s="543"/>
      <c r="AP100" s="543"/>
      <c r="AQ100" s="543"/>
      <c r="AR100" s="543"/>
      <c r="AS100" s="543"/>
      <c r="AT100" s="543"/>
      <c r="AU100" s="543"/>
      <c r="AV100" s="543"/>
      <c r="AW100" s="543"/>
      <c r="AX100" s="543"/>
      <c r="AY100" s="543"/>
      <c r="AZ100" s="216"/>
      <c r="BA100" s="237"/>
      <c r="BB100" s="154"/>
      <c r="BC100" s="323"/>
      <c r="BD100" s="303"/>
      <c r="BE100" s="303"/>
      <c r="BF100" s="303"/>
      <c r="BG100" s="324"/>
      <c r="BH100" s="331"/>
      <c r="BI100" s="303"/>
      <c r="BJ100" s="303"/>
      <c r="BK100" s="303"/>
      <c r="BL100" s="324"/>
      <c r="BM100" s="331"/>
      <c r="BN100" s="303"/>
      <c r="BO100" s="303"/>
      <c r="BP100" s="303"/>
      <c r="BQ100" s="324"/>
      <c r="BR100" s="331"/>
      <c r="BS100" s="303"/>
      <c r="BT100" s="303"/>
      <c r="BU100" s="303"/>
      <c r="BV100" s="1997"/>
      <c r="BW100" s="2041"/>
      <c r="BX100" s="2041"/>
      <c r="BY100" s="1851"/>
      <c r="BZ100" s="1851"/>
      <c r="CA100" s="1851"/>
      <c r="CB100" s="1851"/>
      <c r="CC100" s="1851"/>
      <c r="CD100" s="1851"/>
      <c r="CE100" s="1851"/>
      <c r="CF100" s="1851"/>
      <c r="CG100" s="1851"/>
      <c r="CH100" s="1851"/>
      <c r="CI100" s="1851"/>
      <c r="CJ100" s="1851"/>
      <c r="CK100" s="1851"/>
      <c r="CL100" s="1851"/>
      <c r="CM100" s="1851"/>
      <c r="CN100" s="1851"/>
      <c r="CO100" s="1851"/>
      <c r="CP100" s="1851"/>
      <c r="CQ100" s="1851"/>
      <c r="CR100" s="1851"/>
      <c r="CS100" s="1851"/>
      <c r="CT100" s="1851"/>
      <c r="CU100" s="1851"/>
      <c r="CV100" s="1851"/>
      <c r="CW100" s="1851"/>
      <c r="CX100" s="1851"/>
      <c r="CY100" s="1851"/>
      <c r="CZ100" s="1851"/>
    </row>
    <row r="101" s="131" customFormat="true" ht="15" customHeight="true" x14ac:dyDescent="0.2">
      <c r="A101" s="783"/>
      <c r="B101" s="808"/>
      <c r="C101" s="887"/>
      <c r="D101" s="888"/>
      <c r="E101" s="888"/>
      <c r="F101" s="888"/>
      <c r="G101" s="889"/>
      <c r="H101" s="890"/>
      <c r="I101" s="888"/>
      <c r="J101" s="888"/>
      <c r="K101" s="888"/>
      <c r="L101" s="891"/>
      <c r="M101" s="887"/>
      <c r="N101" s="888"/>
      <c r="O101" s="888"/>
      <c r="P101" s="888"/>
      <c r="Q101" s="889"/>
      <c r="R101" s="890"/>
      <c r="S101" s="888"/>
      <c r="T101" s="888"/>
      <c r="U101" s="888"/>
      <c r="V101" s="891"/>
      <c r="W101" s="543"/>
      <c r="X101" s="543"/>
      <c r="Y101" s="543"/>
      <c r="Z101" s="543"/>
      <c r="AA101" s="543"/>
      <c r="AB101" s="543"/>
      <c r="AC101" s="543"/>
      <c r="AD101" s="543"/>
      <c r="AE101" s="543"/>
      <c r="AF101" s="543"/>
      <c r="AG101" s="543"/>
      <c r="AH101" s="543"/>
      <c r="AI101" s="543"/>
      <c r="AJ101" s="543"/>
      <c r="AK101" s="543"/>
      <c r="AL101" s="543"/>
      <c r="AM101" s="543"/>
      <c r="AN101" s="543"/>
      <c r="AO101" s="543"/>
      <c r="AP101" s="543"/>
      <c r="AQ101" s="543"/>
      <c r="AR101" s="543"/>
      <c r="AS101" s="543"/>
      <c r="AT101" s="543"/>
      <c r="AU101" s="543"/>
      <c r="AV101" s="543"/>
      <c r="AW101" s="543"/>
      <c r="AX101" s="543"/>
      <c r="AY101" s="543"/>
      <c r="AZ101" s="216"/>
      <c r="BA101" s="237"/>
      <c r="BB101" s="154"/>
      <c r="BC101" s="323"/>
      <c r="BD101" s="303"/>
      <c r="BE101" s="303"/>
      <c r="BF101" s="303"/>
      <c r="BG101" s="324"/>
      <c r="BH101" s="331"/>
      <c r="BI101" s="303"/>
      <c r="BJ101" s="303"/>
      <c r="BK101" s="303"/>
      <c r="BL101" s="324"/>
      <c r="BM101" s="331"/>
      <c r="BN101" s="303"/>
      <c r="BO101" s="303"/>
      <c r="BP101" s="303"/>
      <c r="BQ101" s="324"/>
      <c r="BR101" s="331"/>
      <c r="BS101" s="303"/>
      <c r="BT101" s="303"/>
      <c r="BU101" s="303"/>
      <c r="BV101" s="1997"/>
      <c r="BW101" s="2041"/>
      <c r="BX101" s="2041"/>
      <c r="BY101" s="1851"/>
      <c r="BZ101" s="1851"/>
      <c r="CA101" s="1851"/>
      <c r="CB101" s="1851"/>
      <c r="CC101" s="1851"/>
      <c r="CD101" s="1851"/>
      <c r="CE101" s="1851"/>
      <c r="CF101" s="1851"/>
      <c r="CG101" s="1851"/>
      <c r="CH101" s="1851"/>
      <c r="CI101" s="1851"/>
      <c r="CJ101" s="1851"/>
      <c r="CK101" s="1851"/>
      <c r="CL101" s="1851"/>
      <c r="CM101" s="1851"/>
      <c r="CN101" s="1851"/>
      <c r="CO101" s="1851"/>
      <c r="CP101" s="1851"/>
      <c r="CQ101" s="1851"/>
      <c r="CR101" s="1851"/>
      <c r="CS101" s="1851"/>
      <c r="CT101" s="1851"/>
      <c r="CU101" s="1851"/>
      <c r="CV101" s="1851"/>
      <c r="CW101" s="1851"/>
      <c r="CX101" s="1851"/>
      <c r="CY101" s="1851"/>
      <c r="CZ101" s="1851"/>
    </row>
    <row r="102" s="131" customFormat="true" ht="15" customHeight="true" x14ac:dyDescent="0.2">
      <c r="A102" s="1010"/>
      <c r="B102" s="808"/>
      <c r="C102" s="887"/>
      <c r="D102" s="888"/>
      <c r="E102" s="888"/>
      <c r="F102" s="888"/>
      <c r="G102" s="889"/>
      <c r="H102" s="890"/>
      <c r="I102" s="888"/>
      <c r="J102" s="888"/>
      <c r="K102" s="888"/>
      <c r="L102" s="891"/>
      <c r="M102" s="887"/>
      <c r="N102" s="888"/>
      <c r="O102" s="888"/>
      <c r="P102" s="888"/>
      <c r="Q102" s="889"/>
      <c r="R102" s="890"/>
      <c r="S102" s="888"/>
      <c r="T102" s="888"/>
      <c r="U102" s="888"/>
      <c r="V102" s="891"/>
      <c r="W102" s="543"/>
      <c r="X102" s="543"/>
      <c r="Y102" s="543"/>
      <c r="Z102" s="543"/>
      <c r="AA102" s="543"/>
      <c r="AB102" s="543"/>
      <c r="AC102" s="543"/>
      <c r="AD102" s="543"/>
      <c r="AE102" s="543"/>
      <c r="AF102" s="543"/>
      <c r="AG102" s="543"/>
      <c r="AH102" s="543"/>
      <c r="AI102" s="543"/>
      <c r="AJ102" s="543"/>
      <c r="AK102" s="543"/>
      <c r="AL102" s="543"/>
      <c r="AM102" s="543"/>
      <c r="AN102" s="543"/>
      <c r="AO102" s="543"/>
      <c r="AP102" s="543"/>
      <c r="AQ102" s="543"/>
      <c r="AR102" s="543"/>
      <c r="AS102" s="543"/>
      <c r="AT102" s="543"/>
      <c r="AU102" s="543"/>
      <c r="AV102" s="543"/>
      <c r="AW102" s="543"/>
      <c r="AX102" s="543"/>
      <c r="AY102" s="543"/>
      <c r="AZ102" s="216"/>
      <c r="BA102" s="237"/>
      <c r="BB102" s="154"/>
      <c r="BC102" s="323"/>
      <c r="BD102" s="303"/>
      <c r="BE102" s="303"/>
      <c r="BF102" s="303"/>
      <c r="BG102" s="324"/>
      <c r="BH102" s="331"/>
      <c r="BI102" s="303"/>
      <c r="BJ102" s="303"/>
      <c r="BK102" s="303"/>
      <c r="BL102" s="324"/>
      <c r="BM102" s="331"/>
      <c r="BN102" s="303"/>
      <c r="BO102" s="303"/>
      <c r="BP102" s="303"/>
      <c r="BQ102" s="324"/>
      <c r="BR102" s="331"/>
      <c r="BS102" s="303"/>
      <c r="BT102" s="303"/>
      <c r="BU102" s="303"/>
      <c r="BV102" s="1997"/>
      <c r="BW102" s="2041"/>
      <c r="BX102" s="2041"/>
      <c r="BY102" s="1851"/>
      <c r="BZ102" s="1851"/>
      <c r="CA102" s="1851"/>
      <c r="CB102" s="1851"/>
      <c r="CC102" s="1851"/>
      <c r="CD102" s="1851"/>
      <c r="CE102" s="1851"/>
      <c r="CF102" s="1851"/>
      <c r="CG102" s="1851"/>
      <c r="CH102" s="1851"/>
      <c r="CI102" s="1851"/>
      <c r="CJ102" s="1851"/>
      <c r="CK102" s="1851"/>
      <c r="CL102" s="1851"/>
      <c r="CM102" s="1851"/>
      <c r="CN102" s="1851"/>
      <c r="CO102" s="1851"/>
      <c r="CP102" s="1851"/>
      <c r="CQ102" s="1851"/>
      <c r="CR102" s="1851"/>
      <c r="CS102" s="1851"/>
      <c r="CT102" s="1851"/>
      <c r="CU102" s="1851"/>
      <c r="CV102" s="1851"/>
      <c r="CW102" s="1851"/>
      <c r="CX102" s="1851"/>
      <c r="CY102" s="1851"/>
      <c r="CZ102" s="1851"/>
    </row>
    <row r="103" s="131" customFormat="true" ht="15" customHeight="true" x14ac:dyDescent="0.2">
      <c r="A103" s="1010"/>
      <c r="B103" s="808"/>
      <c r="C103" s="887"/>
      <c r="D103" s="888"/>
      <c r="E103" s="888"/>
      <c r="F103" s="888"/>
      <c r="G103" s="889"/>
      <c r="H103" s="890"/>
      <c r="I103" s="888"/>
      <c r="J103" s="888"/>
      <c r="K103" s="888"/>
      <c r="L103" s="891"/>
      <c r="M103" s="887"/>
      <c r="N103" s="888"/>
      <c r="O103" s="888"/>
      <c r="P103" s="888"/>
      <c r="Q103" s="889"/>
      <c r="R103" s="890"/>
      <c r="S103" s="888"/>
      <c r="T103" s="888"/>
      <c r="U103" s="888"/>
      <c r="V103" s="891"/>
      <c r="W103" s="543"/>
      <c r="X103" s="543"/>
      <c r="Y103" s="543"/>
      <c r="Z103" s="543"/>
      <c r="AA103" s="543"/>
      <c r="AB103" s="543"/>
      <c r="AC103" s="543"/>
      <c r="AD103" s="543"/>
      <c r="AE103" s="543"/>
      <c r="AF103" s="543"/>
      <c r="AG103" s="543"/>
      <c r="AH103" s="543"/>
      <c r="AI103" s="543"/>
      <c r="AJ103" s="543"/>
      <c r="AK103" s="543"/>
      <c r="AL103" s="543"/>
      <c r="AM103" s="543"/>
      <c r="AN103" s="543"/>
      <c r="AO103" s="543"/>
      <c r="AP103" s="543"/>
      <c r="AQ103" s="543"/>
      <c r="AR103" s="543"/>
      <c r="AS103" s="543"/>
      <c r="AT103" s="543"/>
      <c r="AU103" s="543"/>
      <c r="AV103" s="543"/>
      <c r="AW103" s="543"/>
      <c r="AX103" s="543"/>
      <c r="AY103" s="543"/>
      <c r="AZ103" s="216"/>
      <c r="BA103" s="237"/>
      <c r="BB103" s="154"/>
      <c r="BC103" s="323"/>
      <c r="BD103" s="303"/>
      <c r="BE103" s="303"/>
      <c r="BF103" s="303"/>
      <c r="BG103" s="324"/>
      <c r="BH103" s="331"/>
      <c r="BI103" s="303"/>
      <c r="BJ103" s="303"/>
      <c r="BK103" s="303"/>
      <c r="BL103" s="324"/>
      <c r="BM103" s="331"/>
      <c r="BN103" s="303"/>
      <c r="BO103" s="303"/>
      <c r="BP103" s="303"/>
      <c r="BQ103" s="324"/>
      <c r="BR103" s="331"/>
      <c r="BS103" s="303"/>
      <c r="BT103" s="303"/>
      <c r="BU103" s="303"/>
      <c r="BV103" s="1997"/>
      <c r="BW103" s="2041"/>
      <c r="BX103" s="2041"/>
      <c r="BY103" s="1851"/>
      <c r="BZ103" s="1851"/>
      <c r="CA103" s="1851"/>
      <c r="CB103" s="1851"/>
      <c r="CC103" s="1851"/>
      <c r="CD103" s="1851"/>
      <c r="CE103" s="1851"/>
      <c r="CF103" s="1851"/>
      <c r="CG103" s="1851"/>
      <c r="CH103" s="1851"/>
      <c r="CI103" s="1851"/>
      <c r="CJ103" s="1851"/>
      <c r="CK103" s="1851"/>
      <c r="CL103" s="1851"/>
      <c r="CM103" s="1851"/>
      <c r="CN103" s="1851"/>
      <c r="CO103" s="1851"/>
      <c r="CP103" s="1851"/>
      <c r="CQ103" s="1851"/>
      <c r="CR103" s="1851"/>
      <c r="CS103" s="1851"/>
      <c r="CT103" s="1851"/>
      <c r="CU103" s="1851"/>
      <c r="CV103" s="1851"/>
      <c r="CW103" s="1851"/>
      <c r="CX103" s="1851"/>
      <c r="CY103" s="1851"/>
      <c r="CZ103" s="1851"/>
    </row>
    <row r="104" s="131" customFormat="true" ht="15" customHeight="true" x14ac:dyDescent="0.2">
      <c r="A104" s="1010"/>
      <c r="B104" s="808"/>
      <c r="C104" s="887"/>
      <c r="D104" s="888"/>
      <c r="E104" s="888"/>
      <c r="F104" s="888"/>
      <c r="G104" s="889"/>
      <c r="H104" s="890"/>
      <c r="I104" s="888"/>
      <c r="J104" s="888"/>
      <c r="K104" s="888"/>
      <c r="L104" s="891"/>
      <c r="M104" s="887"/>
      <c r="N104" s="888"/>
      <c r="O104" s="888"/>
      <c r="P104" s="888"/>
      <c r="Q104" s="889"/>
      <c r="R104" s="890"/>
      <c r="S104" s="888"/>
      <c r="T104" s="888"/>
      <c r="U104" s="888"/>
      <c r="V104" s="891"/>
      <c r="W104" s="543"/>
      <c r="X104" s="543"/>
      <c r="Y104" s="543"/>
      <c r="Z104" s="543"/>
      <c r="AA104" s="543"/>
      <c r="AB104" s="543"/>
      <c r="AC104" s="543"/>
      <c r="AD104" s="543"/>
      <c r="AE104" s="543"/>
      <c r="AF104" s="543"/>
      <c r="AG104" s="543"/>
      <c r="AH104" s="543"/>
      <c r="AI104" s="543"/>
      <c r="AJ104" s="543"/>
      <c r="AK104" s="543"/>
      <c r="AL104" s="543"/>
      <c r="AM104" s="543"/>
      <c r="AN104" s="543"/>
      <c r="AO104" s="543"/>
      <c r="AP104" s="543"/>
      <c r="AQ104" s="543"/>
      <c r="AR104" s="543"/>
      <c r="AS104" s="543"/>
      <c r="AT104" s="543"/>
      <c r="AU104" s="543"/>
      <c r="AV104" s="543"/>
      <c r="AW104" s="543"/>
      <c r="AX104" s="543"/>
      <c r="AY104" s="543"/>
      <c r="AZ104" s="216"/>
      <c r="BA104" s="237"/>
      <c r="BB104" s="154"/>
      <c r="BC104" s="323"/>
      <c r="BD104" s="303"/>
      <c r="BE104" s="303"/>
      <c r="BF104" s="303"/>
      <c r="BG104" s="324"/>
      <c r="BH104" s="331"/>
      <c r="BI104" s="303"/>
      <c r="BJ104" s="303"/>
      <c r="BK104" s="303"/>
      <c r="BL104" s="324"/>
      <c r="BM104" s="331"/>
      <c r="BN104" s="303"/>
      <c r="BO104" s="303"/>
      <c r="BP104" s="303"/>
      <c r="BQ104" s="324"/>
      <c r="BR104" s="331"/>
      <c r="BS104" s="303"/>
      <c r="BT104" s="303"/>
      <c r="BU104" s="303"/>
      <c r="BV104" s="1997"/>
      <c r="BW104" s="2041"/>
      <c r="BX104" s="2041"/>
      <c r="BY104" s="1851"/>
      <c r="BZ104" s="1851"/>
      <c r="CA104" s="1851"/>
      <c r="CB104" s="1851"/>
      <c r="CC104" s="1851"/>
      <c r="CD104" s="1851"/>
      <c r="CE104" s="1851"/>
      <c r="CF104" s="1851"/>
      <c r="CG104" s="1851"/>
      <c r="CH104" s="1851"/>
      <c r="CI104" s="1851"/>
      <c r="CJ104" s="1851"/>
      <c r="CK104" s="1851"/>
      <c r="CL104" s="1851"/>
      <c r="CM104" s="1851"/>
      <c r="CN104" s="1851"/>
      <c r="CO104" s="1851"/>
      <c r="CP104" s="1851"/>
      <c r="CQ104" s="1851"/>
      <c r="CR104" s="1851"/>
      <c r="CS104" s="1851"/>
      <c r="CT104" s="1851"/>
      <c r="CU104" s="1851"/>
      <c r="CV104" s="1851"/>
      <c r="CW104" s="1851"/>
      <c r="CX104" s="1851"/>
      <c r="CY104" s="1851"/>
      <c r="CZ104" s="1851"/>
    </row>
    <row r="105" s="131" customFormat="true" ht="15" customHeight="true" x14ac:dyDescent="0.2">
      <c r="A105" s="803"/>
      <c r="B105" s="809"/>
      <c r="C105" s="892"/>
      <c r="D105" s="893"/>
      <c r="E105" s="893"/>
      <c r="F105" s="893"/>
      <c r="G105" s="894"/>
      <c r="H105" s="895"/>
      <c r="I105" s="893"/>
      <c r="J105" s="893"/>
      <c r="K105" s="893"/>
      <c r="L105" s="896"/>
      <c r="M105" s="892"/>
      <c r="N105" s="893"/>
      <c r="O105" s="893"/>
      <c r="P105" s="893"/>
      <c r="Q105" s="894"/>
      <c r="R105" s="895"/>
      <c r="S105" s="893"/>
      <c r="T105" s="893"/>
      <c r="U105" s="893"/>
      <c r="V105" s="896"/>
      <c r="W105" s="543"/>
      <c r="X105" s="543"/>
      <c r="Y105" s="543"/>
      <c r="Z105" s="543"/>
      <c r="AA105" s="543"/>
      <c r="AB105" s="543"/>
      <c r="AC105" s="543"/>
      <c r="AD105" s="543"/>
      <c r="AE105" s="543"/>
      <c r="AF105" s="543"/>
      <c r="AG105" s="543"/>
      <c r="AH105" s="543"/>
      <c r="AI105" s="543"/>
      <c r="AJ105" s="543"/>
      <c r="AK105" s="543"/>
      <c r="AL105" s="543"/>
      <c r="AM105" s="543"/>
      <c r="AN105" s="543"/>
      <c r="AO105" s="543"/>
      <c r="AP105" s="543"/>
      <c r="AQ105" s="543"/>
      <c r="AR105" s="543"/>
      <c r="AS105" s="543"/>
      <c r="AT105" s="543"/>
      <c r="AU105" s="543"/>
      <c r="AV105" s="543"/>
      <c r="AW105" s="543"/>
      <c r="AX105" s="543"/>
      <c r="AY105" s="543"/>
      <c r="AZ105" s="216"/>
      <c r="BA105" s="237"/>
      <c r="BB105" s="154"/>
      <c r="BC105" s="325"/>
      <c r="BD105" s="326"/>
      <c r="BE105" s="326"/>
      <c r="BF105" s="326"/>
      <c r="BG105" s="327"/>
      <c r="BH105" s="332"/>
      <c r="BI105" s="326"/>
      <c r="BJ105" s="326"/>
      <c r="BK105" s="326"/>
      <c r="BL105" s="327"/>
      <c r="BM105" s="332"/>
      <c r="BN105" s="326"/>
      <c r="BO105" s="326"/>
      <c r="BP105" s="326"/>
      <c r="BQ105" s="327"/>
      <c r="BR105" s="332"/>
      <c r="BS105" s="326"/>
      <c r="BT105" s="326"/>
      <c r="BU105" s="326"/>
      <c r="BV105" s="1998"/>
      <c r="BW105" s="2041"/>
      <c r="BX105" s="2041"/>
      <c r="BY105" s="1851"/>
      <c r="BZ105" s="1851"/>
      <c r="CA105" s="1851"/>
      <c r="CB105" s="1851"/>
      <c r="CC105" s="1851"/>
      <c r="CD105" s="1851"/>
      <c r="CE105" s="1851"/>
      <c r="CF105" s="1851"/>
      <c r="CG105" s="1851"/>
      <c r="CH105" s="1851"/>
      <c r="CI105" s="1851"/>
      <c r="CJ105" s="1851"/>
      <c r="CK105" s="1851"/>
      <c r="CL105" s="1851"/>
      <c r="CM105" s="1851"/>
      <c r="CN105" s="1851"/>
      <c r="CO105" s="1851"/>
      <c r="CP105" s="1851"/>
      <c r="CQ105" s="1851"/>
      <c r="CR105" s="1851"/>
      <c r="CS105" s="1851"/>
      <c r="CT105" s="1851"/>
      <c r="CU105" s="1851"/>
      <c r="CV105" s="1851"/>
      <c r="CW105" s="1851"/>
      <c r="CX105" s="1851"/>
      <c r="CY105" s="1851"/>
      <c r="CZ105" s="1851"/>
    </row>
    <row r="106" s="131" customFormat="true" ht="250.15" customHeight="true" x14ac:dyDescent="0.2">
      <c r="A106" s="396"/>
      <c r="B106" s="608"/>
      <c r="C106" s="609"/>
      <c r="D106" s="609"/>
      <c r="E106" s="609"/>
      <c r="F106" s="609"/>
      <c r="G106" s="609"/>
      <c r="H106" s="609"/>
      <c r="I106" s="609"/>
      <c r="J106" s="609"/>
      <c r="K106" s="609"/>
      <c r="L106" s="609"/>
      <c r="M106" s="609"/>
      <c r="N106" s="609"/>
      <c r="O106" s="609"/>
      <c r="P106" s="609"/>
      <c r="Q106" s="609"/>
      <c r="R106" s="609"/>
      <c r="S106" s="609"/>
      <c r="T106" s="609"/>
      <c r="U106" s="609"/>
      <c r="V106" s="609"/>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299"/>
      <c r="BW106" s="215"/>
      <c r="BX106" s="215"/>
      <c r="BY106" s="215"/>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6"/>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W107" s="211"/>
      <c r="BX107" s="211"/>
      <c r="BY107" s="211"/>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2212" t="str">
        <f>A1026</f>
        <v>Trinidad and Tobago</v>
      </c>
      <c r="B108" s="2213"/>
      <c r="C108" s="113"/>
      <c r="D108" s="113"/>
      <c r="E108" s="113"/>
      <c r="F108" s="113"/>
      <c r="G108" s="113"/>
      <c r="H108" s="113"/>
      <c r="I108" s="113"/>
      <c r="J108" s="113"/>
      <c r="K108" s="113"/>
      <c r="L108" s="113"/>
      <c r="M108" s="113"/>
      <c r="N108" s="113"/>
      <c r="O108" s="113"/>
      <c r="P108" s="113"/>
      <c r="Q108" s="113"/>
      <c r="R108" s="113"/>
      <c r="S108" s="113"/>
      <c r="T108" s="113"/>
      <c r="U108" s="113"/>
      <c r="W108" s="211"/>
      <c r="X108" s="211"/>
      <c r="Y108" s="211"/>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W108" s="211"/>
      <c r="BX108" s="211"/>
      <c r="BY108" s="211"/>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W109" s="211"/>
      <c r="X109" s="211"/>
      <c r="Y109" s="211"/>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W109" s="211"/>
      <c r="BX109" s="211"/>
      <c r="BY109" s="211"/>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W110" s="211"/>
      <c r="BX110" s="211"/>
      <c r="BY110" s="211"/>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W111" s="211"/>
      <c r="BX111" s="211"/>
      <c r="BY111" s="211"/>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3" t="s">
        <v>98</v>
      </c>
      <c r="B112" s="222"/>
      <c r="C112" s="113"/>
      <c r="D112" s="113"/>
      <c r="E112" s="113"/>
      <c r="F112" s="113"/>
      <c r="G112" s="113"/>
      <c r="H112" s="113"/>
      <c r="I112" s="113"/>
      <c r="J112" s="113"/>
      <c r="K112" s="113"/>
      <c r="L112" s="113"/>
      <c r="M112" s="113"/>
      <c r="N112" s="113"/>
      <c r="O112" s="113"/>
      <c r="P112" s="113"/>
      <c r="Q112" s="113"/>
      <c r="R112" s="113"/>
      <c r="S112" s="113"/>
      <c r="T112" s="113"/>
      <c r="U112" s="113"/>
      <c r="W112" s="211"/>
      <c r="X112" s="211"/>
      <c r="Y112" s="211"/>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W112" s="211"/>
      <c r="BX112" s="211"/>
      <c r="BY112" s="211"/>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41</v>
      </c>
      <c r="B113" s="145"/>
      <c r="C113" s="113"/>
      <c r="D113" s="113"/>
      <c r="E113" s="113"/>
      <c r="F113" s="113"/>
      <c r="G113" s="113"/>
      <c r="H113" s="113"/>
      <c r="I113" s="113"/>
      <c r="J113" s="113"/>
      <c r="K113" s="113"/>
      <c r="L113" s="113"/>
      <c r="M113" s="113"/>
      <c r="N113" s="113"/>
      <c r="O113" s="113"/>
      <c r="P113" s="113"/>
      <c r="Q113" s="113"/>
      <c r="R113" s="113"/>
      <c r="S113" s="113"/>
      <c r="T113" s="113"/>
      <c r="U113" s="113"/>
      <c r="W113" s="211"/>
      <c r="X113" s="211"/>
      <c r="Y113" s="211"/>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W113" s="211"/>
      <c r="BX113" s="211"/>
      <c r="BY113" s="211"/>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40</v>
      </c>
      <c r="B114" s="145"/>
      <c r="C114" s="113"/>
      <c r="D114" s="113"/>
      <c r="E114" s="113"/>
      <c r="F114" s="113"/>
      <c r="G114" s="113"/>
      <c r="H114" s="113"/>
      <c r="I114" s="113"/>
      <c r="J114" s="113"/>
      <c r="K114" s="113"/>
      <c r="L114" s="113"/>
      <c r="M114" s="113"/>
      <c r="N114" s="113"/>
      <c r="O114" s="113"/>
      <c r="P114" s="113"/>
      <c r="Q114" s="113"/>
      <c r="R114" s="113"/>
      <c r="S114" s="113"/>
      <c r="T114" s="113"/>
      <c r="U114" s="113"/>
      <c r="W114" s="211"/>
      <c r="X114" s="211"/>
      <c r="Y114" s="211"/>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W114" s="211"/>
      <c r="BX114" s="211"/>
      <c r="BY114" s="211"/>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134</v>
      </c>
      <c r="B115" s="221" t="str">
        <f>A1025</f>
        <v>MICS11</v>
      </c>
      <c r="C115" s="113"/>
      <c r="D115" s="113"/>
      <c r="E115" s="113"/>
      <c r="F115" s="113"/>
      <c r="G115" s="113"/>
      <c r="H115" s="113"/>
      <c r="I115" s="113"/>
      <c r="J115" s="113"/>
      <c r="K115" s="113"/>
      <c r="L115" s="113"/>
      <c r="M115" s="113"/>
      <c r="N115" s="113"/>
      <c r="O115" s="113"/>
      <c r="P115" s="113"/>
      <c r="Q115" s="113"/>
      <c r="R115" s="113"/>
      <c r="S115" s="113"/>
      <c r="T115" s="113"/>
      <c r="U115" s="113"/>
      <c r="W115" s="211"/>
      <c r="X115" s="211"/>
      <c r="Y115" s="211"/>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W115" s="211"/>
      <c r="BX115" s="211"/>
      <c r="BY115" s="211"/>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94" t="str">
        <f>B1030</f>
        <v/>
      </c>
      <c r="B116" s="595"/>
      <c r="C116" s="113"/>
      <c r="D116" s="113"/>
      <c r="E116" s="113"/>
      <c r="F116" s="113"/>
      <c r="G116" s="113"/>
      <c r="H116" s="113"/>
      <c r="I116" s="113"/>
      <c r="J116" s="113"/>
      <c r="K116" s="113"/>
      <c r="L116" s="113"/>
      <c r="M116" s="113"/>
      <c r="N116" s="113"/>
      <c r="O116" s="113"/>
      <c r="P116" s="113"/>
      <c r="Q116" s="113"/>
      <c r="R116" s="113"/>
      <c r="S116" s="113"/>
      <c r="T116" s="113"/>
      <c r="U116" s="113"/>
      <c r="W116" s="211"/>
      <c r="X116" s="211"/>
      <c r="Y116" s="211"/>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W116" s="211"/>
      <c r="BX116" s="211"/>
      <c r="BY116" s="211"/>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94" t="str">
        <f>B1029</f>
        <v/>
      </c>
      <c r="B117" s="596"/>
      <c r="C117" s="113"/>
      <c r="D117" s="113"/>
      <c r="E117" s="113"/>
      <c r="F117" s="113"/>
      <c r="G117" s="113"/>
      <c r="H117" s="113"/>
      <c r="I117" s="113"/>
      <c r="J117" s="113"/>
      <c r="K117" s="113"/>
      <c r="L117" s="113"/>
      <c r="M117" s="113"/>
      <c r="N117" s="113"/>
      <c r="O117" s="113"/>
      <c r="P117" s="113"/>
      <c r="Q117" s="113"/>
      <c r="R117" s="113"/>
      <c r="S117" s="113"/>
      <c r="T117" s="113"/>
      <c r="U117" s="113"/>
      <c r="W117" s="211"/>
      <c r="X117" s="211"/>
      <c r="Y117" s="211"/>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W117" s="211"/>
      <c r="BX117" s="211"/>
      <c r="BY117" s="211"/>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97"/>
      <c r="B118" s="595"/>
      <c r="C118" s="113"/>
      <c r="D118" s="113"/>
      <c r="E118" s="113"/>
      <c r="F118" s="113"/>
      <c r="G118" s="113"/>
      <c r="H118" s="113"/>
      <c r="I118" s="113"/>
      <c r="J118" s="113"/>
      <c r="K118" s="113"/>
      <c r="L118" s="113"/>
      <c r="M118" s="113"/>
      <c r="N118" s="113"/>
      <c r="O118" s="113"/>
      <c r="P118" s="113"/>
      <c r="Q118" s="113"/>
      <c r="R118" s="113"/>
      <c r="S118" s="113"/>
      <c r="T118" s="113"/>
      <c r="U118" s="113"/>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W118" s="211"/>
      <c r="BX118" s="211"/>
      <c r="BY118" s="211"/>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98"/>
      <c r="B119" s="599"/>
      <c r="C119" s="113"/>
      <c r="D119" s="113"/>
      <c r="E119" s="113"/>
      <c r="F119" s="113"/>
      <c r="G119" s="113"/>
      <c r="H119" s="113"/>
      <c r="I119" s="113"/>
      <c r="J119" s="113"/>
      <c r="K119" s="113"/>
      <c r="L119" s="113"/>
      <c r="M119" s="113"/>
      <c r="N119" s="113"/>
      <c r="O119" s="113"/>
      <c r="P119" s="113"/>
      <c r="Q119" s="113"/>
      <c r="R119" s="113"/>
      <c r="S119" s="113"/>
      <c r="T119" s="113"/>
      <c r="U119" s="113"/>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W119" s="211"/>
      <c r="BX119" s="211"/>
      <c r="BY119" s="211"/>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577" customFormat="true" ht="15" customHeight="true" x14ac:dyDescent="0.2">
      <c r="A120" s="116" t="s">
        <v>99</v>
      </c>
      <c r="B120" s="207"/>
      <c r="C120" s="2214" t="s">
        <v>115</v>
      </c>
      <c r="D120" s="2215"/>
      <c r="E120" s="2215"/>
      <c r="F120" s="2215"/>
      <c r="G120" s="2216"/>
      <c r="H120" s="2365" t="s">
        <v>39</v>
      </c>
      <c r="I120" s="2366"/>
      <c r="J120" s="2366"/>
      <c r="K120" s="2366"/>
      <c r="L120" s="2367"/>
      <c r="M120" s="2372" t="s">
        <v>38</v>
      </c>
      <c r="N120" s="2373"/>
      <c r="O120" s="2373"/>
      <c r="P120" s="2373"/>
      <c r="Q120" s="2374"/>
      <c r="R120" s="1931" t="s">
        <v>139</v>
      </c>
      <c r="S120" s="1940"/>
      <c r="T120" s="1940"/>
      <c r="U120" s="1940"/>
      <c r="V120" s="1941"/>
      <c r="W120" s="1983"/>
      <c r="X120" s="1983"/>
      <c r="Y120" s="1983"/>
      <c r="Z120" s="1983"/>
      <c r="AA120" s="1983"/>
      <c r="AB120" s="1983"/>
      <c r="AC120" s="1983"/>
      <c r="AD120" s="1983"/>
      <c r="AE120" s="1983"/>
      <c r="AF120" s="1983"/>
      <c r="AG120" s="1983"/>
      <c r="AH120" s="1983"/>
      <c r="AI120" s="1983"/>
      <c r="AJ120" s="1983"/>
      <c r="AK120" s="1983"/>
      <c r="AL120" s="1983"/>
      <c r="AM120" s="1983"/>
      <c r="AN120" s="1983"/>
      <c r="AO120" s="1983"/>
      <c r="AP120" s="1983"/>
      <c r="AQ120" s="1983"/>
      <c r="AR120" s="1983"/>
      <c r="AS120" s="1983"/>
      <c r="AT120" s="1983"/>
      <c r="AU120" s="1983"/>
      <c r="AV120" s="1983"/>
      <c r="AW120" s="1983"/>
      <c r="AX120" s="1983"/>
      <c r="AY120" s="1983"/>
      <c r="AZ120" s="585"/>
      <c r="BA120" s="217" t="s">
        <v>129</v>
      </c>
      <c r="BB120" s="116" t="s">
        <v>99</v>
      </c>
      <c r="BC120" s="2224" t="s">
        <v>115</v>
      </c>
      <c r="BD120" s="2225"/>
      <c r="BE120" s="2225"/>
      <c r="BF120" s="2225"/>
      <c r="BG120" s="2226"/>
      <c r="BH120" s="2227" t="s">
        <v>39</v>
      </c>
      <c r="BI120" s="2225"/>
      <c r="BJ120" s="2225"/>
      <c r="BK120" s="2225"/>
      <c r="BL120" s="2226"/>
      <c r="BM120" s="2227" t="s">
        <v>38</v>
      </c>
      <c r="BN120" s="2225"/>
      <c r="BO120" s="2225"/>
      <c r="BP120" s="2225"/>
      <c r="BQ120" s="2237"/>
      <c r="BR120" s="1779" t="s">
        <v>139</v>
      </c>
      <c r="BS120" s="1780"/>
      <c r="BT120" s="1780"/>
      <c r="BU120" s="1780"/>
      <c r="BV120" s="1780"/>
      <c r="BW120" s="2042"/>
      <c r="BX120" s="2042"/>
      <c r="BY120" s="2043"/>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577" customFormat="true" ht="12.75" x14ac:dyDescent="0.2">
      <c r="A121" s="187" t="s">
        <v>88</v>
      </c>
      <c r="B121" s="245"/>
      <c r="C121" s="279" t="s">
        <v>0</v>
      </c>
      <c r="D121" s="280" t="s">
        <v>1</v>
      </c>
      <c r="E121" s="280" t="s">
        <v>2</v>
      </c>
      <c r="F121" s="280" t="s">
        <v>3</v>
      </c>
      <c r="G121" s="281" t="s">
        <v>4</v>
      </c>
      <c r="H121" s="1543" t="s">
        <v>0</v>
      </c>
      <c r="I121" s="1509" t="s">
        <v>1</v>
      </c>
      <c r="J121" s="1509" t="s">
        <v>2</v>
      </c>
      <c r="K121" s="1509" t="s">
        <v>3</v>
      </c>
      <c r="L121" s="1510" t="s">
        <v>4</v>
      </c>
      <c r="M121" s="1533" t="s">
        <v>0</v>
      </c>
      <c r="N121" s="1509" t="s">
        <v>1</v>
      </c>
      <c r="O121" s="1509" t="s">
        <v>2</v>
      </c>
      <c r="P121" s="1509" t="s">
        <v>3</v>
      </c>
      <c r="Q121" s="1555" t="s">
        <v>4</v>
      </c>
      <c r="R121" s="1543" t="s">
        <v>318</v>
      </c>
      <c r="S121" s="1509" t="s">
        <v>319</v>
      </c>
      <c r="T121" s="1509" t="s">
        <v>320</v>
      </c>
      <c r="U121" s="1509" t="s">
        <v>321</v>
      </c>
      <c r="V121" s="1511" t="s">
        <v>247</v>
      </c>
      <c r="W121" s="1983"/>
      <c r="X121" s="1983"/>
      <c r="Y121" s="1983"/>
      <c r="Z121" s="1983"/>
      <c r="AA121" s="1983"/>
      <c r="AB121" s="1983"/>
      <c r="AC121" s="1983"/>
      <c r="AD121" s="1983"/>
      <c r="AE121" s="1983"/>
      <c r="AF121" s="1983"/>
      <c r="AG121" s="1983"/>
      <c r="AH121" s="1983"/>
      <c r="AI121" s="1983"/>
      <c r="AJ121" s="1983"/>
      <c r="AK121" s="1983"/>
      <c r="AL121" s="1983"/>
      <c r="AM121" s="1983"/>
      <c r="AN121" s="1983"/>
      <c r="AO121" s="1983"/>
      <c r="AP121" s="1983"/>
      <c r="AQ121" s="1983"/>
      <c r="AR121" s="1983"/>
      <c r="AS121" s="1983"/>
      <c r="AT121" s="1983"/>
      <c r="AU121" s="1983"/>
      <c r="AV121" s="1983"/>
      <c r="AW121" s="1983"/>
      <c r="AX121" s="1983"/>
      <c r="AY121" s="1983"/>
      <c r="AZ121" s="585"/>
      <c r="BA121" s="198" t="s">
        <v>117</v>
      </c>
      <c r="BB121" s="197"/>
      <c r="BC121" s="334" t="s">
        <v>0</v>
      </c>
      <c r="BD121" s="172" t="s">
        <v>1</v>
      </c>
      <c r="BE121" s="172" t="s">
        <v>2</v>
      </c>
      <c r="BF121" s="172" t="s">
        <v>3</v>
      </c>
      <c r="BG121" s="335" t="s">
        <v>4</v>
      </c>
      <c r="BH121" s="336" t="s">
        <v>0</v>
      </c>
      <c r="BI121" s="172" t="s">
        <v>1</v>
      </c>
      <c r="BJ121" s="172" t="s">
        <v>2</v>
      </c>
      <c r="BK121" s="172" t="s">
        <v>3</v>
      </c>
      <c r="BL121" s="335" t="s">
        <v>4</v>
      </c>
      <c r="BM121" s="336" t="s">
        <v>0</v>
      </c>
      <c r="BN121" s="172" t="s">
        <v>1</v>
      </c>
      <c r="BO121" s="172" t="s">
        <v>2</v>
      </c>
      <c r="BP121" s="172" t="s">
        <v>3</v>
      </c>
      <c r="BQ121" s="335" t="s">
        <v>4</v>
      </c>
      <c r="BR121" s="336" t="s">
        <v>318</v>
      </c>
      <c r="BS121" s="172" t="s">
        <v>319</v>
      </c>
      <c r="BT121" s="172" t="s">
        <v>320</v>
      </c>
      <c r="BU121" s="172" t="s">
        <v>321</v>
      </c>
      <c r="BV121" s="1999" t="s">
        <v>247</v>
      </c>
      <c r="BW121" s="2044"/>
      <c r="BX121" s="2044"/>
      <c r="BY121" s="1852"/>
      <c r="BZ121" s="1852"/>
      <c r="CA121" s="1852"/>
      <c r="CB121" s="1852"/>
      <c r="CC121" s="1852"/>
      <c r="CD121" s="1852"/>
      <c r="CE121" s="1852"/>
      <c r="CF121" s="1852"/>
      <c r="CG121" s="1852"/>
      <c r="CH121" s="1852"/>
      <c r="CI121" s="1852"/>
      <c r="CJ121" s="1852"/>
      <c r="CK121" s="1852"/>
      <c r="CL121" s="1852"/>
      <c r="CM121" s="1852"/>
      <c r="CN121" s="1852"/>
      <c r="CO121" s="1852"/>
      <c r="CP121" s="1852"/>
      <c r="CQ121" s="1852"/>
      <c r="CR121" s="1852"/>
      <c r="CS121" s="1852"/>
      <c r="CT121" s="1852"/>
      <c r="CU121" s="1852"/>
      <c r="CV121" s="1852"/>
      <c r="CW121" s="1852"/>
      <c r="CX121" s="1852"/>
      <c r="CY121" s="1852"/>
      <c r="CZ121" s="1852"/>
    </row>
    <row r="122" s="577" customFormat="true" ht="15" customHeight="true" x14ac:dyDescent="0.2">
      <c r="A122" s="2375" t="s">
        <v>18</v>
      </c>
      <c r="B122" s="1729" t="s">
        <v>14</v>
      </c>
      <c r="C122" s="1627">
        <v>96.010591414771227</v>
      </c>
      <c r="D122" s="1628">
        <v>99.203866719016659</v>
      </c>
      <c r="E122" s="1628">
        <v>99.823596285238096</v>
      </c>
      <c r="F122" s="1628">
        <v>99.473704800744542</v>
      </c>
      <c r="G122" s="1629">
        <v>99.889623814636082</v>
      </c>
      <c r="H122" s="1630">
        <v>94.26656361903737</v>
      </c>
      <c r="I122" s="1628">
        <v>99.051806429156159</v>
      </c>
      <c r="J122" s="1628">
        <v>99.426760561260934</v>
      </c>
      <c r="K122" s="1628">
        <v>99.656756279201915</v>
      </c>
      <c r="L122" s="1631">
        <v>99.840892653461083</v>
      </c>
      <c r="M122" s="1632">
        <v>98.066255161415</v>
      </c>
      <c r="N122" s="1628">
        <v>99.703337352170863</v>
      </c>
      <c r="O122" s="1628">
        <v>99.586609365647064</v>
      </c>
      <c r="P122" s="1628">
        <v>100</v>
      </c>
      <c r="Q122" s="1629">
        <v>99.954854078905328</v>
      </c>
      <c r="R122" s="1630">
        <v>99.490170316577235</v>
      </c>
      <c r="S122" s="1628">
        <v>99.766724682075122</v>
      </c>
      <c r="T122" s="1628">
        <v>96.844363651738036</v>
      </c>
      <c r="U122" s="1628">
        <v>99.404387911269495</v>
      </c>
      <c r="V122" s="1959">
        <v>99.813791814443192</v>
      </c>
      <c r="W122" s="1983"/>
      <c r="X122" s="1983"/>
      <c r="Y122" s="1983"/>
      <c r="Z122" s="1983"/>
      <c r="AA122" s="1983"/>
      <c r="AB122" s="1983"/>
      <c r="AC122" s="1983"/>
      <c r="AD122" s="1983"/>
      <c r="AE122" s="1983"/>
      <c r="AF122" s="1983"/>
      <c r="AG122" s="1983"/>
      <c r="AH122" s="1983"/>
      <c r="AI122" s="1983"/>
      <c r="AJ122" s="1983"/>
      <c r="AK122" s="1983"/>
      <c r="AL122" s="1983"/>
      <c r="AM122" s="1983"/>
      <c r="AN122" s="1983"/>
      <c r="AO122" s="1983"/>
      <c r="AP122" s="1983"/>
      <c r="AQ122" s="1983"/>
      <c r="AR122" s="1983"/>
      <c r="AS122" s="1983"/>
      <c r="AT122" s="1983"/>
      <c r="AU122" s="1983"/>
      <c r="AV122" s="1983"/>
      <c r="AW122" s="1983"/>
      <c r="AX122" s="1983"/>
      <c r="AY122" s="1983"/>
      <c r="AZ122" s="585"/>
      <c r="BA122" s="2238" t="s">
        <v>18</v>
      </c>
      <c r="BB122" s="155" t="s">
        <v>14</v>
      </c>
      <c r="BC122" s="368">
        <v>3433.4217566179432</v>
      </c>
      <c r="BD122" s="372">
        <v>3547.8121747398832</v>
      </c>
      <c r="BE122" s="372">
        <v>3571.9990234805055</v>
      </c>
      <c r="BF122" s="372">
        <v>3555.0691828076942</v>
      </c>
      <c r="BG122" s="376">
        <v>3574.8330525831884</v>
      </c>
      <c r="BH122" s="380">
        <v>1935.2751692358677</v>
      </c>
      <c r="BI122" s="372">
        <v>2031.3527390180423</v>
      </c>
      <c r="BJ122" s="372">
        <v>2039.5480290795751</v>
      </c>
      <c r="BK122" s="372">
        <v>2046.9566663529995</v>
      </c>
      <c r="BL122" s="376">
        <v>2046.9923139713617</v>
      </c>
      <c r="BM122" s="380">
        <v>1494.0673020991408</v>
      </c>
      <c r="BN122" s="372">
        <v>1520.3082585413786</v>
      </c>
      <c r="BO122" s="372">
        <v>1520.6391201095405</v>
      </c>
      <c r="BP122" s="372">
        <v>1524.6944385475606</v>
      </c>
      <c r="BQ122" s="376">
        <v>1523.3011532736884</v>
      </c>
      <c r="BR122" s="380">
        <v>6803.2749575376893</v>
      </c>
      <c r="BS122" s="372">
        <v>1352.17049358349</v>
      </c>
      <c r="BT122" s="372">
        <v>4066.4817604053233</v>
      </c>
      <c r="BU122" s="372">
        <v>4723.6058163402731</v>
      </c>
      <c r="BV122" s="2000">
        <v>737.60216236247913</v>
      </c>
      <c r="BW122" s="2045"/>
      <c r="BX122" s="2045"/>
      <c r="BY122" s="1926"/>
      <c r="BZ122" s="1926"/>
      <c r="CA122" s="1926"/>
      <c r="CB122" s="1926"/>
      <c r="CC122" s="1926"/>
      <c r="CD122" s="1926"/>
      <c r="CE122" s="1926"/>
      <c r="CF122" s="1926"/>
      <c r="CG122" s="1926"/>
      <c r="CH122" s="1926"/>
      <c r="CI122" s="1926"/>
      <c r="CJ122" s="1926"/>
      <c r="CK122" s="1926"/>
      <c r="CL122" s="1926"/>
      <c r="CM122" s="1926"/>
      <c r="CN122" s="1926"/>
      <c r="CO122" s="1926"/>
      <c r="CP122" s="1926"/>
      <c r="CQ122" s="1926"/>
      <c r="CR122" s="1926"/>
      <c r="CS122" s="1926"/>
      <c r="CT122" s="1926"/>
      <c r="CU122" s="1926"/>
      <c r="CV122" s="1926"/>
      <c r="CW122" s="1926"/>
      <c r="CX122" s="1926"/>
      <c r="CY122" s="1926"/>
      <c r="CZ122" s="1853"/>
    </row>
    <row r="123" s="577" customFormat="true" ht="15" customHeight="true" x14ac:dyDescent="0.2">
      <c r="A123" s="2376"/>
      <c r="B123" s="1730" t="s">
        <v>52</v>
      </c>
      <c r="C123" s="1633">
        <v>3.9894085852287375</v>
      </c>
      <c r="D123" s="1634">
        <v>0.79613328098335268</v>
      </c>
      <c r="E123" s="1634">
        <v>0.17640371476188324</v>
      </c>
      <c r="F123" s="1634">
        <v>0.52629519925545587</v>
      </c>
      <c r="G123" s="1635">
        <v>0.11037618536391058</v>
      </c>
      <c r="H123" s="1636">
        <v>5.7334363809626634</v>
      </c>
      <c r="I123" s="1634">
        <v>0.94819357084386757</v>
      </c>
      <c r="J123" s="1634">
        <v>0.57323943873907712</v>
      </c>
      <c r="K123" s="1634">
        <v>0.34324372079810439</v>
      </c>
      <c r="L123" s="1637">
        <v>0.15910734653890199</v>
      </c>
      <c r="M123" s="1638">
        <v>1.9337448385849922</v>
      </c>
      <c r="N123" s="1634">
        <v>0.29666264782912866</v>
      </c>
      <c r="O123" s="1634">
        <v>0.41339063435293211</v>
      </c>
      <c r="P123" s="1634">
        <v>0</v>
      </c>
      <c r="Q123" s="1635">
        <v>4.5145921094669479E-2</v>
      </c>
      <c r="R123" s="1636">
        <v>0.5098296834228061</v>
      </c>
      <c r="S123" s="1634">
        <v>0.23327531792489706</v>
      </c>
      <c r="T123" s="1634">
        <v>3.155636348261861</v>
      </c>
      <c r="U123" s="1634">
        <v>0.59561208873050775</v>
      </c>
      <c r="V123" s="1960">
        <v>0.18620818555680982</v>
      </c>
      <c r="W123" s="1983"/>
      <c r="X123" s="1983"/>
      <c r="Y123" s="1983"/>
      <c r="Z123" s="1983"/>
      <c r="AA123" s="1983"/>
      <c r="AB123" s="1983"/>
      <c r="AC123" s="1983"/>
      <c r="AD123" s="1983"/>
      <c r="AE123" s="1983"/>
      <c r="AF123" s="1983"/>
      <c r="AG123" s="1983"/>
      <c r="AH123" s="1983"/>
      <c r="AI123" s="1983"/>
      <c r="AJ123" s="1983"/>
      <c r="AK123" s="1983"/>
      <c r="AL123" s="1983"/>
      <c r="AM123" s="1983"/>
      <c r="AN123" s="1983"/>
      <c r="AO123" s="1983"/>
      <c r="AP123" s="1983"/>
      <c r="AQ123" s="1983"/>
      <c r="AR123" s="1983"/>
      <c r="AS123" s="1983"/>
      <c r="AT123" s="1983"/>
      <c r="AU123" s="1983"/>
      <c r="AV123" s="1983"/>
      <c r="AW123" s="1983"/>
      <c r="AX123" s="1983"/>
      <c r="AY123" s="1983"/>
      <c r="AZ123" s="585"/>
      <c r="BA123" s="2239"/>
      <c r="BB123" s="156" t="s">
        <v>52</v>
      </c>
      <c r="BC123" s="369">
        <v>142.66470012031843</v>
      </c>
      <c r="BD123" s="373">
        <v>28.471988445657075</v>
      </c>
      <c r="BE123" s="373">
        <v>6.3122740545960649</v>
      </c>
      <c r="BF123" s="373">
        <v>18.809150093288793</v>
      </c>
      <c r="BG123" s="377">
        <v>3.9501243531476979</v>
      </c>
      <c r="BH123" s="381">
        <v>117.70639170970883</v>
      </c>
      <c r="BI123" s="373">
        <v>19.445537408049042</v>
      </c>
      <c r="BJ123" s="373">
        <v>11.758900328957267</v>
      </c>
      <c r="BK123" s="373">
        <v>7.0502497643315243</v>
      </c>
      <c r="BL123" s="377">
        <v>3.2621054039646538</v>
      </c>
      <c r="BM123" s="381">
        <v>29.461152862188385</v>
      </c>
      <c r="BN123" s="373">
        <v>4.5236065860292571</v>
      </c>
      <c r="BO123" s="373">
        <v>6.3122740545960649</v>
      </c>
      <c r="BP123" s="373">
        <v>0</v>
      </c>
      <c r="BQ123" s="377">
        <v>0.68801894918304418</v>
      </c>
      <c r="BR123" s="381">
        <v>34.862856368653894</v>
      </c>
      <c r="BS123" s="373">
        <v>3.1616553794315942</v>
      </c>
      <c r="BT123" s="373">
        <v>132.5047444043856</v>
      </c>
      <c r="BU123" s="373">
        <v>28.302943016170875</v>
      </c>
      <c r="BV123" s="2001">
        <v>1.3760378983660884</v>
      </c>
      <c r="BW123" s="2046"/>
      <c r="BX123" s="2046"/>
      <c r="BY123" s="1927"/>
      <c r="BZ123" s="1927"/>
      <c r="CA123" s="1927"/>
      <c r="CB123" s="1927"/>
      <c r="CC123" s="1927"/>
      <c r="CD123" s="1927"/>
      <c r="CE123" s="1927"/>
      <c r="CF123" s="1927"/>
      <c r="CG123" s="1927"/>
      <c r="CH123" s="1927"/>
      <c r="CI123" s="1927"/>
      <c r="CJ123" s="1927"/>
      <c r="CK123" s="1927"/>
      <c r="CL123" s="1927"/>
      <c r="CM123" s="1927"/>
      <c r="CN123" s="1927"/>
      <c r="CO123" s="1927"/>
      <c r="CP123" s="1927"/>
      <c r="CQ123" s="1927"/>
      <c r="CR123" s="1927"/>
      <c r="CS123" s="1927"/>
      <c r="CT123" s="1927"/>
      <c r="CU123" s="1927"/>
      <c r="CV123" s="1927"/>
      <c r="CW123" s="1927"/>
      <c r="CX123" s="1927"/>
      <c r="CY123" s="1927"/>
      <c r="CZ123" s="1854"/>
    </row>
    <row r="124" s="577" customFormat="true" ht="15" customHeight="true" x14ac:dyDescent="0.2">
      <c r="A124" s="2376" t="s">
        <v>51</v>
      </c>
      <c r="B124" s="1730" t="s">
        <v>15</v>
      </c>
      <c r="C124" s="1633">
        <v>86.042846158868898</v>
      </c>
      <c r="D124" s="1634">
        <v>93.394782061698137</v>
      </c>
      <c r="E124" s="1634">
        <v>95.804436869872617</v>
      </c>
      <c r="F124" s="1634">
        <v>96.64667982594753</v>
      </c>
      <c r="G124" s="1635">
        <v>98.978698537831463</v>
      </c>
      <c r="H124" s="1636">
        <v>81.471849598137197</v>
      </c>
      <c r="I124" s="1634">
        <v>93.412638029802011</v>
      </c>
      <c r="J124" s="1634">
        <v>93.512109936092386</v>
      </c>
      <c r="K124" s="1634">
        <v>98.260182352604403</v>
      </c>
      <c r="L124" s="1637">
        <v>99.249657650253013</v>
      </c>
      <c r="M124" s="1638">
        <v>91.80801371855668</v>
      </c>
      <c r="N124" s="1634">
        <v>95.013262951914754</v>
      </c>
      <c r="O124" s="1634">
        <v>94.465989367580434</v>
      </c>
      <c r="P124" s="1634">
        <v>97.513915690100333</v>
      </c>
      <c r="Q124" s="1635">
        <v>98.782160823011282</v>
      </c>
      <c r="R124" s="1636">
        <v>94.166205015238901</v>
      </c>
      <c r="S124" s="1634">
        <v>97.081518794374816</v>
      </c>
      <c r="T124" s="1634">
        <v>91.630405740156135</v>
      </c>
      <c r="U124" s="1634">
        <v>95.53192029137692</v>
      </c>
      <c r="V124" s="1960">
        <v>94.728608814864643</v>
      </c>
      <c r="W124" s="1983"/>
      <c r="X124" s="1983"/>
      <c r="Y124" s="1983"/>
      <c r="Z124" s="1983"/>
      <c r="AA124" s="1983"/>
      <c r="AB124" s="1983"/>
      <c r="AC124" s="1983"/>
      <c r="AD124" s="1983"/>
      <c r="AE124" s="1983"/>
      <c r="AF124" s="1983"/>
      <c r="AG124" s="1983"/>
      <c r="AH124" s="1983"/>
      <c r="AI124" s="1983"/>
      <c r="AJ124" s="1983"/>
      <c r="AK124" s="1983"/>
      <c r="AL124" s="1983"/>
      <c r="AM124" s="1983"/>
      <c r="AN124" s="1983"/>
      <c r="AO124" s="1983"/>
      <c r="AP124" s="1983"/>
      <c r="AQ124" s="1983"/>
      <c r="AR124" s="1983"/>
      <c r="AS124" s="1983"/>
      <c r="AT124" s="1983"/>
      <c r="AU124" s="1983"/>
      <c r="AV124" s="1983"/>
      <c r="AW124" s="1983"/>
      <c r="AX124" s="1983"/>
      <c r="AY124" s="1983"/>
      <c r="AZ124" s="585"/>
      <c r="BA124" s="2239" t="s">
        <v>51</v>
      </c>
      <c r="BB124" s="156" t="s">
        <v>15</v>
      </c>
      <c r="BC124" s="369">
        <v>3068.9747637918776</v>
      </c>
      <c r="BD124" s="373">
        <v>3340.0628001141599</v>
      </c>
      <c r="BE124" s="373">
        <v>3428.1809880545366</v>
      </c>
      <c r="BF124" s="373">
        <v>3448.9175618952872</v>
      </c>
      <c r="BG124" s="377">
        <v>3542.2330120224437</v>
      </c>
      <c r="BH124" s="381">
        <v>1670.4275697496093</v>
      </c>
      <c r="BI124" s="373">
        <v>1915.7047706793228</v>
      </c>
      <c r="BJ124" s="373">
        <v>1918.2203909551874</v>
      </c>
      <c r="BK124" s="373">
        <v>2018.2709413119951</v>
      </c>
      <c r="BL124" s="377">
        <v>2034.8704921891942</v>
      </c>
      <c r="BM124" s="381">
        <v>1392.6442813610499</v>
      </c>
      <c r="BN124" s="373">
        <v>1448.7925095880903</v>
      </c>
      <c r="BO124" s="373">
        <v>1442.4497416592144</v>
      </c>
      <c r="BP124" s="373">
        <v>1486.7892493369168</v>
      </c>
      <c r="BQ124" s="377">
        <v>1500.1991790476834</v>
      </c>
      <c r="BR124" s="381">
        <v>6434.2290198219098</v>
      </c>
      <c r="BS124" s="373">
        <v>1313.9149425310623</v>
      </c>
      <c r="BT124" s="373">
        <v>3845.1027600810025</v>
      </c>
      <c r="BU124" s="373">
        <v>4535.0986348921579</v>
      </c>
      <c r="BV124" s="2001">
        <v>700.02376855222315</v>
      </c>
      <c r="BW124" s="2046"/>
      <c r="BX124" s="2046"/>
      <c r="BY124" s="1927"/>
      <c r="BZ124" s="1927"/>
      <c r="CA124" s="1927"/>
      <c r="CB124" s="1927"/>
      <c r="CC124" s="1927"/>
      <c r="CD124" s="1927"/>
      <c r="CE124" s="1927"/>
      <c r="CF124" s="1927"/>
      <c r="CG124" s="1927"/>
      <c r="CH124" s="1927"/>
      <c r="CI124" s="1927"/>
      <c r="CJ124" s="1927"/>
      <c r="CK124" s="1927"/>
      <c r="CL124" s="1927"/>
      <c r="CM124" s="1927"/>
      <c r="CN124" s="1927"/>
      <c r="CO124" s="1927"/>
      <c r="CP124" s="1927"/>
      <c r="CQ124" s="1927"/>
      <c r="CR124" s="1927"/>
      <c r="CS124" s="1927"/>
      <c r="CT124" s="1927"/>
      <c r="CU124" s="1927"/>
      <c r="CV124" s="1927"/>
      <c r="CW124" s="1927"/>
      <c r="CX124" s="1927"/>
      <c r="CY124" s="1927"/>
      <c r="CZ124" s="1854"/>
    </row>
    <row r="125" s="577" customFormat="true" ht="15" customHeight="true" x14ac:dyDescent="0.2">
      <c r="A125" s="2376"/>
      <c r="B125" s="1730" t="s">
        <v>16</v>
      </c>
      <c r="C125" s="1633">
        <v>9.9573565832388056</v>
      </c>
      <c r="D125" s="1634">
        <v>5.8090846573185644</v>
      </c>
      <c r="E125" s="1634">
        <v>4.0191594153654915</v>
      </c>
      <c r="F125" s="1634">
        <v>2.826244106201989</v>
      </c>
      <c r="G125" s="1635">
        <v>0.91092527680462165</v>
      </c>
      <c r="H125" s="1636">
        <v>12.787250517439617</v>
      </c>
      <c r="I125" s="1634">
        <v>5.6391683993541495</v>
      </c>
      <c r="J125" s="1634">
        <v>5.9146506251686137</v>
      </c>
      <c r="K125" s="1634">
        <v>1.3965739265975305</v>
      </c>
      <c r="L125" s="1637">
        <v>0.59123500320807065</v>
      </c>
      <c r="M125" s="1638">
        <v>6.2498033691687427</v>
      </c>
      <c r="N125" s="1634">
        <v>4.6900744002561465</v>
      </c>
      <c r="O125" s="1634">
        <v>5.120619998066652</v>
      </c>
      <c r="P125" s="1634">
        <v>2.4860843098996308</v>
      </c>
      <c r="Q125" s="1635">
        <v>1.1725358603114051</v>
      </c>
      <c r="R125" s="1636">
        <v>5.323570236758723</v>
      </c>
      <c r="S125" s="1634">
        <v>2.684875287765486</v>
      </c>
      <c r="T125" s="1634">
        <v>5.2119508235435941</v>
      </c>
      <c r="U125" s="1634">
        <v>3.8718777924333549</v>
      </c>
      <c r="V125" s="1960">
        <v>5.0851829995785556</v>
      </c>
      <c r="W125" s="1983"/>
      <c r="X125" s="1983"/>
      <c r="Y125" s="1983"/>
      <c r="Z125" s="1983"/>
      <c r="AA125" s="1983"/>
      <c r="AB125" s="1983"/>
      <c r="AC125" s="1983"/>
      <c r="AD125" s="1983"/>
      <c r="AE125" s="1983"/>
      <c r="AF125" s="1983"/>
      <c r="AG125" s="1983"/>
      <c r="AH125" s="1983"/>
      <c r="AI125" s="1983"/>
      <c r="AJ125" s="1983"/>
      <c r="AK125" s="1983"/>
      <c r="AL125" s="1983"/>
      <c r="AM125" s="1983"/>
      <c r="AN125" s="1983"/>
      <c r="AO125" s="1983"/>
      <c r="AP125" s="1983"/>
      <c r="AQ125" s="1983"/>
      <c r="AR125" s="1983"/>
      <c r="AS125" s="1983"/>
      <c r="AT125" s="1983"/>
      <c r="AU125" s="1983"/>
      <c r="AV125" s="1983"/>
      <c r="AW125" s="1983"/>
      <c r="AX125" s="1983"/>
      <c r="AY125" s="1983"/>
      <c r="AZ125" s="585"/>
      <c r="BA125" s="2239"/>
      <c r="BB125" s="156" t="s">
        <v>16</v>
      </c>
      <c r="BC125" s="369">
        <v>355.15882414690384</v>
      </c>
      <c r="BD125" s="373">
        <v>207.74937462572478</v>
      </c>
      <c r="BE125" s="373">
        <v>143.81803542596913</v>
      </c>
      <c r="BF125" s="373">
        <v>100.85688354361969</v>
      </c>
      <c r="BG125" s="377">
        <v>32.600040560744553</v>
      </c>
      <c r="BH125" s="381">
        <v>262.1786041557412</v>
      </c>
      <c r="BI125" s="373">
        <v>115.64796833871968</v>
      </c>
      <c r="BJ125" s="373">
        <v>121.32763812438884</v>
      </c>
      <c r="BK125" s="373">
        <v>28.685725041004648</v>
      </c>
      <c r="BL125" s="377">
        <v>12.121821782167322</v>
      </c>
      <c r="BM125" s="381">
        <v>94.803847389464067</v>
      </c>
      <c r="BN125" s="373">
        <v>71.515748953288892</v>
      </c>
      <c r="BO125" s="373">
        <v>78.18937845032633</v>
      </c>
      <c r="BP125" s="373">
        <v>37.905189210643172</v>
      </c>
      <c r="BQ125" s="377">
        <v>17.807236857217767</v>
      </c>
      <c r="BR125" s="381">
        <v>363.75120034698222</v>
      </c>
      <c r="BS125" s="373">
        <v>36.337480122239938</v>
      </c>
      <c r="BT125" s="373">
        <v>218.71000499380503</v>
      </c>
      <c r="BU125" s="373">
        <v>183.80607902967847</v>
      </c>
      <c r="BV125" s="2001">
        <v>37.578393810256081</v>
      </c>
      <c r="BW125" s="2046"/>
      <c r="BX125" s="2046"/>
      <c r="BY125" s="1927"/>
      <c r="BZ125" s="1927"/>
      <c r="CA125" s="1927"/>
      <c r="CB125" s="1927"/>
      <c r="CC125" s="1927"/>
      <c r="CD125" s="1927"/>
      <c r="CE125" s="1927"/>
      <c r="CF125" s="1927"/>
      <c r="CG125" s="1927"/>
      <c r="CH125" s="1927"/>
      <c r="CI125" s="1927"/>
      <c r="CJ125" s="1927"/>
      <c r="CK125" s="1927"/>
      <c r="CL125" s="1927"/>
      <c r="CM125" s="1927"/>
      <c r="CN125" s="1927"/>
      <c r="CO125" s="1927"/>
      <c r="CP125" s="1927"/>
      <c r="CQ125" s="1927"/>
      <c r="CR125" s="1927"/>
      <c r="CS125" s="1927"/>
      <c r="CT125" s="1927"/>
      <c r="CU125" s="1927"/>
      <c r="CV125" s="1927"/>
      <c r="CW125" s="1927"/>
      <c r="CX125" s="1927"/>
      <c r="CY125" s="1927"/>
      <c r="CZ125" s="1854"/>
    </row>
    <row r="126" s="577" customFormat="true" ht="15" customHeight="true" x14ac:dyDescent="0.2">
      <c r="A126" s="2376"/>
      <c r="B126" s="1730" t="s">
        <v>22</v>
      </c>
      <c r="C126" s="1633">
        <v>3.723343684266351</v>
      </c>
      <c r="D126" s="1634">
        <v>0.79613328098335268</v>
      </c>
      <c r="E126" s="1634">
        <v>0.17640371476188324</v>
      </c>
      <c r="F126" s="1634">
        <v>0.52707606785049177</v>
      </c>
      <c r="G126" s="1635">
        <v>0.11037618536391058</v>
      </c>
      <c r="H126" s="1636">
        <v>5.4212736547965612</v>
      </c>
      <c r="I126" s="1634">
        <v>0.94819357084386757</v>
      </c>
      <c r="J126" s="1634">
        <v>0.57323943873907712</v>
      </c>
      <c r="K126" s="1634">
        <v>0.34324372079810439</v>
      </c>
      <c r="L126" s="1637">
        <v>0.15910734653890199</v>
      </c>
      <c r="M126" s="1638">
        <v>1.7241603434629982</v>
      </c>
      <c r="N126" s="1634">
        <v>0.29666264782912866</v>
      </c>
      <c r="O126" s="1634">
        <v>0.41339063435293211</v>
      </c>
      <c r="P126" s="1634">
        <v>0</v>
      </c>
      <c r="Q126" s="1635">
        <v>4.5303316677337328E-2</v>
      </c>
      <c r="R126" s="1636">
        <v>0.51022474800226425</v>
      </c>
      <c r="S126" s="1634">
        <v>0.23360591785976148</v>
      </c>
      <c r="T126" s="1634">
        <v>3.0014746827625354</v>
      </c>
      <c r="U126" s="1634">
        <v>0.54102873181678923</v>
      </c>
      <c r="V126" s="1960">
        <v>9.3104092778404909E-2</v>
      </c>
      <c r="W126" s="1983"/>
      <c r="X126" s="1983"/>
      <c r="Y126" s="1983"/>
      <c r="Z126" s="1983"/>
      <c r="AA126" s="1983"/>
      <c r="AB126" s="1983"/>
      <c r="AC126" s="1983"/>
      <c r="AD126" s="1983"/>
      <c r="AE126" s="1983"/>
      <c r="AF126" s="1983"/>
      <c r="AG126" s="1983"/>
      <c r="AH126" s="1983"/>
      <c r="AI126" s="1983"/>
      <c r="AJ126" s="1983"/>
      <c r="AK126" s="1983"/>
      <c r="AL126" s="1983"/>
      <c r="AM126" s="1983"/>
      <c r="AN126" s="1983"/>
      <c r="AO126" s="1983"/>
      <c r="AP126" s="1983"/>
      <c r="AQ126" s="1983"/>
      <c r="AR126" s="1983"/>
      <c r="AS126" s="1983"/>
      <c r="AT126" s="1983"/>
      <c r="AU126" s="1983"/>
      <c r="AV126" s="1983"/>
      <c r="AW126" s="1983"/>
      <c r="AX126" s="1983"/>
      <c r="AY126" s="1983"/>
      <c r="AZ126" s="585"/>
      <c r="BA126" s="2239"/>
      <c r="BB126" s="156" t="s">
        <v>22</v>
      </c>
      <c r="BC126" s="369">
        <v>132.80415878896957</v>
      </c>
      <c r="BD126" s="373">
        <v>28.471988445657075</v>
      </c>
      <c r="BE126" s="373">
        <v>6.3122740545960649</v>
      </c>
      <c r="BF126" s="373">
        <v>18.809150093288793</v>
      </c>
      <c r="BG126" s="377">
        <v>3.9501243531476979</v>
      </c>
      <c r="BH126" s="381">
        <v>111.15305496067269</v>
      </c>
      <c r="BI126" s="373">
        <v>19.445537408049042</v>
      </c>
      <c r="BJ126" s="373">
        <v>11.758900328957267</v>
      </c>
      <c r="BK126" s="373">
        <v>7.0502497643315243</v>
      </c>
      <c r="BL126" s="377">
        <v>3.2621054039646538</v>
      </c>
      <c r="BM126" s="381">
        <v>26.153948279875678</v>
      </c>
      <c r="BN126" s="373">
        <v>4.5236065860292571</v>
      </c>
      <c r="BO126" s="373">
        <v>6.3122740545960649</v>
      </c>
      <c r="BP126" s="373">
        <v>0</v>
      </c>
      <c r="BQ126" s="377">
        <v>0.68801894918304418</v>
      </c>
      <c r="BR126" s="381">
        <v>34.862856368653894</v>
      </c>
      <c r="BS126" s="373">
        <v>3.1616553794315942</v>
      </c>
      <c r="BT126" s="373">
        <v>125.95140765534946</v>
      </c>
      <c r="BU126" s="373">
        <v>25.683757383041211</v>
      </c>
      <c r="BV126" s="2001">
        <v>0.68801894918304418</v>
      </c>
      <c r="BW126" s="2046"/>
      <c r="BX126" s="2046"/>
      <c r="BY126" s="1927"/>
      <c r="BZ126" s="1927"/>
      <c r="CA126" s="1927"/>
      <c r="CB126" s="1927"/>
      <c r="CC126" s="1927"/>
      <c r="CD126" s="1927"/>
      <c r="CE126" s="1927"/>
      <c r="CF126" s="1927"/>
      <c r="CG126" s="1927"/>
      <c r="CH126" s="1927"/>
      <c r="CI126" s="1927"/>
      <c r="CJ126" s="1927"/>
      <c r="CK126" s="1927"/>
      <c r="CL126" s="1927"/>
      <c r="CM126" s="1927"/>
      <c r="CN126" s="1927"/>
      <c r="CO126" s="1927"/>
      <c r="CP126" s="1927"/>
      <c r="CQ126" s="1927"/>
      <c r="CR126" s="1927"/>
      <c r="CS126" s="1927"/>
      <c r="CT126" s="1927"/>
      <c r="CU126" s="1927"/>
      <c r="CV126" s="1927"/>
      <c r="CW126" s="1927"/>
      <c r="CX126" s="1927"/>
      <c r="CY126" s="1927"/>
      <c r="CZ126" s="1854"/>
    </row>
    <row r="127" s="577" customFormat="true" ht="15" customHeight="true" x14ac:dyDescent="0.2">
      <c r="A127" s="2376"/>
      <c r="B127" s="1730" t="s">
        <v>19</v>
      </c>
      <c r="C127" s="1633">
        <v>0.2764535736253948</v>
      </c>
      <c r="D127" s="1634">
        <v>0</v>
      </c>
      <c r="E127" s="1634">
        <v>0</v>
      </c>
      <c r="F127" s="1634">
        <v>0</v>
      </c>
      <c r="G127" s="1635">
        <v>0</v>
      </c>
      <c r="H127" s="1636">
        <v>0.31962622962661524</v>
      </c>
      <c r="I127" s="1634">
        <v>0</v>
      </c>
      <c r="J127" s="1634">
        <v>0</v>
      </c>
      <c r="K127" s="1634">
        <v>0</v>
      </c>
      <c r="L127" s="1637">
        <v>0</v>
      </c>
      <c r="M127" s="1638">
        <v>0.21802256881154092</v>
      </c>
      <c r="N127" s="1634">
        <v>0</v>
      </c>
      <c r="O127" s="1634">
        <v>0</v>
      </c>
      <c r="P127" s="1634">
        <v>0</v>
      </c>
      <c r="Q127" s="1635">
        <v>0</v>
      </c>
      <c r="R127" s="1636">
        <v>0</v>
      </c>
      <c r="S127" s="1634">
        <v>0</v>
      </c>
      <c r="T127" s="1634">
        <v>0.15616875353765755</v>
      </c>
      <c r="U127" s="1634">
        <v>5.5173184372959601E-2</v>
      </c>
      <c r="V127" s="1960">
        <v>9.3104092778404909E-2</v>
      </c>
      <c r="W127" s="1983"/>
      <c r="X127" s="1983"/>
      <c r="Y127" s="1983"/>
      <c r="Z127" s="1983"/>
      <c r="AA127" s="1983"/>
      <c r="AB127" s="1983"/>
      <c r="AC127" s="1983"/>
      <c r="AD127" s="1983"/>
      <c r="AE127" s="1983"/>
      <c r="AF127" s="1983"/>
      <c r="AG127" s="1983"/>
      <c r="AH127" s="1983"/>
      <c r="AI127" s="1983"/>
      <c r="AJ127" s="1983"/>
      <c r="AK127" s="1983"/>
      <c r="AL127" s="1983"/>
      <c r="AM127" s="1983"/>
      <c r="AN127" s="1983"/>
      <c r="AO127" s="1983"/>
      <c r="AP127" s="1983"/>
      <c r="AQ127" s="1983"/>
      <c r="AR127" s="1983"/>
      <c r="AS127" s="1983"/>
      <c r="AT127" s="1983"/>
      <c r="AU127" s="1983"/>
      <c r="AV127" s="1983"/>
      <c r="AW127" s="1983"/>
      <c r="AX127" s="1983"/>
      <c r="AY127" s="1983"/>
      <c r="AZ127" s="585"/>
      <c r="BA127" s="2239"/>
      <c r="BB127" s="156" t="s">
        <v>19</v>
      </c>
      <c r="BC127" s="369">
        <v>9.8605413313488413</v>
      </c>
      <c r="BD127" s="373">
        <v>0</v>
      </c>
      <c r="BE127" s="373">
        <v>0</v>
      </c>
      <c r="BF127" s="373">
        <v>0</v>
      </c>
      <c r="BG127" s="377">
        <v>0</v>
      </c>
      <c r="BH127" s="381">
        <v>6.5533367490361361</v>
      </c>
      <c r="BI127" s="373">
        <v>0</v>
      </c>
      <c r="BJ127" s="373">
        <v>0</v>
      </c>
      <c r="BK127" s="373">
        <v>0</v>
      </c>
      <c r="BL127" s="377">
        <v>0</v>
      </c>
      <c r="BM127" s="381">
        <v>3.3072045823127061</v>
      </c>
      <c r="BN127" s="373">
        <v>0</v>
      </c>
      <c r="BO127" s="373">
        <v>0</v>
      </c>
      <c r="BP127" s="373">
        <v>0</v>
      </c>
      <c r="BQ127" s="377">
        <v>0</v>
      </c>
      <c r="BR127" s="381">
        <v>0</v>
      </c>
      <c r="BS127" s="373">
        <v>0</v>
      </c>
      <c r="BT127" s="373">
        <v>6.5533367490361361</v>
      </c>
      <c r="BU127" s="373">
        <v>2.6191856331296615</v>
      </c>
      <c r="BV127" s="2001">
        <v>0.68801894918304418</v>
      </c>
      <c r="BW127" s="2046"/>
      <c r="BX127" s="2046"/>
      <c r="BY127" s="1927"/>
      <c r="BZ127" s="1927"/>
      <c r="CA127" s="1927"/>
      <c r="CB127" s="1927"/>
      <c r="CC127" s="1927"/>
      <c r="CD127" s="1927"/>
      <c r="CE127" s="1927"/>
      <c r="CF127" s="1927"/>
      <c r="CG127" s="1927"/>
      <c r="CH127" s="1927"/>
      <c r="CI127" s="1927"/>
      <c r="CJ127" s="1927"/>
      <c r="CK127" s="1927"/>
      <c r="CL127" s="1927"/>
      <c r="CM127" s="1927"/>
      <c r="CN127" s="1927"/>
      <c r="CO127" s="1927"/>
      <c r="CP127" s="1927"/>
      <c r="CQ127" s="1927"/>
      <c r="CR127" s="1927"/>
      <c r="CS127" s="1927"/>
      <c r="CT127" s="1927"/>
      <c r="CU127" s="1927"/>
      <c r="CV127" s="1927"/>
      <c r="CW127" s="1927"/>
      <c r="CX127" s="1927"/>
      <c r="CY127" s="1927"/>
      <c r="CZ127" s="1854"/>
    </row>
    <row r="128" s="577" customFormat="true" ht="15" customHeight="true" x14ac:dyDescent="0.2">
      <c r="A128" s="2376" t="s">
        <v>181</v>
      </c>
      <c r="B128" s="1730" t="s">
        <v>50</v>
      </c>
      <c r="C128" s="1633">
        <v>10.372224535804285</v>
      </c>
      <c r="D128" s="1634">
        <v>5.8557038646206365</v>
      </c>
      <c r="E128" s="1634">
        <v>4.0262618909070937</v>
      </c>
      <c r="F128" s="1634">
        <v>2.8412194941909723</v>
      </c>
      <c r="G128" s="1635">
        <v>0.91193183237431563</v>
      </c>
      <c r="H128" s="1636">
        <v>13.566064710739214</v>
      </c>
      <c r="I128" s="1634">
        <v>5.6931504862431721</v>
      </c>
      <c r="J128" s="1634">
        <v>5.9487512132353473</v>
      </c>
      <c r="K128" s="1634">
        <v>1.4013840894889649</v>
      </c>
      <c r="L128" s="1637">
        <v>0.5921772006388154</v>
      </c>
      <c r="M128" s="1638">
        <v>6.3735901479200594</v>
      </c>
      <c r="N128" s="1634">
        <v>4.7040294987217184</v>
      </c>
      <c r="O128" s="1634">
        <v>5.141876032013033</v>
      </c>
      <c r="P128" s="1634">
        <v>2.4860843098996308</v>
      </c>
      <c r="Q128" s="1635">
        <v>1.1730672987045756</v>
      </c>
      <c r="R128" s="1636">
        <v>5.3508717084490796</v>
      </c>
      <c r="S128" s="1634">
        <v>2.6911620014600897</v>
      </c>
      <c r="T128" s="1634">
        <v>5.3818917759558502</v>
      </c>
      <c r="U128" s="1634">
        <v>3.8951004559894811</v>
      </c>
      <c r="V128" s="1960">
        <v>5.0946696915713439</v>
      </c>
      <c r="W128" s="1983"/>
      <c r="X128" s="1983"/>
      <c r="Y128" s="1983"/>
      <c r="Z128" s="1983"/>
      <c r="AA128" s="1983"/>
      <c r="AB128" s="1983"/>
      <c r="AC128" s="1983"/>
      <c r="AD128" s="1983"/>
      <c r="AE128" s="1983"/>
      <c r="AF128" s="1983"/>
      <c r="AG128" s="1983"/>
      <c r="AH128" s="1983"/>
      <c r="AI128" s="1983"/>
      <c r="AJ128" s="1983"/>
      <c r="AK128" s="1983"/>
      <c r="AL128" s="1983"/>
      <c r="AM128" s="1983"/>
      <c r="AN128" s="1983"/>
      <c r="AO128" s="1983"/>
      <c r="AP128" s="1983"/>
      <c r="AQ128" s="1983"/>
      <c r="AR128" s="1983"/>
      <c r="AS128" s="1983"/>
      <c r="AT128" s="1983"/>
      <c r="AU128" s="1983"/>
      <c r="AV128" s="1983"/>
      <c r="AW128" s="1983"/>
      <c r="AX128" s="1983"/>
      <c r="AY128" s="1983"/>
      <c r="AZ128" s="585"/>
      <c r="BA128" s="2239" t="s">
        <v>109</v>
      </c>
      <c r="BB128" s="156" t="s">
        <v>50</v>
      </c>
      <c r="BC128" s="1204" t="s">
        <v>36</v>
      </c>
      <c r="BD128" s="1224" t="s">
        <v>36</v>
      </c>
      <c r="BE128" s="1224" t="s">
        <v>36</v>
      </c>
      <c r="BF128" s="1224" t="s">
        <v>36</v>
      </c>
      <c r="BG128" s="1245" t="s">
        <v>36</v>
      </c>
      <c r="BH128" s="1266" t="s">
        <v>36</v>
      </c>
      <c r="BI128" s="1224" t="s">
        <v>36</v>
      </c>
      <c r="BJ128" s="1224" t="s">
        <v>36</v>
      </c>
      <c r="BK128" s="1224" t="s">
        <v>36</v>
      </c>
      <c r="BL128" s="1245" t="s">
        <v>36</v>
      </c>
      <c r="BM128" s="1266" t="s">
        <v>36</v>
      </c>
      <c r="BN128" s="1224" t="s">
        <v>36</v>
      </c>
      <c r="BO128" s="1224" t="s">
        <v>36</v>
      </c>
      <c r="BP128" s="1224" t="s">
        <v>36</v>
      </c>
      <c r="BQ128" s="1245" t="s">
        <v>36</v>
      </c>
      <c r="BR128" s="1266" t="s">
        <v>36</v>
      </c>
      <c r="BS128" s="1224" t="s">
        <v>36</v>
      </c>
      <c r="BT128" s="1224" t="s">
        <v>36</v>
      </c>
      <c r="BU128" s="1224" t="s">
        <v>36</v>
      </c>
      <c r="BV128" s="2002" t="s">
        <v>36</v>
      </c>
      <c r="BW128" s="2047"/>
      <c r="BX128" s="2047"/>
      <c r="BY128" s="1854"/>
      <c r="BZ128" s="1854"/>
      <c r="CA128" s="1854"/>
      <c r="CB128" s="1854"/>
      <c r="CC128" s="1854"/>
      <c r="CD128" s="1854"/>
      <c r="CE128" s="1854"/>
      <c r="CF128" s="1854"/>
      <c r="CG128" s="1854"/>
      <c r="CH128" s="1854"/>
      <c r="CI128" s="1854"/>
      <c r="CJ128" s="1854"/>
      <c r="CK128" s="1854"/>
      <c r="CL128" s="1854"/>
      <c r="CM128" s="1854"/>
      <c r="CN128" s="1854"/>
      <c r="CO128" s="1854"/>
      <c r="CP128" s="1854"/>
      <c r="CQ128" s="1854"/>
      <c r="CR128" s="1854"/>
      <c r="CS128" s="1854"/>
      <c r="CT128" s="1854"/>
      <c r="CU128" s="1854"/>
      <c r="CV128" s="1854"/>
      <c r="CW128" s="1854"/>
      <c r="CX128" s="1854"/>
      <c r="CY128" s="1854"/>
      <c r="CZ128" s="1854"/>
    </row>
    <row r="129" s="577" customFormat="true" ht="15" customHeight="true" x14ac:dyDescent="0.2">
      <c r="A129" s="2377"/>
      <c r="B129" s="1731" t="s">
        <v>49</v>
      </c>
      <c r="C129" s="1639">
        <v>89.627775464195182</v>
      </c>
      <c r="D129" s="1640">
        <v>94.144296135379406</v>
      </c>
      <c r="E129" s="1640">
        <v>95.973738109092906</v>
      </c>
      <c r="F129" s="1640">
        <v>97.158780505809034</v>
      </c>
      <c r="G129" s="1641">
        <v>99.088068167625678</v>
      </c>
      <c r="H129" s="1642">
        <v>86.433935289260759</v>
      </c>
      <c r="I129" s="1640">
        <v>94.306849513756845</v>
      </c>
      <c r="J129" s="1640">
        <v>94.051248786764702</v>
      </c>
      <c r="K129" s="1640">
        <v>98.598615910511043</v>
      </c>
      <c r="L129" s="1643">
        <v>99.407822799361185</v>
      </c>
      <c r="M129" s="1644">
        <v>93.626409852079902</v>
      </c>
      <c r="N129" s="1640">
        <v>95.295970501278333</v>
      </c>
      <c r="O129" s="1640">
        <v>94.858123967986984</v>
      </c>
      <c r="P129" s="1640">
        <v>97.513915690100333</v>
      </c>
      <c r="Q129" s="1641">
        <v>98.826932701295448</v>
      </c>
      <c r="R129" s="1642">
        <v>94.649128291550781</v>
      </c>
      <c r="S129" s="1640">
        <v>97.308837998539971</v>
      </c>
      <c r="T129" s="1640">
        <v>94.618108224044178</v>
      </c>
      <c r="U129" s="1640">
        <v>96.104899544010564</v>
      </c>
      <c r="V129" s="1961">
        <v>94.905330308428674</v>
      </c>
      <c r="W129" s="1983"/>
      <c r="X129" s="1983"/>
      <c r="Y129" s="1983"/>
      <c r="Z129" s="1983"/>
      <c r="AA129" s="1983"/>
      <c r="AB129" s="1983"/>
      <c r="AC129" s="1983"/>
      <c r="AD129" s="1983"/>
      <c r="AE129" s="1983"/>
      <c r="AF129" s="1983"/>
      <c r="AG129" s="1983"/>
      <c r="AH129" s="1983"/>
      <c r="AI129" s="1983"/>
      <c r="AJ129" s="1983"/>
      <c r="AK129" s="1983"/>
      <c r="AL129" s="1983"/>
      <c r="AM129" s="1983"/>
      <c r="AN129" s="1983"/>
      <c r="AO129" s="1983"/>
      <c r="AP129" s="1983"/>
      <c r="AQ129" s="1983"/>
      <c r="AR129" s="1983"/>
      <c r="AS129" s="1983"/>
      <c r="AT129" s="1983"/>
      <c r="AU129" s="1983"/>
      <c r="AV129" s="1983"/>
      <c r="AW129" s="1983"/>
      <c r="AX129" s="1983"/>
      <c r="AY129" s="1983"/>
      <c r="AZ129" s="585"/>
      <c r="BA129" s="2240"/>
      <c r="BB129" s="157" t="s">
        <v>49</v>
      </c>
      <c r="BC129" s="1205" t="s">
        <v>36</v>
      </c>
      <c r="BD129" s="1225" t="s">
        <v>36</v>
      </c>
      <c r="BE129" s="1225" t="s">
        <v>36</v>
      </c>
      <c r="BF129" s="1225" t="s">
        <v>36</v>
      </c>
      <c r="BG129" s="1246" t="s">
        <v>36</v>
      </c>
      <c r="BH129" s="1267" t="s">
        <v>36</v>
      </c>
      <c r="BI129" s="1225" t="s">
        <v>36</v>
      </c>
      <c r="BJ129" s="1225" t="s">
        <v>36</v>
      </c>
      <c r="BK129" s="1225" t="s">
        <v>36</v>
      </c>
      <c r="BL129" s="1246" t="s">
        <v>36</v>
      </c>
      <c r="BM129" s="1267" t="s">
        <v>36</v>
      </c>
      <c r="BN129" s="1225" t="s">
        <v>36</v>
      </c>
      <c r="BO129" s="1225" t="s">
        <v>36</v>
      </c>
      <c r="BP129" s="1225" t="s">
        <v>36</v>
      </c>
      <c r="BQ129" s="1246" t="s">
        <v>36</v>
      </c>
      <c r="BR129" s="1267" t="s">
        <v>36</v>
      </c>
      <c r="BS129" s="1225" t="s">
        <v>36</v>
      </c>
      <c r="BT129" s="1225" t="s">
        <v>36</v>
      </c>
      <c r="BU129" s="1225" t="s">
        <v>36</v>
      </c>
      <c r="BV129" s="2003" t="s">
        <v>36</v>
      </c>
      <c r="BW129" s="2048"/>
      <c r="BX129" s="2048"/>
      <c r="BY129" s="1855"/>
      <c r="BZ129" s="1855"/>
      <c r="CA129" s="1855"/>
      <c r="CB129" s="1855"/>
      <c r="CC129" s="1855"/>
      <c r="CD129" s="1855"/>
      <c r="CE129" s="1855"/>
      <c r="CF129" s="1855"/>
      <c r="CG129" s="1855"/>
      <c r="CH129" s="1855"/>
      <c r="CI129" s="1855"/>
      <c r="CJ129" s="1855"/>
      <c r="CK129" s="1855"/>
      <c r="CL129" s="1855"/>
      <c r="CM129" s="1855"/>
      <c r="CN129" s="1855"/>
      <c r="CO129" s="1855"/>
      <c r="CP129" s="1855"/>
      <c r="CQ129" s="1855"/>
      <c r="CR129" s="1855"/>
      <c r="CS129" s="1855"/>
      <c r="CT129" s="1855"/>
      <c r="CU129" s="1855"/>
      <c r="CV129" s="1855"/>
      <c r="CW129" s="1855"/>
      <c r="CX129" s="1855"/>
      <c r="CY129" s="1855"/>
      <c r="CZ129" s="1855"/>
    </row>
    <row r="130" s="131" customFormat="true" ht="15" hidden="true" customHeight="true" x14ac:dyDescent="0.2">
      <c r="A130" s="2193" t="s">
        <v>48</v>
      </c>
      <c r="B130" s="248" t="s">
        <v>43</v>
      </c>
      <c r="C130" s="254"/>
      <c r="D130" s="255"/>
      <c r="E130" s="255"/>
      <c r="F130" s="255"/>
      <c r="G130" s="256"/>
      <c r="H130" s="257"/>
      <c r="I130" s="255"/>
      <c r="J130" s="255"/>
      <c r="K130" s="255"/>
      <c r="L130" s="258"/>
      <c r="M130" s="254"/>
      <c r="N130" s="255"/>
      <c r="O130" s="255"/>
      <c r="P130" s="255"/>
      <c r="Q130" s="256"/>
      <c r="R130" s="257"/>
      <c r="S130" s="255"/>
      <c r="T130" s="255"/>
      <c r="U130" s="255"/>
      <c r="V130" s="258"/>
      <c r="W130" s="543"/>
      <c r="X130" s="543"/>
      <c r="Y130" s="543"/>
      <c r="Z130" s="543"/>
      <c r="AA130" s="543"/>
      <c r="AB130" s="543"/>
      <c r="AC130" s="543"/>
      <c r="AD130" s="543"/>
      <c r="AE130" s="543"/>
      <c r="AF130" s="543"/>
      <c r="AG130" s="543"/>
      <c r="AH130" s="543"/>
      <c r="AI130" s="543"/>
      <c r="AJ130" s="543"/>
      <c r="AK130" s="543"/>
      <c r="AL130" s="543"/>
      <c r="AM130" s="543"/>
      <c r="AN130" s="543"/>
      <c r="AO130" s="543"/>
      <c r="AP130" s="543"/>
      <c r="AQ130" s="543"/>
      <c r="AR130" s="543"/>
      <c r="AS130" s="543"/>
      <c r="AT130" s="543"/>
      <c r="AU130" s="543"/>
      <c r="AV130" s="543"/>
      <c r="AW130" s="543"/>
      <c r="AX130" s="543"/>
      <c r="AY130" s="543"/>
      <c r="AZ130" s="216"/>
      <c r="BB130" s="133"/>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2194"/>
      <c r="B131" s="240" t="s">
        <v>47</v>
      </c>
      <c r="C131" s="259"/>
      <c r="D131" s="260"/>
      <c r="E131" s="260"/>
      <c r="F131" s="260"/>
      <c r="G131" s="261"/>
      <c r="H131" s="262"/>
      <c r="I131" s="260"/>
      <c r="J131" s="260"/>
      <c r="K131" s="260"/>
      <c r="L131" s="263"/>
      <c r="M131" s="259"/>
      <c r="N131" s="260"/>
      <c r="O131" s="260"/>
      <c r="P131" s="260"/>
      <c r="Q131" s="261"/>
      <c r="R131" s="262"/>
      <c r="S131" s="260"/>
      <c r="T131" s="260"/>
      <c r="U131" s="260"/>
      <c r="V131" s="263"/>
      <c r="W131" s="543"/>
      <c r="X131" s="543"/>
      <c r="Y131" s="543"/>
      <c r="Z131" s="543"/>
      <c r="AA131" s="543"/>
      <c r="AB131" s="543"/>
      <c r="AC131" s="543"/>
      <c r="AD131" s="543"/>
      <c r="AE131" s="543"/>
      <c r="AF131" s="543"/>
      <c r="AG131" s="543"/>
      <c r="AH131" s="543"/>
      <c r="AI131" s="543"/>
      <c r="AJ131" s="543"/>
      <c r="AK131" s="543"/>
      <c r="AL131" s="543"/>
      <c r="AM131" s="543"/>
      <c r="AN131" s="543"/>
      <c r="AO131" s="543"/>
      <c r="AP131" s="543"/>
      <c r="AQ131" s="543"/>
      <c r="AR131" s="543"/>
      <c r="AS131" s="543"/>
      <c r="AT131" s="543"/>
      <c r="AU131" s="543"/>
      <c r="AV131" s="543"/>
      <c r="AW131" s="543"/>
      <c r="AX131" s="543"/>
      <c r="AY131" s="543"/>
      <c r="AZ131" s="216"/>
      <c r="BB131" s="133"/>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2195"/>
      <c r="B132" s="241" t="s">
        <v>47</v>
      </c>
      <c r="C132" s="264"/>
      <c r="D132" s="265"/>
      <c r="E132" s="265"/>
      <c r="F132" s="265"/>
      <c r="G132" s="266"/>
      <c r="H132" s="267"/>
      <c r="I132" s="265"/>
      <c r="J132" s="265"/>
      <c r="K132" s="265"/>
      <c r="L132" s="268"/>
      <c r="M132" s="264"/>
      <c r="N132" s="265"/>
      <c r="O132" s="265"/>
      <c r="P132" s="265"/>
      <c r="Q132" s="266"/>
      <c r="R132" s="1766"/>
      <c r="S132" s="1767"/>
      <c r="T132" s="1767"/>
      <c r="U132" s="1767"/>
      <c r="V132" s="1768"/>
      <c r="W132" s="543"/>
      <c r="X132" s="543"/>
      <c r="Y132" s="543"/>
      <c r="Z132" s="543"/>
      <c r="AA132" s="543"/>
      <c r="AB132" s="543"/>
      <c r="AC132" s="543"/>
      <c r="AD132" s="543"/>
      <c r="AE132" s="543"/>
      <c r="AF132" s="543"/>
      <c r="AG132" s="543"/>
      <c r="AH132" s="543"/>
      <c r="AI132" s="543"/>
      <c r="AJ132" s="543"/>
      <c r="AK132" s="543"/>
      <c r="AL132" s="543"/>
      <c r="AM132" s="543"/>
      <c r="AN132" s="543"/>
      <c r="AO132" s="543"/>
      <c r="AP132" s="543"/>
      <c r="AQ132" s="543"/>
      <c r="AR132" s="543"/>
      <c r="AS132" s="543"/>
      <c r="AT132" s="543"/>
      <c r="AU132" s="543"/>
      <c r="AV132" s="543"/>
      <c r="AW132" s="543"/>
      <c r="AX132" s="543"/>
      <c r="AY132" s="543"/>
      <c r="AZ132" s="216"/>
      <c r="BB132" s="133"/>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577" customFormat="true" ht="15" customHeight="true" x14ac:dyDescent="0.2">
      <c r="A133" s="130"/>
      <c r="B133" s="188"/>
      <c r="C133" s="2209" t="s">
        <v>115</v>
      </c>
      <c r="D133" s="2210"/>
      <c r="E133" s="2210"/>
      <c r="F133" s="2210"/>
      <c r="G133" s="2211"/>
      <c r="H133" s="2331" t="s">
        <v>39</v>
      </c>
      <c r="I133" s="2332"/>
      <c r="J133" s="2332"/>
      <c r="K133" s="2332"/>
      <c r="L133" s="2333"/>
      <c r="M133" s="2370" t="s">
        <v>38</v>
      </c>
      <c r="N133" s="2332"/>
      <c r="O133" s="2332"/>
      <c r="P133" s="2332"/>
      <c r="Q133" s="2333"/>
      <c r="R133" s="1932" t="s">
        <v>139</v>
      </c>
      <c r="S133" s="1942"/>
      <c r="T133" s="1942"/>
      <c r="U133" s="1942"/>
      <c r="V133" s="1943"/>
      <c r="W133" s="1983"/>
      <c r="X133" s="1983"/>
      <c r="Y133" s="1983"/>
      <c r="Z133" s="1983"/>
      <c r="AA133" s="1983"/>
      <c r="AB133" s="1983"/>
      <c r="AC133" s="1983"/>
      <c r="AD133" s="1983"/>
      <c r="AE133" s="1983"/>
      <c r="AF133" s="1983"/>
      <c r="AG133" s="1983"/>
      <c r="AH133" s="1983"/>
      <c r="AI133" s="1983"/>
      <c r="AJ133" s="1983"/>
      <c r="AK133" s="1983"/>
      <c r="AL133" s="1983"/>
      <c r="AM133" s="1983"/>
      <c r="AN133" s="1983"/>
      <c r="AO133" s="1983"/>
      <c r="AP133" s="1983"/>
      <c r="AQ133" s="1983"/>
      <c r="AR133" s="1983"/>
      <c r="AS133" s="1983"/>
      <c r="AT133" s="1983"/>
      <c r="AU133" s="1983"/>
      <c r="AV133" s="1983"/>
      <c r="AW133" s="1983"/>
      <c r="AX133" s="1983"/>
      <c r="AY133" s="1983"/>
      <c r="AZ133" s="585"/>
      <c r="BA133" s="217" t="s">
        <v>129</v>
      </c>
      <c r="BB133" s="116" t="s">
        <v>99</v>
      </c>
      <c r="BC133" s="2241" t="s">
        <v>115</v>
      </c>
      <c r="BD133" s="2242"/>
      <c r="BE133" s="2242"/>
      <c r="BF133" s="2242"/>
      <c r="BG133" s="2243"/>
      <c r="BH133" s="2244" t="s">
        <v>39</v>
      </c>
      <c r="BI133" s="2242"/>
      <c r="BJ133" s="2242"/>
      <c r="BK133" s="2242"/>
      <c r="BL133" s="2243"/>
      <c r="BM133" s="2244" t="s">
        <v>38</v>
      </c>
      <c r="BN133" s="2242"/>
      <c r="BO133" s="2242"/>
      <c r="BP133" s="2242"/>
      <c r="BQ133" s="2245"/>
      <c r="BR133" s="1782" t="s">
        <v>139</v>
      </c>
      <c r="BS133" s="1783"/>
      <c r="BT133" s="1783"/>
      <c r="BU133" s="1783"/>
      <c r="BV133" s="1783"/>
      <c r="BW133" s="2049"/>
      <c r="BX133" s="2049"/>
      <c r="BY133" s="2050"/>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577" customFormat="true" ht="12.75" x14ac:dyDescent="0.2">
      <c r="A134" s="189" t="s">
        <v>70</v>
      </c>
      <c r="B134" s="246"/>
      <c r="C134" s="282" t="s">
        <v>0</v>
      </c>
      <c r="D134" s="283" t="s">
        <v>1</v>
      </c>
      <c r="E134" s="283" t="s">
        <v>2</v>
      </c>
      <c r="F134" s="283" t="s">
        <v>3</v>
      </c>
      <c r="G134" s="284" t="s">
        <v>4</v>
      </c>
      <c r="H134" s="1544" t="s">
        <v>0</v>
      </c>
      <c r="I134" s="1512" t="s">
        <v>1</v>
      </c>
      <c r="J134" s="1512" t="s">
        <v>2</v>
      </c>
      <c r="K134" s="1512" t="s">
        <v>3</v>
      </c>
      <c r="L134" s="1513" t="s">
        <v>4</v>
      </c>
      <c r="M134" s="1534" t="s">
        <v>0</v>
      </c>
      <c r="N134" s="1512" t="s">
        <v>1</v>
      </c>
      <c r="O134" s="1512" t="s">
        <v>2</v>
      </c>
      <c r="P134" s="1512" t="s">
        <v>3</v>
      </c>
      <c r="Q134" s="1556" t="s">
        <v>4</v>
      </c>
      <c r="R134" s="1544" t="s">
        <v>318</v>
      </c>
      <c r="S134" s="1512" t="s">
        <v>319</v>
      </c>
      <c r="T134" s="1512" t="s">
        <v>320</v>
      </c>
      <c r="U134" s="1512" t="s">
        <v>321</v>
      </c>
      <c r="V134" s="1514" t="s">
        <v>247</v>
      </c>
      <c r="W134" s="1983"/>
      <c r="X134" s="1983"/>
      <c r="Y134" s="1983"/>
      <c r="Z134" s="1983"/>
      <c r="AA134" s="1983"/>
      <c r="AB134" s="1983"/>
      <c r="AC134" s="1983"/>
      <c r="AD134" s="1983"/>
      <c r="AE134" s="1983"/>
      <c r="AF134" s="1983"/>
      <c r="AG134" s="1983"/>
      <c r="AH134" s="1983"/>
      <c r="AI134" s="1983"/>
      <c r="AJ134" s="1983"/>
      <c r="AK134" s="1983"/>
      <c r="AL134" s="1983"/>
      <c r="AM134" s="1983"/>
      <c r="AN134" s="1983"/>
      <c r="AO134" s="1983"/>
      <c r="AP134" s="1983"/>
      <c r="AQ134" s="1983"/>
      <c r="AR134" s="1983"/>
      <c r="AS134" s="1983"/>
      <c r="AT134" s="1983"/>
      <c r="AU134" s="1983"/>
      <c r="AV134" s="1983"/>
      <c r="AW134" s="1983"/>
      <c r="AX134" s="1983"/>
      <c r="AY134" s="1983"/>
      <c r="AZ134" s="585"/>
      <c r="BA134" s="200" t="s">
        <v>117</v>
      </c>
      <c r="BB134" s="199"/>
      <c r="BC134" s="337" t="s">
        <v>0</v>
      </c>
      <c r="BD134" s="174" t="s">
        <v>1</v>
      </c>
      <c r="BE134" s="174" t="s">
        <v>2</v>
      </c>
      <c r="BF134" s="174" t="s">
        <v>3</v>
      </c>
      <c r="BG134" s="338" t="s">
        <v>4</v>
      </c>
      <c r="BH134" s="350" t="s">
        <v>0</v>
      </c>
      <c r="BI134" s="174" t="s">
        <v>1</v>
      </c>
      <c r="BJ134" s="174" t="s">
        <v>2</v>
      </c>
      <c r="BK134" s="174" t="s">
        <v>3</v>
      </c>
      <c r="BL134" s="338" t="s">
        <v>4</v>
      </c>
      <c r="BM134" s="350" t="s">
        <v>0</v>
      </c>
      <c r="BN134" s="174" t="s">
        <v>1</v>
      </c>
      <c r="BO134" s="174" t="s">
        <v>2</v>
      </c>
      <c r="BP134" s="174" t="s">
        <v>3</v>
      </c>
      <c r="BQ134" s="338" t="s">
        <v>4</v>
      </c>
      <c r="BR134" s="350" t="s">
        <v>318</v>
      </c>
      <c r="BS134" s="174" t="s">
        <v>319</v>
      </c>
      <c r="BT134" s="174" t="s">
        <v>320</v>
      </c>
      <c r="BU134" s="174" t="s">
        <v>321</v>
      </c>
      <c r="BV134" s="2004" t="s">
        <v>247</v>
      </c>
      <c r="BW134" s="2051"/>
      <c r="BX134" s="2051"/>
      <c r="BY134" s="1856"/>
      <c r="BZ134" s="1856"/>
      <c r="CA134" s="1856"/>
      <c r="CB134" s="1856"/>
      <c r="CC134" s="1856"/>
      <c r="CD134" s="1856"/>
      <c r="CE134" s="1856"/>
      <c r="CF134" s="1856"/>
      <c r="CG134" s="1856"/>
      <c r="CH134" s="1856"/>
      <c r="CI134" s="1856"/>
      <c r="CJ134" s="1856"/>
      <c r="CK134" s="1856"/>
      <c r="CL134" s="1856"/>
      <c r="CM134" s="1856"/>
      <c r="CN134" s="1856"/>
      <c r="CO134" s="1856"/>
      <c r="CP134" s="1856"/>
      <c r="CQ134" s="1856"/>
      <c r="CR134" s="1856"/>
      <c r="CS134" s="1856"/>
      <c r="CT134" s="1856"/>
      <c r="CU134" s="1856"/>
      <c r="CV134" s="1856"/>
      <c r="CW134" s="1856"/>
      <c r="CX134" s="1856"/>
      <c r="CY134" s="1856"/>
      <c r="CZ134" s="1856"/>
    </row>
    <row r="135" s="577" customFormat="true" ht="15" customHeight="true" x14ac:dyDescent="0.2">
      <c r="A135" s="2371" t="s">
        <v>46</v>
      </c>
      <c r="B135" s="1732" t="s">
        <v>45</v>
      </c>
      <c r="C135" s="1645">
        <v>12.261676584777661</v>
      </c>
      <c r="D135" s="1646">
        <v>15.566560018349362</v>
      </c>
      <c r="E135" s="1646">
        <v>16.525450069660259</v>
      </c>
      <c r="F135" s="1646">
        <v>21.563517292219156</v>
      </c>
      <c r="G135" s="1647">
        <v>31.291530662824769</v>
      </c>
      <c r="H135" s="1648">
        <v>23.454544759526172</v>
      </c>
      <c r="I135" s="1646">
        <v>27.600133074012582</v>
      </c>
      <c r="J135" s="1646">
        <v>30.497209310019652</v>
      </c>
      <c r="K135" s="1646">
        <v>35.190960787572166</v>
      </c>
      <c r="L135" s="1649">
        <v>42.46567931837977</v>
      </c>
      <c r="M135" s="1650">
        <v>1.7353555874030375</v>
      </c>
      <c r="N135" s="1646">
        <v>2.462303839525128</v>
      </c>
      <c r="O135" s="1646">
        <v>1.8703517801422005</v>
      </c>
      <c r="P135" s="1646">
        <v>2.217374394686725</v>
      </c>
      <c r="Q135" s="1647">
        <v>5.5165233542397853</v>
      </c>
      <c r="R135" s="1648">
        <v>17.683581377817042</v>
      </c>
      <c r="S135" s="1646">
        <v>1.6375927318327779</v>
      </c>
      <c r="T135" s="1646">
        <v>38.497135220160509</v>
      </c>
      <c r="U135" s="1646">
        <v>12.697637611827064</v>
      </c>
      <c r="V135" s="1962">
        <v>3.4835098436918663</v>
      </c>
      <c r="W135" s="1983"/>
      <c r="X135" s="1983"/>
      <c r="Y135" s="1983"/>
      <c r="Z135" s="1983"/>
      <c r="AA135" s="1983"/>
      <c r="AB135" s="1983"/>
      <c r="AC135" s="1983"/>
      <c r="AD135" s="1983"/>
      <c r="AE135" s="1983"/>
      <c r="AF135" s="1983"/>
      <c r="AG135" s="1983"/>
      <c r="AH135" s="1983"/>
      <c r="AI135" s="1983"/>
      <c r="AJ135" s="1983"/>
      <c r="AK135" s="1983"/>
      <c r="AL135" s="1983"/>
      <c r="AM135" s="1983"/>
      <c r="AN135" s="1983"/>
      <c r="AO135" s="1983"/>
      <c r="AP135" s="1983"/>
      <c r="AQ135" s="1983"/>
      <c r="AR135" s="1983"/>
      <c r="AS135" s="1983"/>
      <c r="AT135" s="1983"/>
      <c r="AU135" s="1983"/>
      <c r="AV135" s="1983"/>
      <c r="AW135" s="1983"/>
      <c r="AX135" s="1983"/>
      <c r="AY135" s="1983"/>
      <c r="AZ135" s="585"/>
      <c r="BA135" s="2246" t="s">
        <v>46</v>
      </c>
      <c r="BB135" s="158" t="s">
        <v>45</v>
      </c>
      <c r="BC135" s="1206" t="s">
        <v>36</v>
      </c>
      <c r="BD135" s="1226" t="s">
        <v>36</v>
      </c>
      <c r="BE135" s="1226" t="s">
        <v>36</v>
      </c>
      <c r="BF135" s="1226" t="s">
        <v>36</v>
      </c>
      <c r="BG135" s="1247" t="s">
        <v>36</v>
      </c>
      <c r="BH135" s="1268" t="s">
        <v>36</v>
      </c>
      <c r="BI135" s="1226" t="s">
        <v>36</v>
      </c>
      <c r="BJ135" s="1226" t="s">
        <v>36</v>
      </c>
      <c r="BK135" s="1226" t="s">
        <v>36</v>
      </c>
      <c r="BL135" s="1247" t="s">
        <v>36</v>
      </c>
      <c r="BM135" s="1268" t="s">
        <v>36</v>
      </c>
      <c r="BN135" s="1226" t="s">
        <v>36</v>
      </c>
      <c r="BO135" s="1226" t="s">
        <v>36</v>
      </c>
      <c r="BP135" s="1226" t="s">
        <v>36</v>
      </c>
      <c r="BQ135" s="1247" t="s">
        <v>36</v>
      </c>
      <c r="BR135" s="1268" t="s">
        <v>36</v>
      </c>
      <c r="BS135" s="1226" t="s">
        <v>36</v>
      </c>
      <c r="BT135" s="1226" t="s">
        <v>36</v>
      </c>
      <c r="BU135" s="1226" t="s">
        <v>36</v>
      </c>
      <c r="BV135" s="2005" t="s">
        <v>36</v>
      </c>
      <c r="BW135" s="2052"/>
      <c r="BX135" s="2052"/>
      <c r="BY135" s="1857"/>
      <c r="BZ135" s="1857"/>
      <c r="CA135" s="1857"/>
      <c r="CB135" s="1857"/>
      <c r="CC135" s="1857"/>
      <c r="CD135" s="1857"/>
      <c r="CE135" s="1857"/>
      <c r="CF135" s="1857"/>
      <c r="CG135" s="1857"/>
      <c r="CH135" s="1857"/>
      <c r="CI135" s="1857"/>
      <c r="CJ135" s="1857"/>
      <c r="CK135" s="1857"/>
      <c r="CL135" s="1857"/>
      <c r="CM135" s="1857"/>
      <c r="CN135" s="1857"/>
      <c r="CO135" s="1857"/>
      <c r="CP135" s="1857"/>
      <c r="CQ135" s="1857"/>
      <c r="CR135" s="1857"/>
      <c r="CS135" s="1857"/>
      <c r="CT135" s="1857"/>
      <c r="CU135" s="1857"/>
      <c r="CV135" s="1857"/>
      <c r="CW135" s="1857"/>
      <c r="CX135" s="1857"/>
      <c r="CY135" s="1857"/>
      <c r="CZ135" s="1857"/>
    </row>
    <row r="136" s="577" customFormat="true" ht="15" customHeight="true" x14ac:dyDescent="0.2">
      <c r="A136" s="2329"/>
      <c r="B136" s="1733" t="s">
        <v>44</v>
      </c>
      <c r="C136" s="1651">
        <v>50.826163766148056</v>
      </c>
      <c r="D136" s="1652">
        <v>77.018825245690508</v>
      </c>
      <c r="E136" s="1652">
        <v>79.982512420738601</v>
      </c>
      <c r="F136" s="1652">
        <v>76.985449566375721</v>
      </c>
      <c r="G136" s="1653">
        <v>67.962120981975943</v>
      </c>
      <c r="H136" s="1654">
        <v>51.360288463952507</v>
      </c>
      <c r="I136" s="1652">
        <v>67.767374623304676</v>
      </c>
      <c r="J136" s="1652">
        <v>66.048041879176978</v>
      </c>
      <c r="K136" s="1652">
        <v>63.950672588331081</v>
      </c>
      <c r="L136" s="1655">
        <v>56.265104033085791</v>
      </c>
      <c r="M136" s="1656">
        <v>47.860363245732643</v>
      </c>
      <c r="N136" s="1652">
        <v>84.750494845447946</v>
      </c>
      <c r="O136" s="1652">
        <v>93.01086807206292</v>
      </c>
      <c r="P136" s="1652">
        <v>96.446221353586481</v>
      </c>
      <c r="Q136" s="1653">
        <v>94.438330724665548</v>
      </c>
      <c r="R136" s="1654">
        <v>75.770106565433352</v>
      </c>
      <c r="S136" s="1652">
        <v>75.7818208686123</v>
      </c>
      <c r="T136" s="1652">
        <v>51.45516409490105</v>
      </c>
      <c r="U136" s="1652">
        <v>75.579687418041104</v>
      </c>
      <c r="V136" s="1963">
        <v>88.92999380528947</v>
      </c>
      <c r="W136" s="1983"/>
      <c r="X136" s="1983"/>
      <c r="Y136" s="1983"/>
      <c r="Z136" s="1983"/>
      <c r="AA136" s="1983"/>
      <c r="AB136" s="1983"/>
      <c r="AC136" s="1983"/>
      <c r="AD136" s="1983"/>
      <c r="AE136" s="1983"/>
      <c r="AF136" s="1983"/>
      <c r="AG136" s="1983"/>
      <c r="AH136" s="1983"/>
      <c r="AI136" s="1983"/>
      <c r="AJ136" s="1983"/>
      <c r="AK136" s="1983"/>
      <c r="AL136" s="1983"/>
      <c r="AM136" s="1983"/>
      <c r="AN136" s="1983"/>
      <c r="AO136" s="1983"/>
      <c r="AP136" s="1983"/>
      <c r="AQ136" s="1983"/>
      <c r="AR136" s="1983"/>
      <c r="AS136" s="1983"/>
      <c r="AT136" s="1983"/>
      <c r="AU136" s="1983"/>
      <c r="AV136" s="1983"/>
      <c r="AW136" s="1983"/>
      <c r="AX136" s="1983"/>
      <c r="AY136" s="1983"/>
      <c r="AZ136" s="585"/>
      <c r="BA136" s="2217"/>
      <c r="BB136" s="159" t="s">
        <v>44</v>
      </c>
      <c r="BC136" s="1207" t="s">
        <v>36</v>
      </c>
      <c r="BD136" s="1227" t="s">
        <v>36</v>
      </c>
      <c r="BE136" s="1227" t="s">
        <v>36</v>
      </c>
      <c r="BF136" s="1227" t="s">
        <v>36</v>
      </c>
      <c r="BG136" s="1248" t="s">
        <v>36</v>
      </c>
      <c r="BH136" s="1269" t="s">
        <v>36</v>
      </c>
      <c r="BI136" s="1227" t="s">
        <v>36</v>
      </c>
      <c r="BJ136" s="1227" t="s">
        <v>36</v>
      </c>
      <c r="BK136" s="1227" t="s">
        <v>36</v>
      </c>
      <c r="BL136" s="1248" t="s">
        <v>36</v>
      </c>
      <c r="BM136" s="1269" t="s">
        <v>36</v>
      </c>
      <c r="BN136" s="1227" t="s">
        <v>36</v>
      </c>
      <c r="BO136" s="1227" t="s">
        <v>36</v>
      </c>
      <c r="BP136" s="1227" t="s">
        <v>36</v>
      </c>
      <c r="BQ136" s="1248" t="s">
        <v>36</v>
      </c>
      <c r="BR136" s="1269" t="s">
        <v>36</v>
      </c>
      <c r="BS136" s="1227" t="s">
        <v>36</v>
      </c>
      <c r="BT136" s="1227" t="s">
        <v>36</v>
      </c>
      <c r="BU136" s="1227" t="s">
        <v>36</v>
      </c>
      <c r="BV136" s="2006" t="s">
        <v>36</v>
      </c>
      <c r="BW136" s="2053"/>
      <c r="BX136" s="2053"/>
      <c r="BY136" s="1858"/>
      <c r="BZ136" s="1858"/>
      <c r="CA136" s="1858"/>
      <c r="CB136" s="1858"/>
      <c r="CC136" s="1858"/>
      <c r="CD136" s="1858"/>
      <c r="CE136" s="1858"/>
      <c r="CF136" s="1858"/>
      <c r="CG136" s="1858"/>
      <c r="CH136" s="1858"/>
      <c r="CI136" s="1858"/>
      <c r="CJ136" s="1858"/>
      <c r="CK136" s="1858"/>
      <c r="CL136" s="1858"/>
      <c r="CM136" s="1858"/>
      <c r="CN136" s="1858"/>
      <c r="CO136" s="1858"/>
      <c r="CP136" s="1858"/>
      <c r="CQ136" s="1858"/>
      <c r="CR136" s="1858"/>
      <c r="CS136" s="1858"/>
      <c r="CT136" s="1858"/>
      <c r="CU136" s="1858"/>
      <c r="CV136" s="1858"/>
      <c r="CW136" s="1858"/>
      <c r="CX136" s="1858"/>
      <c r="CY136" s="1858"/>
      <c r="CZ136" s="1858"/>
    </row>
    <row r="137" s="577" customFormat="true" ht="15" customHeight="true" x14ac:dyDescent="0.2">
      <c r="A137" s="2329"/>
      <c r="B137" s="1733" t="s">
        <v>43</v>
      </c>
      <c r="C137" s="1651">
        <v>32.922751063844743</v>
      </c>
      <c r="D137" s="1652">
        <v>6.6184814549766449</v>
      </c>
      <c r="E137" s="1652">
        <v>3.3156337948391243</v>
      </c>
      <c r="F137" s="1652">
        <v>0.92473794214966176</v>
      </c>
      <c r="G137" s="1653">
        <v>0.63597216983526161</v>
      </c>
      <c r="H137" s="1654">
        <v>19.451730395558712</v>
      </c>
      <c r="I137" s="1652">
        <v>3.6842987318389699</v>
      </c>
      <c r="J137" s="1652">
        <v>2.8815093720644702</v>
      </c>
      <c r="K137" s="1652">
        <v>0.5151229032988115</v>
      </c>
      <c r="L137" s="1655">
        <v>1.1101093019955977</v>
      </c>
      <c r="M137" s="1656">
        <v>48.470536328279401</v>
      </c>
      <c r="N137" s="1652">
        <v>12.49053866719772</v>
      </c>
      <c r="O137" s="1652">
        <v>4.7053895134420038</v>
      </c>
      <c r="P137" s="1652">
        <v>1.3364042517267527</v>
      </c>
      <c r="Q137" s="1653">
        <v>0</v>
      </c>
      <c r="R137" s="1654">
        <v>6.0364823733260877</v>
      </c>
      <c r="S137" s="1652">
        <v>22.347311081630501</v>
      </c>
      <c r="T137" s="1652">
        <v>6.8920643366765209</v>
      </c>
      <c r="U137" s="1652">
        <v>11.127062881401137</v>
      </c>
      <c r="V137" s="1963">
        <v>7.4002881654616521</v>
      </c>
      <c r="W137" s="1983"/>
      <c r="X137" s="1983"/>
      <c r="Y137" s="1983"/>
      <c r="Z137" s="1983"/>
      <c r="AA137" s="1983"/>
      <c r="AB137" s="1983"/>
      <c r="AC137" s="1983"/>
      <c r="AD137" s="1983"/>
      <c r="AE137" s="1983"/>
      <c r="AF137" s="1983"/>
      <c r="AG137" s="1983"/>
      <c r="AH137" s="1983"/>
      <c r="AI137" s="1983"/>
      <c r="AJ137" s="1983"/>
      <c r="AK137" s="1983"/>
      <c r="AL137" s="1983"/>
      <c r="AM137" s="1983"/>
      <c r="AN137" s="1983"/>
      <c r="AO137" s="1983"/>
      <c r="AP137" s="1983"/>
      <c r="AQ137" s="1983"/>
      <c r="AR137" s="1983"/>
      <c r="AS137" s="1983"/>
      <c r="AT137" s="1983"/>
      <c r="AU137" s="1983"/>
      <c r="AV137" s="1983"/>
      <c r="AW137" s="1983"/>
      <c r="AX137" s="1983"/>
      <c r="AY137" s="1983"/>
      <c r="AZ137" s="585"/>
      <c r="BA137" s="2217"/>
      <c r="BB137" s="159" t="s">
        <v>43</v>
      </c>
      <c r="BC137" s="1207" t="s">
        <v>36</v>
      </c>
      <c r="BD137" s="1227" t="s">
        <v>36</v>
      </c>
      <c r="BE137" s="1227" t="s">
        <v>36</v>
      </c>
      <c r="BF137" s="1227" t="s">
        <v>36</v>
      </c>
      <c r="BG137" s="1248" t="s">
        <v>36</v>
      </c>
      <c r="BH137" s="1269" t="s">
        <v>36</v>
      </c>
      <c r="BI137" s="1227" t="s">
        <v>36</v>
      </c>
      <c r="BJ137" s="1227" t="s">
        <v>36</v>
      </c>
      <c r="BK137" s="1227" t="s">
        <v>36</v>
      </c>
      <c r="BL137" s="1248" t="s">
        <v>36</v>
      </c>
      <c r="BM137" s="1269" t="s">
        <v>36</v>
      </c>
      <c r="BN137" s="1227" t="s">
        <v>36</v>
      </c>
      <c r="BO137" s="1227" t="s">
        <v>36</v>
      </c>
      <c r="BP137" s="1227" t="s">
        <v>36</v>
      </c>
      <c r="BQ137" s="1248" t="s">
        <v>36</v>
      </c>
      <c r="BR137" s="1269" t="s">
        <v>36</v>
      </c>
      <c r="BS137" s="1227" t="s">
        <v>36</v>
      </c>
      <c r="BT137" s="1227" t="s">
        <v>36</v>
      </c>
      <c r="BU137" s="1227" t="s">
        <v>36</v>
      </c>
      <c r="BV137" s="2006" t="s">
        <v>36</v>
      </c>
      <c r="BW137" s="2053"/>
      <c r="BX137" s="2053"/>
      <c r="BY137" s="1858"/>
      <c r="BZ137" s="1858"/>
      <c r="CA137" s="1858"/>
      <c r="CB137" s="1858"/>
      <c r="CC137" s="1858"/>
      <c r="CD137" s="1858"/>
      <c r="CE137" s="1858"/>
      <c r="CF137" s="1858"/>
      <c r="CG137" s="1858"/>
      <c r="CH137" s="1858"/>
      <c r="CI137" s="1858"/>
      <c r="CJ137" s="1858"/>
      <c r="CK137" s="1858"/>
      <c r="CL137" s="1858"/>
      <c r="CM137" s="1858"/>
      <c r="CN137" s="1858"/>
      <c r="CO137" s="1858"/>
      <c r="CP137" s="1858"/>
      <c r="CQ137" s="1858"/>
      <c r="CR137" s="1858"/>
      <c r="CS137" s="1858"/>
      <c r="CT137" s="1858"/>
      <c r="CU137" s="1858"/>
      <c r="CV137" s="1858"/>
      <c r="CW137" s="1858"/>
      <c r="CX137" s="1858"/>
      <c r="CY137" s="1858"/>
      <c r="CZ137" s="1858"/>
    </row>
    <row r="138" s="577" customFormat="true" ht="15" customHeight="true" x14ac:dyDescent="0.2">
      <c r="A138" s="2329"/>
      <c r="B138" s="1733" t="s">
        <v>42</v>
      </c>
      <c r="C138" s="1651">
        <v>3.7136730444179422</v>
      </c>
      <c r="D138" s="1652">
        <v>0.79613328098335268</v>
      </c>
      <c r="E138" s="1652">
        <v>0.17640371476188324</v>
      </c>
      <c r="F138" s="1652">
        <v>0.52629519925545587</v>
      </c>
      <c r="G138" s="1653">
        <v>0.11037618536391058</v>
      </c>
      <c r="H138" s="1654">
        <v>5.4142256840084366</v>
      </c>
      <c r="I138" s="1652">
        <v>0.94819357084386757</v>
      </c>
      <c r="J138" s="1652">
        <v>0.57323943873907712</v>
      </c>
      <c r="K138" s="1652">
        <v>0.34324372079810439</v>
      </c>
      <c r="L138" s="1655">
        <v>0.15910734653890199</v>
      </c>
      <c r="M138" s="1656">
        <v>1.7166694980133814</v>
      </c>
      <c r="N138" s="1652">
        <v>0.29666264782912866</v>
      </c>
      <c r="O138" s="1652">
        <v>0.41339063435293211</v>
      </c>
      <c r="P138" s="1652">
        <v>0</v>
      </c>
      <c r="Q138" s="1653">
        <v>4.5145921094669479E-2</v>
      </c>
      <c r="R138" s="1654">
        <v>0.5098296834228061</v>
      </c>
      <c r="S138" s="1652">
        <v>0.23327531792489706</v>
      </c>
      <c r="T138" s="1652">
        <v>2.9995668600286969</v>
      </c>
      <c r="U138" s="1652">
        <v>0.54049348764262872</v>
      </c>
      <c r="V138" s="1963">
        <v>9.3104092778404909E-2</v>
      </c>
      <c r="W138" s="1983"/>
      <c r="X138" s="1983"/>
      <c r="Y138" s="1983"/>
      <c r="Z138" s="1983"/>
      <c r="AA138" s="1983"/>
      <c r="AB138" s="1983"/>
      <c r="AC138" s="1983"/>
      <c r="AD138" s="1983"/>
      <c r="AE138" s="1983"/>
      <c r="AF138" s="1983"/>
      <c r="AG138" s="1983"/>
      <c r="AH138" s="1983"/>
      <c r="AI138" s="1983"/>
      <c r="AJ138" s="1983"/>
      <c r="AK138" s="1983"/>
      <c r="AL138" s="1983"/>
      <c r="AM138" s="1983"/>
      <c r="AN138" s="1983"/>
      <c r="AO138" s="1983"/>
      <c r="AP138" s="1983"/>
      <c r="AQ138" s="1983"/>
      <c r="AR138" s="1983"/>
      <c r="AS138" s="1983"/>
      <c r="AT138" s="1983"/>
      <c r="AU138" s="1983"/>
      <c r="AV138" s="1983"/>
      <c r="AW138" s="1983"/>
      <c r="AX138" s="1983"/>
      <c r="AY138" s="1983"/>
      <c r="AZ138" s="585"/>
      <c r="BA138" s="2217"/>
      <c r="BB138" s="159" t="s">
        <v>42</v>
      </c>
      <c r="BC138" s="1207" t="s">
        <v>36</v>
      </c>
      <c r="BD138" s="1227" t="s">
        <v>36</v>
      </c>
      <c r="BE138" s="1227" t="s">
        <v>36</v>
      </c>
      <c r="BF138" s="1227" t="s">
        <v>36</v>
      </c>
      <c r="BG138" s="1248" t="s">
        <v>36</v>
      </c>
      <c r="BH138" s="1269" t="s">
        <v>36</v>
      </c>
      <c r="BI138" s="1227" t="s">
        <v>36</v>
      </c>
      <c r="BJ138" s="1227" t="s">
        <v>36</v>
      </c>
      <c r="BK138" s="1227" t="s">
        <v>36</v>
      </c>
      <c r="BL138" s="1248" t="s">
        <v>36</v>
      </c>
      <c r="BM138" s="1269" t="s">
        <v>36</v>
      </c>
      <c r="BN138" s="1227" t="s">
        <v>36</v>
      </c>
      <c r="BO138" s="1227" t="s">
        <v>36</v>
      </c>
      <c r="BP138" s="1227" t="s">
        <v>36</v>
      </c>
      <c r="BQ138" s="1248" t="s">
        <v>36</v>
      </c>
      <c r="BR138" s="1269" t="s">
        <v>36</v>
      </c>
      <c r="BS138" s="1227" t="s">
        <v>36</v>
      </c>
      <c r="BT138" s="1227" t="s">
        <v>36</v>
      </c>
      <c r="BU138" s="1227" t="s">
        <v>36</v>
      </c>
      <c r="BV138" s="2006" t="s">
        <v>36</v>
      </c>
      <c r="BW138" s="2053"/>
      <c r="BX138" s="2053"/>
      <c r="BY138" s="1858"/>
      <c r="BZ138" s="1858"/>
      <c r="CA138" s="1858"/>
      <c r="CB138" s="1858"/>
      <c r="CC138" s="1858"/>
      <c r="CD138" s="1858"/>
      <c r="CE138" s="1858"/>
      <c r="CF138" s="1858"/>
      <c r="CG138" s="1858"/>
      <c r="CH138" s="1858"/>
      <c r="CI138" s="1858"/>
      <c r="CJ138" s="1858"/>
      <c r="CK138" s="1858"/>
      <c r="CL138" s="1858"/>
      <c r="CM138" s="1858"/>
      <c r="CN138" s="1858"/>
      <c r="CO138" s="1858"/>
      <c r="CP138" s="1858"/>
      <c r="CQ138" s="1858"/>
      <c r="CR138" s="1858"/>
      <c r="CS138" s="1858"/>
      <c r="CT138" s="1858"/>
      <c r="CU138" s="1858"/>
      <c r="CV138" s="1858"/>
      <c r="CW138" s="1858"/>
      <c r="CX138" s="1858"/>
      <c r="CY138" s="1858"/>
      <c r="CZ138" s="1858"/>
    </row>
    <row r="139" s="577" customFormat="true" ht="15" customHeight="true" x14ac:dyDescent="0.2">
      <c r="A139" s="2329"/>
      <c r="B139" s="1733" t="s">
        <v>19</v>
      </c>
      <c r="C139" s="1651">
        <v>0.27573554081079488</v>
      </c>
      <c r="D139" s="1652">
        <v>0</v>
      </c>
      <c r="E139" s="1652">
        <v>0</v>
      </c>
      <c r="F139" s="1652">
        <v>0</v>
      </c>
      <c r="G139" s="1653">
        <v>0</v>
      </c>
      <c r="H139" s="1654">
        <v>0.31921069695422671</v>
      </c>
      <c r="I139" s="1652">
        <v>0</v>
      </c>
      <c r="J139" s="1652">
        <v>0</v>
      </c>
      <c r="K139" s="1652">
        <v>0</v>
      </c>
      <c r="L139" s="1655">
        <v>0</v>
      </c>
      <c r="M139" s="1656">
        <v>0.21707534057161085</v>
      </c>
      <c r="N139" s="1652">
        <v>0</v>
      </c>
      <c r="O139" s="1652">
        <v>0</v>
      </c>
      <c r="P139" s="1652">
        <v>0</v>
      </c>
      <c r="Q139" s="1653">
        <v>0</v>
      </c>
      <c r="R139" s="1654">
        <v>0</v>
      </c>
      <c r="S139" s="1652">
        <v>0</v>
      </c>
      <c r="T139" s="1652">
        <v>0.15606948823316391</v>
      </c>
      <c r="U139" s="1652">
        <v>5.5118601087879068E-2</v>
      </c>
      <c r="V139" s="1963">
        <v>9.3104092778404909E-2</v>
      </c>
      <c r="W139" s="1983"/>
      <c r="X139" s="1983"/>
      <c r="Y139" s="1983"/>
      <c r="Z139" s="1983"/>
      <c r="AA139" s="1983"/>
      <c r="AB139" s="1983"/>
      <c r="AC139" s="1983"/>
      <c r="AD139" s="1983"/>
      <c r="AE139" s="1983"/>
      <c r="AF139" s="1983"/>
      <c r="AG139" s="1983"/>
      <c r="AH139" s="1983"/>
      <c r="AI139" s="1983"/>
      <c r="AJ139" s="1983"/>
      <c r="AK139" s="1983"/>
      <c r="AL139" s="1983"/>
      <c r="AM139" s="1983"/>
      <c r="AN139" s="1983"/>
      <c r="AO139" s="1983"/>
      <c r="AP139" s="1983"/>
      <c r="AQ139" s="1983"/>
      <c r="AR139" s="1983"/>
      <c r="AS139" s="1983"/>
      <c r="AT139" s="1983"/>
      <c r="AU139" s="1983"/>
      <c r="AV139" s="1983"/>
      <c r="AW139" s="1983"/>
      <c r="AX139" s="1983"/>
      <c r="AY139" s="1983"/>
      <c r="AZ139" s="585"/>
      <c r="BA139" s="2217"/>
      <c r="BB139" s="159" t="s">
        <v>19</v>
      </c>
      <c r="BC139" s="1207" t="s">
        <v>36</v>
      </c>
      <c r="BD139" s="1227" t="s">
        <v>36</v>
      </c>
      <c r="BE139" s="1227" t="s">
        <v>36</v>
      </c>
      <c r="BF139" s="1227" t="s">
        <v>36</v>
      </c>
      <c r="BG139" s="1248" t="s">
        <v>36</v>
      </c>
      <c r="BH139" s="1269" t="s">
        <v>36</v>
      </c>
      <c r="BI139" s="1227" t="s">
        <v>36</v>
      </c>
      <c r="BJ139" s="1227" t="s">
        <v>36</v>
      </c>
      <c r="BK139" s="1227" t="s">
        <v>36</v>
      </c>
      <c r="BL139" s="1248" t="s">
        <v>36</v>
      </c>
      <c r="BM139" s="1269" t="s">
        <v>36</v>
      </c>
      <c r="BN139" s="1227" t="s">
        <v>36</v>
      </c>
      <c r="BO139" s="1227" t="s">
        <v>36</v>
      </c>
      <c r="BP139" s="1227" t="s">
        <v>36</v>
      </c>
      <c r="BQ139" s="1248" t="s">
        <v>36</v>
      </c>
      <c r="BR139" s="1269" t="s">
        <v>36</v>
      </c>
      <c r="BS139" s="1227" t="s">
        <v>36</v>
      </c>
      <c r="BT139" s="1227" t="s">
        <v>36</v>
      </c>
      <c r="BU139" s="1227" t="s">
        <v>36</v>
      </c>
      <c r="BV139" s="2006" t="s">
        <v>36</v>
      </c>
      <c r="BW139" s="2053"/>
      <c r="BX139" s="2053"/>
      <c r="BY139" s="1858"/>
      <c r="BZ139" s="1858"/>
      <c r="CA139" s="1858"/>
      <c r="CB139" s="1858"/>
      <c r="CC139" s="1858"/>
      <c r="CD139" s="1858"/>
      <c r="CE139" s="1858"/>
      <c r="CF139" s="1858"/>
      <c r="CG139" s="1858"/>
      <c r="CH139" s="1858"/>
      <c r="CI139" s="1858"/>
      <c r="CJ139" s="1858"/>
      <c r="CK139" s="1858"/>
      <c r="CL139" s="1858"/>
      <c r="CM139" s="1858"/>
      <c r="CN139" s="1858"/>
      <c r="CO139" s="1858"/>
      <c r="CP139" s="1858"/>
      <c r="CQ139" s="1858"/>
      <c r="CR139" s="1858"/>
      <c r="CS139" s="1858"/>
      <c r="CT139" s="1858"/>
      <c r="CU139" s="1858"/>
      <c r="CV139" s="1858"/>
      <c r="CW139" s="1858"/>
      <c r="CX139" s="1858"/>
      <c r="CY139" s="1858"/>
      <c r="CZ139" s="1858"/>
    </row>
    <row r="140" s="130" customFormat="true" ht="15" customHeight="true" x14ac:dyDescent="0.2">
      <c r="A140" s="2171" t="s">
        <v>107</v>
      </c>
      <c r="B140" s="252" t="s">
        <v>65</v>
      </c>
      <c r="C140" s="1049" t="s">
        <v>36</v>
      </c>
      <c r="D140" s="1061" t="s">
        <v>36</v>
      </c>
      <c r="E140" s="1061" t="s">
        <v>36</v>
      </c>
      <c r="F140" s="1061" t="s">
        <v>36</v>
      </c>
      <c r="G140" s="1073" t="s">
        <v>36</v>
      </c>
      <c r="H140" s="1097" t="s">
        <v>36</v>
      </c>
      <c r="I140" s="1061" t="s">
        <v>36</v>
      </c>
      <c r="J140" s="1061" t="s">
        <v>36</v>
      </c>
      <c r="K140" s="1061" t="s">
        <v>36</v>
      </c>
      <c r="L140" s="1139" t="s">
        <v>36</v>
      </c>
      <c r="M140" s="1162" t="s">
        <v>36</v>
      </c>
      <c r="N140" s="1061" t="s">
        <v>36</v>
      </c>
      <c r="O140" s="1061" t="s">
        <v>36</v>
      </c>
      <c r="P140" s="1061" t="s">
        <v>36</v>
      </c>
      <c r="Q140" s="1073" t="s">
        <v>36</v>
      </c>
      <c r="R140" s="1097" t="s">
        <v>36</v>
      </c>
      <c r="S140" s="1061" t="s">
        <v>36</v>
      </c>
      <c r="T140" s="1061" t="s">
        <v>36</v>
      </c>
      <c r="U140" s="1061" t="s">
        <v>36</v>
      </c>
      <c r="V140" s="1964" t="s">
        <v>36</v>
      </c>
      <c r="W140" s="1985"/>
      <c r="X140" s="1985"/>
      <c r="Y140" s="1839"/>
      <c r="Z140" s="1839"/>
      <c r="AA140" s="1839"/>
      <c r="AB140" s="1839"/>
      <c r="AC140" s="1839"/>
      <c r="AD140" s="1839"/>
      <c r="AE140" s="1839"/>
      <c r="AF140" s="1839"/>
      <c r="AG140" s="1839"/>
      <c r="AH140" s="1839"/>
      <c r="AI140" s="1839"/>
      <c r="AJ140" s="1839"/>
      <c r="AK140" s="1839"/>
      <c r="AL140" s="1839"/>
      <c r="AM140" s="1839"/>
      <c r="AN140" s="1839"/>
      <c r="AO140" s="1839"/>
      <c r="AP140" s="1839"/>
      <c r="AQ140" s="1839"/>
      <c r="AR140" s="1839"/>
      <c r="AS140" s="1839"/>
      <c r="AT140" s="1839"/>
      <c r="AU140" s="1839"/>
      <c r="AV140" s="1839"/>
      <c r="AW140" s="1839"/>
      <c r="AX140" s="1839"/>
      <c r="AY140" s="1839"/>
      <c r="AZ140" s="215"/>
      <c r="BA140" s="2217" t="s">
        <v>107</v>
      </c>
      <c r="BB140" s="159" t="s">
        <v>65</v>
      </c>
      <c r="BC140" s="1207" t="s">
        <v>36</v>
      </c>
      <c r="BD140" s="1227" t="s">
        <v>36</v>
      </c>
      <c r="BE140" s="1227" t="s">
        <v>36</v>
      </c>
      <c r="BF140" s="1227" t="s">
        <v>36</v>
      </c>
      <c r="BG140" s="1248" t="s">
        <v>36</v>
      </c>
      <c r="BH140" s="1269" t="s">
        <v>36</v>
      </c>
      <c r="BI140" s="1227" t="s">
        <v>36</v>
      </c>
      <c r="BJ140" s="1227" t="s">
        <v>36</v>
      </c>
      <c r="BK140" s="1227" t="s">
        <v>36</v>
      </c>
      <c r="BL140" s="1248" t="s">
        <v>36</v>
      </c>
      <c r="BM140" s="1269" t="s">
        <v>36</v>
      </c>
      <c r="BN140" s="1227" t="s">
        <v>36</v>
      </c>
      <c r="BO140" s="1227" t="s">
        <v>36</v>
      </c>
      <c r="BP140" s="1227" t="s">
        <v>36</v>
      </c>
      <c r="BQ140" s="1248" t="s">
        <v>36</v>
      </c>
      <c r="BR140" s="1269" t="s">
        <v>36</v>
      </c>
      <c r="BS140" s="1227" t="s">
        <v>36</v>
      </c>
      <c r="BT140" s="1227" t="s">
        <v>36</v>
      </c>
      <c r="BU140" s="1227" t="s">
        <v>36</v>
      </c>
      <c r="BV140" s="2006" t="s">
        <v>36</v>
      </c>
      <c r="BW140" s="2053"/>
      <c r="BX140" s="2053"/>
      <c r="BY140" s="1858"/>
      <c r="BZ140" s="1858"/>
      <c r="CA140" s="1858"/>
      <c r="CB140" s="1858"/>
      <c r="CC140" s="1858"/>
      <c r="CD140" s="1858"/>
      <c r="CE140" s="1858"/>
      <c r="CF140" s="1858"/>
      <c r="CG140" s="1858"/>
      <c r="CH140" s="1858"/>
      <c r="CI140" s="1858"/>
      <c r="CJ140" s="1858"/>
      <c r="CK140" s="1858"/>
      <c r="CL140" s="1858"/>
      <c r="CM140" s="1858"/>
      <c r="CN140" s="1858"/>
      <c r="CO140" s="1858"/>
      <c r="CP140" s="1858"/>
      <c r="CQ140" s="1858"/>
      <c r="CR140" s="1858"/>
      <c r="CS140" s="1858"/>
      <c r="CT140" s="1858"/>
      <c r="CU140" s="1858"/>
      <c r="CV140" s="1858"/>
      <c r="CW140" s="1858"/>
      <c r="CX140" s="1858"/>
      <c r="CY140" s="1858"/>
      <c r="CZ140" s="1858"/>
    </row>
    <row r="141" s="130" customFormat="true" ht="15" customHeight="true" x14ac:dyDescent="0.2">
      <c r="A141" s="2171"/>
      <c r="B141" s="252" t="s">
        <v>66</v>
      </c>
      <c r="C141" s="1049" t="s">
        <v>36</v>
      </c>
      <c r="D141" s="1061" t="s">
        <v>36</v>
      </c>
      <c r="E141" s="1061" t="s">
        <v>36</v>
      </c>
      <c r="F141" s="1061" t="s">
        <v>36</v>
      </c>
      <c r="G141" s="1073" t="s">
        <v>36</v>
      </c>
      <c r="H141" s="1097" t="s">
        <v>36</v>
      </c>
      <c r="I141" s="1061" t="s">
        <v>36</v>
      </c>
      <c r="J141" s="1061" t="s">
        <v>36</v>
      </c>
      <c r="K141" s="1061" t="s">
        <v>36</v>
      </c>
      <c r="L141" s="1139" t="s">
        <v>36</v>
      </c>
      <c r="M141" s="1162" t="s">
        <v>36</v>
      </c>
      <c r="N141" s="1061" t="s">
        <v>36</v>
      </c>
      <c r="O141" s="1061" t="s">
        <v>36</v>
      </c>
      <c r="P141" s="1061" t="s">
        <v>36</v>
      </c>
      <c r="Q141" s="1073" t="s">
        <v>36</v>
      </c>
      <c r="R141" s="1097" t="s">
        <v>36</v>
      </c>
      <c r="S141" s="1061" t="s">
        <v>36</v>
      </c>
      <c r="T141" s="1061" t="s">
        <v>36</v>
      </c>
      <c r="U141" s="1061" t="s">
        <v>36</v>
      </c>
      <c r="V141" s="1964" t="s">
        <v>36</v>
      </c>
      <c r="W141" s="1985"/>
      <c r="X141" s="1985"/>
      <c r="Y141" s="1839"/>
      <c r="Z141" s="1839"/>
      <c r="AA141" s="1839"/>
      <c r="AB141" s="1839"/>
      <c r="AC141" s="1839"/>
      <c r="AD141" s="1839"/>
      <c r="AE141" s="1839"/>
      <c r="AF141" s="1839"/>
      <c r="AG141" s="1839"/>
      <c r="AH141" s="1839"/>
      <c r="AI141" s="1839"/>
      <c r="AJ141" s="1839"/>
      <c r="AK141" s="1839"/>
      <c r="AL141" s="1839"/>
      <c r="AM141" s="1839"/>
      <c r="AN141" s="1839"/>
      <c r="AO141" s="1839"/>
      <c r="AP141" s="1839"/>
      <c r="AQ141" s="1839"/>
      <c r="AR141" s="1839"/>
      <c r="AS141" s="1839"/>
      <c r="AT141" s="1839"/>
      <c r="AU141" s="1839"/>
      <c r="AV141" s="1839"/>
      <c r="AW141" s="1839"/>
      <c r="AX141" s="1839"/>
      <c r="AY141" s="1839"/>
      <c r="AZ141" s="215"/>
      <c r="BA141" s="2217"/>
      <c r="BB141" s="159" t="s">
        <v>66</v>
      </c>
      <c r="BC141" s="1207" t="s">
        <v>36</v>
      </c>
      <c r="BD141" s="1227" t="s">
        <v>36</v>
      </c>
      <c r="BE141" s="1227" t="s">
        <v>36</v>
      </c>
      <c r="BF141" s="1227" t="s">
        <v>36</v>
      </c>
      <c r="BG141" s="1248" t="s">
        <v>36</v>
      </c>
      <c r="BH141" s="1269" t="s">
        <v>36</v>
      </c>
      <c r="BI141" s="1227" t="s">
        <v>36</v>
      </c>
      <c r="BJ141" s="1227" t="s">
        <v>36</v>
      </c>
      <c r="BK141" s="1227" t="s">
        <v>36</v>
      </c>
      <c r="BL141" s="1248" t="s">
        <v>36</v>
      </c>
      <c r="BM141" s="1269" t="s">
        <v>36</v>
      </c>
      <c r="BN141" s="1227" t="s">
        <v>36</v>
      </c>
      <c r="BO141" s="1227" t="s">
        <v>36</v>
      </c>
      <c r="BP141" s="1227" t="s">
        <v>36</v>
      </c>
      <c r="BQ141" s="1248" t="s">
        <v>36</v>
      </c>
      <c r="BR141" s="1269" t="s">
        <v>36</v>
      </c>
      <c r="BS141" s="1227" t="s">
        <v>36</v>
      </c>
      <c r="BT141" s="1227" t="s">
        <v>36</v>
      </c>
      <c r="BU141" s="1227" t="s">
        <v>36</v>
      </c>
      <c r="BV141" s="2006" t="s">
        <v>36</v>
      </c>
      <c r="BW141" s="2053"/>
      <c r="BX141" s="2053"/>
      <c r="BY141" s="1858"/>
      <c r="BZ141" s="1858"/>
      <c r="CA141" s="1858"/>
      <c r="CB141" s="1858"/>
      <c r="CC141" s="1858"/>
      <c r="CD141" s="1858"/>
      <c r="CE141" s="1858"/>
      <c r="CF141" s="1858"/>
      <c r="CG141" s="1858"/>
      <c r="CH141" s="1858"/>
      <c r="CI141" s="1858"/>
      <c r="CJ141" s="1858"/>
      <c r="CK141" s="1858"/>
      <c r="CL141" s="1858"/>
      <c r="CM141" s="1858"/>
      <c r="CN141" s="1858"/>
      <c r="CO141" s="1858"/>
      <c r="CP141" s="1858"/>
      <c r="CQ141" s="1858"/>
      <c r="CR141" s="1858"/>
      <c r="CS141" s="1858"/>
      <c r="CT141" s="1858"/>
      <c r="CU141" s="1858"/>
      <c r="CV141" s="1858"/>
      <c r="CW141" s="1858"/>
      <c r="CX141" s="1858"/>
      <c r="CY141" s="1858"/>
      <c r="CZ141" s="1858"/>
    </row>
    <row r="142" s="130" customFormat="true" ht="15" customHeight="true" x14ac:dyDescent="0.2">
      <c r="A142" s="2171"/>
      <c r="B142" s="252" t="s">
        <v>67</v>
      </c>
      <c r="C142" s="1049" t="s">
        <v>36</v>
      </c>
      <c r="D142" s="1061" t="s">
        <v>36</v>
      </c>
      <c r="E142" s="1061" t="s">
        <v>36</v>
      </c>
      <c r="F142" s="1061" t="s">
        <v>36</v>
      </c>
      <c r="G142" s="1073" t="s">
        <v>36</v>
      </c>
      <c r="H142" s="1097" t="s">
        <v>36</v>
      </c>
      <c r="I142" s="1061" t="s">
        <v>36</v>
      </c>
      <c r="J142" s="1061" t="s">
        <v>36</v>
      </c>
      <c r="K142" s="1061" t="s">
        <v>36</v>
      </c>
      <c r="L142" s="1139" t="s">
        <v>36</v>
      </c>
      <c r="M142" s="1162" t="s">
        <v>36</v>
      </c>
      <c r="N142" s="1061" t="s">
        <v>36</v>
      </c>
      <c r="O142" s="1061" t="s">
        <v>36</v>
      </c>
      <c r="P142" s="1061" t="s">
        <v>36</v>
      </c>
      <c r="Q142" s="1073" t="s">
        <v>36</v>
      </c>
      <c r="R142" s="1097" t="s">
        <v>36</v>
      </c>
      <c r="S142" s="1061" t="s">
        <v>36</v>
      </c>
      <c r="T142" s="1061" t="s">
        <v>36</v>
      </c>
      <c r="U142" s="1061" t="s">
        <v>36</v>
      </c>
      <c r="V142" s="1964" t="s">
        <v>36</v>
      </c>
      <c r="W142" s="1985"/>
      <c r="X142" s="1985"/>
      <c r="Y142" s="1839"/>
      <c r="Z142" s="1839"/>
      <c r="AA142" s="1839"/>
      <c r="AB142" s="1839"/>
      <c r="AC142" s="1839"/>
      <c r="AD142" s="1839"/>
      <c r="AE142" s="1839"/>
      <c r="AF142" s="1839"/>
      <c r="AG142" s="1839"/>
      <c r="AH142" s="1839"/>
      <c r="AI142" s="1839"/>
      <c r="AJ142" s="1839"/>
      <c r="AK142" s="1839"/>
      <c r="AL142" s="1839"/>
      <c r="AM142" s="1839"/>
      <c r="AN142" s="1839"/>
      <c r="AO142" s="1839"/>
      <c r="AP142" s="1839"/>
      <c r="AQ142" s="1839"/>
      <c r="AR142" s="1839"/>
      <c r="AS142" s="1839"/>
      <c r="AT142" s="1839"/>
      <c r="AU142" s="1839"/>
      <c r="AV142" s="1839"/>
      <c r="AW142" s="1839"/>
      <c r="AX142" s="1839"/>
      <c r="AY142" s="1839"/>
      <c r="AZ142" s="215"/>
      <c r="BA142" s="2217"/>
      <c r="BB142" s="159" t="s">
        <v>67</v>
      </c>
      <c r="BC142" s="1207" t="s">
        <v>36</v>
      </c>
      <c r="BD142" s="1227" t="s">
        <v>36</v>
      </c>
      <c r="BE142" s="1227" t="s">
        <v>36</v>
      </c>
      <c r="BF142" s="1227" t="s">
        <v>36</v>
      </c>
      <c r="BG142" s="1248" t="s">
        <v>36</v>
      </c>
      <c r="BH142" s="1269" t="s">
        <v>36</v>
      </c>
      <c r="BI142" s="1227" t="s">
        <v>36</v>
      </c>
      <c r="BJ142" s="1227" t="s">
        <v>36</v>
      </c>
      <c r="BK142" s="1227" t="s">
        <v>36</v>
      </c>
      <c r="BL142" s="1248" t="s">
        <v>36</v>
      </c>
      <c r="BM142" s="1269" t="s">
        <v>36</v>
      </c>
      <c r="BN142" s="1227" t="s">
        <v>36</v>
      </c>
      <c r="BO142" s="1227" t="s">
        <v>36</v>
      </c>
      <c r="BP142" s="1227" t="s">
        <v>36</v>
      </c>
      <c r="BQ142" s="1248" t="s">
        <v>36</v>
      </c>
      <c r="BR142" s="1269" t="s">
        <v>36</v>
      </c>
      <c r="BS142" s="1227" t="s">
        <v>36</v>
      </c>
      <c r="BT142" s="1227" t="s">
        <v>36</v>
      </c>
      <c r="BU142" s="1227" t="s">
        <v>36</v>
      </c>
      <c r="BV142" s="2006" t="s">
        <v>36</v>
      </c>
      <c r="BW142" s="2053"/>
      <c r="BX142" s="2053"/>
      <c r="BY142" s="1858"/>
      <c r="BZ142" s="1858"/>
      <c r="CA142" s="1858"/>
      <c r="CB142" s="1858"/>
      <c r="CC142" s="1858"/>
      <c r="CD142" s="1858"/>
      <c r="CE142" s="1858"/>
      <c r="CF142" s="1858"/>
      <c r="CG142" s="1858"/>
      <c r="CH142" s="1858"/>
      <c r="CI142" s="1858"/>
      <c r="CJ142" s="1858"/>
      <c r="CK142" s="1858"/>
      <c r="CL142" s="1858"/>
      <c r="CM142" s="1858"/>
      <c r="CN142" s="1858"/>
      <c r="CO142" s="1858"/>
      <c r="CP142" s="1858"/>
      <c r="CQ142" s="1858"/>
      <c r="CR142" s="1858"/>
      <c r="CS142" s="1858"/>
      <c r="CT142" s="1858"/>
      <c r="CU142" s="1858"/>
      <c r="CV142" s="1858"/>
      <c r="CW142" s="1858"/>
      <c r="CX142" s="1858"/>
      <c r="CY142" s="1858"/>
      <c r="CZ142" s="1858"/>
    </row>
    <row r="143" s="130" customFormat="true" ht="15" customHeight="true" x14ac:dyDescent="0.2">
      <c r="A143" s="2171"/>
      <c r="B143" s="252" t="s">
        <v>68</v>
      </c>
      <c r="C143" s="1049" t="s">
        <v>36</v>
      </c>
      <c r="D143" s="1061" t="s">
        <v>36</v>
      </c>
      <c r="E143" s="1061" t="s">
        <v>36</v>
      </c>
      <c r="F143" s="1061" t="s">
        <v>36</v>
      </c>
      <c r="G143" s="1073" t="s">
        <v>36</v>
      </c>
      <c r="H143" s="1097" t="s">
        <v>36</v>
      </c>
      <c r="I143" s="1061" t="s">
        <v>36</v>
      </c>
      <c r="J143" s="1061" t="s">
        <v>36</v>
      </c>
      <c r="K143" s="1061" t="s">
        <v>36</v>
      </c>
      <c r="L143" s="1139" t="s">
        <v>36</v>
      </c>
      <c r="M143" s="1162" t="s">
        <v>36</v>
      </c>
      <c r="N143" s="1061" t="s">
        <v>36</v>
      </c>
      <c r="O143" s="1061" t="s">
        <v>36</v>
      </c>
      <c r="P143" s="1061" t="s">
        <v>36</v>
      </c>
      <c r="Q143" s="1073" t="s">
        <v>36</v>
      </c>
      <c r="R143" s="1097" t="s">
        <v>36</v>
      </c>
      <c r="S143" s="1061" t="s">
        <v>36</v>
      </c>
      <c r="T143" s="1061" t="s">
        <v>36</v>
      </c>
      <c r="U143" s="1061" t="s">
        <v>36</v>
      </c>
      <c r="V143" s="1964" t="s">
        <v>36</v>
      </c>
      <c r="W143" s="1985"/>
      <c r="X143" s="1985"/>
      <c r="Y143" s="1839"/>
      <c r="Z143" s="1839"/>
      <c r="AA143" s="1839"/>
      <c r="AB143" s="1839"/>
      <c r="AC143" s="1839"/>
      <c r="AD143" s="1839"/>
      <c r="AE143" s="1839"/>
      <c r="AF143" s="1839"/>
      <c r="AG143" s="1839"/>
      <c r="AH143" s="1839"/>
      <c r="AI143" s="1839"/>
      <c r="AJ143" s="1839"/>
      <c r="AK143" s="1839"/>
      <c r="AL143" s="1839"/>
      <c r="AM143" s="1839"/>
      <c r="AN143" s="1839"/>
      <c r="AO143" s="1839"/>
      <c r="AP143" s="1839"/>
      <c r="AQ143" s="1839"/>
      <c r="AR143" s="1839"/>
      <c r="AS143" s="1839"/>
      <c r="AT143" s="1839"/>
      <c r="AU143" s="1839"/>
      <c r="AV143" s="1839"/>
      <c r="AW143" s="1839"/>
      <c r="AX143" s="1839"/>
      <c r="AY143" s="1839"/>
      <c r="AZ143" s="215"/>
      <c r="BA143" s="2217"/>
      <c r="BB143" s="159" t="s">
        <v>68</v>
      </c>
      <c r="BC143" s="1207" t="s">
        <v>36</v>
      </c>
      <c r="BD143" s="1227" t="s">
        <v>36</v>
      </c>
      <c r="BE143" s="1227" t="s">
        <v>36</v>
      </c>
      <c r="BF143" s="1227" t="s">
        <v>36</v>
      </c>
      <c r="BG143" s="1248" t="s">
        <v>36</v>
      </c>
      <c r="BH143" s="1269" t="s">
        <v>36</v>
      </c>
      <c r="BI143" s="1227" t="s">
        <v>36</v>
      </c>
      <c r="BJ143" s="1227" t="s">
        <v>36</v>
      </c>
      <c r="BK143" s="1227" t="s">
        <v>36</v>
      </c>
      <c r="BL143" s="1248" t="s">
        <v>36</v>
      </c>
      <c r="BM143" s="1269" t="s">
        <v>36</v>
      </c>
      <c r="BN143" s="1227" t="s">
        <v>36</v>
      </c>
      <c r="BO143" s="1227" t="s">
        <v>36</v>
      </c>
      <c r="BP143" s="1227" t="s">
        <v>36</v>
      </c>
      <c r="BQ143" s="1248" t="s">
        <v>36</v>
      </c>
      <c r="BR143" s="1269" t="s">
        <v>36</v>
      </c>
      <c r="BS143" s="1227" t="s">
        <v>36</v>
      </c>
      <c r="BT143" s="1227" t="s">
        <v>36</v>
      </c>
      <c r="BU143" s="1227" t="s">
        <v>36</v>
      </c>
      <c r="BV143" s="2006" t="s">
        <v>36</v>
      </c>
      <c r="BW143" s="2053"/>
      <c r="BX143" s="2053"/>
      <c r="BY143" s="1858"/>
      <c r="BZ143" s="1858"/>
      <c r="CA143" s="1858"/>
      <c r="CB143" s="1858"/>
      <c r="CC143" s="1858"/>
      <c r="CD143" s="1858"/>
      <c r="CE143" s="1858"/>
      <c r="CF143" s="1858"/>
      <c r="CG143" s="1858"/>
      <c r="CH143" s="1858"/>
      <c r="CI143" s="1858"/>
      <c r="CJ143" s="1858"/>
      <c r="CK143" s="1858"/>
      <c r="CL143" s="1858"/>
      <c r="CM143" s="1858"/>
      <c r="CN143" s="1858"/>
      <c r="CO143" s="1858"/>
      <c r="CP143" s="1858"/>
      <c r="CQ143" s="1858"/>
      <c r="CR143" s="1858"/>
      <c r="CS143" s="1858"/>
      <c r="CT143" s="1858"/>
      <c r="CU143" s="1858"/>
      <c r="CV143" s="1858"/>
      <c r="CW143" s="1858"/>
      <c r="CX143" s="1858"/>
      <c r="CY143" s="1858"/>
      <c r="CZ143" s="1858"/>
    </row>
    <row r="144" s="130" customFormat="true" ht="15" customHeight="true" x14ac:dyDescent="0.2">
      <c r="A144" s="2171" t="s">
        <v>108</v>
      </c>
      <c r="B144" s="252" t="s">
        <v>65</v>
      </c>
      <c r="C144" s="1049" t="s">
        <v>36</v>
      </c>
      <c r="D144" s="1061" t="s">
        <v>36</v>
      </c>
      <c r="E144" s="1061" t="s">
        <v>36</v>
      </c>
      <c r="F144" s="1061" t="s">
        <v>36</v>
      </c>
      <c r="G144" s="1073" t="s">
        <v>36</v>
      </c>
      <c r="H144" s="1097" t="s">
        <v>36</v>
      </c>
      <c r="I144" s="1061" t="s">
        <v>36</v>
      </c>
      <c r="J144" s="1061" t="s">
        <v>36</v>
      </c>
      <c r="K144" s="1061" t="s">
        <v>36</v>
      </c>
      <c r="L144" s="1139" t="s">
        <v>36</v>
      </c>
      <c r="M144" s="1162" t="s">
        <v>36</v>
      </c>
      <c r="N144" s="1061" t="s">
        <v>36</v>
      </c>
      <c r="O144" s="1061" t="s">
        <v>36</v>
      </c>
      <c r="P144" s="1061" t="s">
        <v>36</v>
      </c>
      <c r="Q144" s="1073" t="s">
        <v>36</v>
      </c>
      <c r="R144" s="1097" t="s">
        <v>36</v>
      </c>
      <c r="S144" s="1061" t="s">
        <v>36</v>
      </c>
      <c r="T144" s="1061" t="s">
        <v>36</v>
      </c>
      <c r="U144" s="1061" t="s">
        <v>36</v>
      </c>
      <c r="V144" s="1964" t="s">
        <v>36</v>
      </c>
      <c r="W144" s="1985"/>
      <c r="X144" s="1985"/>
      <c r="Y144" s="1839"/>
      <c r="Z144" s="1839"/>
      <c r="AA144" s="1839"/>
      <c r="AB144" s="1839"/>
      <c r="AC144" s="1839"/>
      <c r="AD144" s="1839"/>
      <c r="AE144" s="1839"/>
      <c r="AF144" s="1839"/>
      <c r="AG144" s="1839"/>
      <c r="AH144" s="1839"/>
      <c r="AI144" s="1839"/>
      <c r="AJ144" s="1839"/>
      <c r="AK144" s="1839"/>
      <c r="AL144" s="1839"/>
      <c r="AM144" s="1839"/>
      <c r="AN144" s="1839"/>
      <c r="AO144" s="1839"/>
      <c r="AP144" s="1839"/>
      <c r="AQ144" s="1839"/>
      <c r="AR144" s="1839"/>
      <c r="AS144" s="1839"/>
      <c r="AT144" s="1839"/>
      <c r="AU144" s="1839"/>
      <c r="AV144" s="1839"/>
      <c r="AW144" s="1839"/>
      <c r="AX144" s="1839"/>
      <c r="AY144" s="1839"/>
      <c r="AZ144" s="215"/>
      <c r="BA144" s="2217" t="s">
        <v>108</v>
      </c>
      <c r="BB144" s="159" t="s">
        <v>65</v>
      </c>
      <c r="BC144" s="1207" t="s">
        <v>36</v>
      </c>
      <c r="BD144" s="1227" t="s">
        <v>36</v>
      </c>
      <c r="BE144" s="1227" t="s">
        <v>36</v>
      </c>
      <c r="BF144" s="1227" t="s">
        <v>36</v>
      </c>
      <c r="BG144" s="1248" t="s">
        <v>36</v>
      </c>
      <c r="BH144" s="1269" t="s">
        <v>36</v>
      </c>
      <c r="BI144" s="1227" t="s">
        <v>36</v>
      </c>
      <c r="BJ144" s="1227" t="s">
        <v>36</v>
      </c>
      <c r="BK144" s="1227" t="s">
        <v>36</v>
      </c>
      <c r="BL144" s="1248" t="s">
        <v>36</v>
      </c>
      <c r="BM144" s="1269" t="s">
        <v>36</v>
      </c>
      <c r="BN144" s="1227" t="s">
        <v>36</v>
      </c>
      <c r="BO144" s="1227" t="s">
        <v>36</v>
      </c>
      <c r="BP144" s="1227" t="s">
        <v>36</v>
      </c>
      <c r="BQ144" s="1248" t="s">
        <v>36</v>
      </c>
      <c r="BR144" s="1269" t="s">
        <v>36</v>
      </c>
      <c r="BS144" s="1227" t="s">
        <v>36</v>
      </c>
      <c r="BT144" s="1227" t="s">
        <v>36</v>
      </c>
      <c r="BU144" s="1227" t="s">
        <v>36</v>
      </c>
      <c r="BV144" s="2006" t="s">
        <v>36</v>
      </c>
      <c r="BW144" s="2053"/>
      <c r="BX144" s="2053"/>
      <c r="BY144" s="1858"/>
      <c r="BZ144" s="1858"/>
      <c r="CA144" s="1858"/>
      <c r="CB144" s="1858"/>
      <c r="CC144" s="1858"/>
      <c r="CD144" s="1858"/>
      <c r="CE144" s="1858"/>
      <c r="CF144" s="1858"/>
      <c r="CG144" s="1858"/>
      <c r="CH144" s="1858"/>
      <c r="CI144" s="1858"/>
      <c r="CJ144" s="1858"/>
      <c r="CK144" s="1858"/>
      <c r="CL144" s="1858"/>
      <c r="CM144" s="1858"/>
      <c r="CN144" s="1858"/>
      <c r="CO144" s="1858"/>
      <c r="CP144" s="1858"/>
      <c r="CQ144" s="1858"/>
      <c r="CR144" s="1858"/>
      <c r="CS144" s="1858"/>
      <c r="CT144" s="1858"/>
      <c r="CU144" s="1858"/>
      <c r="CV144" s="1858"/>
      <c r="CW144" s="1858"/>
      <c r="CX144" s="1858"/>
      <c r="CY144" s="1858"/>
      <c r="CZ144" s="1858"/>
    </row>
    <row r="145" s="130" customFormat="true" ht="15" customHeight="true" x14ac:dyDescent="0.2">
      <c r="A145" s="2171"/>
      <c r="B145" s="252" t="s">
        <v>66</v>
      </c>
      <c r="C145" s="1049" t="s">
        <v>36</v>
      </c>
      <c r="D145" s="1061" t="s">
        <v>36</v>
      </c>
      <c r="E145" s="1061" t="s">
        <v>36</v>
      </c>
      <c r="F145" s="1061" t="s">
        <v>36</v>
      </c>
      <c r="G145" s="1073" t="s">
        <v>36</v>
      </c>
      <c r="H145" s="1097" t="s">
        <v>36</v>
      </c>
      <c r="I145" s="1061" t="s">
        <v>36</v>
      </c>
      <c r="J145" s="1061" t="s">
        <v>36</v>
      </c>
      <c r="K145" s="1061" t="s">
        <v>36</v>
      </c>
      <c r="L145" s="1139" t="s">
        <v>36</v>
      </c>
      <c r="M145" s="1162" t="s">
        <v>36</v>
      </c>
      <c r="N145" s="1061" t="s">
        <v>36</v>
      </c>
      <c r="O145" s="1061" t="s">
        <v>36</v>
      </c>
      <c r="P145" s="1061" t="s">
        <v>36</v>
      </c>
      <c r="Q145" s="1073" t="s">
        <v>36</v>
      </c>
      <c r="R145" s="1097" t="s">
        <v>36</v>
      </c>
      <c r="S145" s="1061" t="s">
        <v>36</v>
      </c>
      <c r="T145" s="1061" t="s">
        <v>36</v>
      </c>
      <c r="U145" s="1061" t="s">
        <v>36</v>
      </c>
      <c r="V145" s="1964" t="s">
        <v>36</v>
      </c>
      <c r="W145" s="1985"/>
      <c r="X145" s="1985"/>
      <c r="Y145" s="1839"/>
      <c r="Z145" s="1839"/>
      <c r="AA145" s="1839"/>
      <c r="AB145" s="1839"/>
      <c r="AC145" s="1839"/>
      <c r="AD145" s="1839"/>
      <c r="AE145" s="1839"/>
      <c r="AF145" s="1839"/>
      <c r="AG145" s="1839"/>
      <c r="AH145" s="1839"/>
      <c r="AI145" s="1839"/>
      <c r="AJ145" s="1839"/>
      <c r="AK145" s="1839"/>
      <c r="AL145" s="1839"/>
      <c r="AM145" s="1839"/>
      <c r="AN145" s="1839"/>
      <c r="AO145" s="1839"/>
      <c r="AP145" s="1839"/>
      <c r="AQ145" s="1839"/>
      <c r="AR145" s="1839"/>
      <c r="AS145" s="1839"/>
      <c r="AT145" s="1839"/>
      <c r="AU145" s="1839"/>
      <c r="AV145" s="1839"/>
      <c r="AW145" s="1839"/>
      <c r="AX145" s="1839"/>
      <c r="AY145" s="1839"/>
      <c r="AZ145" s="215"/>
      <c r="BA145" s="2217"/>
      <c r="BB145" s="159" t="s">
        <v>66</v>
      </c>
      <c r="BC145" s="1207" t="s">
        <v>36</v>
      </c>
      <c r="BD145" s="1227" t="s">
        <v>36</v>
      </c>
      <c r="BE145" s="1227" t="s">
        <v>36</v>
      </c>
      <c r="BF145" s="1227" t="s">
        <v>36</v>
      </c>
      <c r="BG145" s="1248" t="s">
        <v>36</v>
      </c>
      <c r="BH145" s="1269" t="s">
        <v>36</v>
      </c>
      <c r="BI145" s="1227" t="s">
        <v>36</v>
      </c>
      <c r="BJ145" s="1227" t="s">
        <v>36</v>
      </c>
      <c r="BK145" s="1227" t="s">
        <v>36</v>
      </c>
      <c r="BL145" s="1248" t="s">
        <v>36</v>
      </c>
      <c r="BM145" s="1269" t="s">
        <v>36</v>
      </c>
      <c r="BN145" s="1227" t="s">
        <v>36</v>
      </c>
      <c r="BO145" s="1227" t="s">
        <v>36</v>
      </c>
      <c r="BP145" s="1227" t="s">
        <v>36</v>
      </c>
      <c r="BQ145" s="1248" t="s">
        <v>36</v>
      </c>
      <c r="BR145" s="1269" t="s">
        <v>36</v>
      </c>
      <c r="BS145" s="1227" t="s">
        <v>36</v>
      </c>
      <c r="BT145" s="1227" t="s">
        <v>36</v>
      </c>
      <c r="BU145" s="1227" t="s">
        <v>36</v>
      </c>
      <c r="BV145" s="2006" t="s">
        <v>36</v>
      </c>
      <c r="BW145" s="2053"/>
      <c r="BX145" s="2053"/>
      <c r="BY145" s="1858"/>
      <c r="BZ145" s="1858"/>
      <c r="CA145" s="1858"/>
      <c r="CB145" s="1858"/>
      <c r="CC145" s="1858"/>
      <c r="CD145" s="1858"/>
      <c r="CE145" s="1858"/>
      <c r="CF145" s="1858"/>
      <c r="CG145" s="1858"/>
      <c r="CH145" s="1858"/>
      <c r="CI145" s="1858"/>
      <c r="CJ145" s="1858"/>
      <c r="CK145" s="1858"/>
      <c r="CL145" s="1858"/>
      <c r="CM145" s="1858"/>
      <c r="CN145" s="1858"/>
      <c r="CO145" s="1858"/>
      <c r="CP145" s="1858"/>
      <c r="CQ145" s="1858"/>
      <c r="CR145" s="1858"/>
      <c r="CS145" s="1858"/>
      <c r="CT145" s="1858"/>
      <c r="CU145" s="1858"/>
      <c r="CV145" s="1858"/>
      <c r="CW145" s="1858"/>
      <c r="CX145" s="1858"/>
      <c r="CY145" s="1858"/>
      <c r="CZ145" s="1858"/>
    </row>
    <row r="146" s="130" customFormat="true" ht="15" customHeight="true" x14ac:dyDescent="0.2">
      <c r="A146" s="2171"/>
      <c r="B146" s="252" t="s">
        <v>67</v>
      </c>
      <c r="C146" s="1049" t="s">
        <v>36</v>
      </c>
      <c r="D146" s="1061" t="s">
        <v>36</v>
      </c>
      <c r="E146" s="1061" t="s">
        <v>36</v>
      </c>
      <c r="F146" s="1061" t="s">
        <v>36</v>
      </c>
      <c r="G146" s="1073" t="s">
        <v>36</v>
      </c>
      <c r="H146" s="1097" t="s">
        <v>36</v>
      </c>
      <c r="I146" s="1061" t="s">
        <v>36</v>
      </c>
      <c r="J146" s="1061" t="s">
        <v>36</v>
      </c>
      <c r="K146" s="1061" t="s">
        <v>36</v>
      </c>
      <c r="L146" s="1139" t="s">
        <v>36</v>
      </c>
      <c r="M146" s="1162" t="s">
        <v>36</v>
      </c>
      <c r="N146" s="1061" t="s">
        <v>36</v>
      </c>
      <c r="O146" s="1061" t="s">
        <v>36</v>
      </c>
      <c r="P146" s="1061" t="s">
        <v>36</v>
      </c>
      <c r="Q146" s="1073" t="s">
        <v>36</v>
      </c>
      <c r="R146" s="1097" t="s">
        <v>36</v>
      </c>
      <c r="S146" s="1061" t="s">
        <v>36</v>
      </c>
      <c r="T146" s="1061" t="s">
        <v>36</v>
      </c>
      <c r="U146" s="1061" t="s">
        <v>36</v>
      </c>
      <c r="V146" s="1964" t="s">
        <v>36</v>
      </c>
      <c r="W146" s="1985"/>
      <c r="X146" s="1985"/>
      <c r="Y146" s="1839"/>
      <c r="Z146" s="1839"/>
      <c r="AA146" s="1839"/>
      <c r="AB146" s="1839"/>
      <c r="AC146" s="1839"/>
      <c r="AD146" s="1839"/>
      <c r="AE146" s="1839"/>
      <c r="AF146" s="1839"/>
      <c r="AG146" s="1839"/>
      <c r="AH146" s="1839"/>
      <c r="AI146" s="1839"/>
      <c r="AJ146" s="1839"/>
      <c r="AK146" s="1839"/>
      <c r="AL146" s="1839"/>
      <c r="AM146" s="1839"/>
      <c r="AN146" s="1839"/>
      <c r="AO146" s="1839"/>
      <c r="AP146" s="1839"/>
      <c r="AQ146" s="1839"/>
      <c r="AR146" s="1839"/>
      <c r="AS146" s="1839"/>
      <c r="AT146" s="1839"/>
      <c r="AU146" s="1839"/>
      <c r="AV146" s="1839"/>
      <c r="AW146" s="1839"/>
      <c r="AX146" s="1839"/>
      <c r="AY146" s="1839"/>
      <c r="AZ146" s="215"/>
      <c r="BA146" s="2217"/>
      <c r="BB146" s="159" t="s">
        <v>67</v>
      </c>
      <c r="BC146" s="1207" t="s">
        <v>36</v>
      </c>
      <c r="BD146" s="1227" t="s">
        <v>36</v>
      </c>
      <c r="BE146" s="1227" t="s">
        <v>36</v>
      </c>
      <c r="BF146" s="1227" t="s">
        <v>36</v>
      </c>
      <c r="BG146" s="1248" t="s">
        <v>36</v>
      </c>
      <c r="BH146" s="1269" t="s">
        <v>36</v>
      </c>
      <c r="BI146" s="1227" t="s">
        <v>36</v>
      </c>
      <c r="BJ146" s="1227" t="s">
        <v>36</v>
      </c>
      <c r="BK146" s="1227" t="s">
        <v>36</v>
      </c>
      <c r="BL146" s="1248" t="s">
        <v>36</v>
      </c>
      <c r="BM146" s="1269" t="s">
        <v>36</v>
      </c>
      <c r="BN146" s="1227" t="s">
        <v>36</v>
      </c>
      <c r="BO146" s="1227" t="s">
        <v>36</v>
      </c>
      <c r="BP146" s="1227" t="s">
        <v>36</v>
      </c>
      <c r="BQ146" s="1248" t="s">
        <v>36</v>
      </c>
      <c r="BR146" s="1269" t="s">
        <v>36</v>
      </c>
      <c r="BS146" s="1227" t="s">
        <v>36</v>
      </c>
      <c r="BT146" s="1227" t="s">
        <v>36</v>
      </c>
      <c r="BU146" s="1227" t="s">
        <v>36</v>
      </c>
      <c r="BV146" s="2006" t="s">
        <v>36</v>
      </c>
      <c r="BW146" s="2053"/>
      <c r="BX146" s="2053"/>
      <c r="BY146" s="1858"/>
      <c r="BZ146" s="1858"/>
      <c r="CA146" s="1858"/>
      <c r="CB146" s="1858"/>
      <c r="CC146" s="1858"/>
      <c r="CD146" s="1858"/>
      <c r="CE146" s="1858"/>
      <c r="CF146" s="1858"/>
      <c r="CG146" s="1858"/>
      <c r="CH146" s="1858"/>
      <c r="CI146" s="1858"/>
      <c r="CJ146" s="1858"/>
      <c r="CK146" s="1858"/>
      <c r="CL146" s="1858"/>
      <c r="CM146" s="1858"/>
      <c r="CN146" s="1858"/>
      <c r="CO146" s="1858"/>
      <c r="CP146" s="1858"/>
      <c r="CQ146" s="1858"/>
      <c r="CR146" s="1858"/>
      <c r="CS146" s="1858"/>
      <c r="CT146" s="1858"/>
      <c r="CU146" s="1858"/>
      <c r="CV146" s="1858"/>
      <c r="CW146" s="1858"/>
      <c r="CX146" s="1858"/>
      <c r="CY146" s="1858"/>
      <c r="CZ146" s="1858"/>
    </row>
    <row r="147" s="130" customFormat="true" ht="15" customHeight="true" x14ac:dyDescent="0.2">
      <c r="A147" s="2171"/>
      <c r="B147" s="252" t="s">
        <v>68</v>
      </c>
      <c r="C147" s="1049" t="s">
        <v>36</v>
      </c>
      <c r="D147" s="1061" t="s">
        <v>36</v>
      </c>
      <c r="E147" s="1061" t="s">
        <v>36</v>
      </c>
      <c r="F147" s="1061" t="s">
        <v>36</v>
      </c>
      <c r="G147" s="1073" t="s">
        <v>36</v>
      </c>
      <c r="H147" s="1097" t="s">
        <v>36</v>
      </c>
      <c r="I147" s="1061" t="s">
        <v>36</v>
      </c>
      <c r="J147" s="1061" t="s">
        <v>36</v>
      </c>
      <c r="K147" s="1061" t="s">
        <v>36</v>
      </c>
      <c r="L147" s="1139" t="s">
        <v>36</v>
      </c>
      <c r="M147" s="1162" t="s">
        <v>36</v>
      </c>
      <c r="N147" s="1061" t="s">
        <v>36</v>
      </c>
      <c r="O147" s="1061" t="s">
        <v>36</v>
      </c>
      <c r="P147" s="1061" t="s">
        <v>36</v>
      </c>
      <c r="Q147" s="1073" t="s">
        <v>36</v>
      </c>
      <c r="R147" s="1097" t="s">
        <v>36</v>
      </c>
      <c r="S147" s="1061" t="s">
        <v>36</v>
      </c>
      <c r="T147" s="1061" t="s">
        <v>36</v>
      </c>
      <c r="U147" s="1061" t="s">
        <v>36</v>
      </c>
      <c r="V147" s="1964" t="s">
        <v>36</v>
      </c>
      <c r="W147" s="1985"/>
      <c r="X147" s="1985"/>
      <c r="Y147" s="1839"/>
      <c r="Z147" s="1839"/>
      <c r="AA147" s="1839"/>
      <c r="AB147" s="1839"/>
      <c r="AC147" s="1839"/>
      <c r="AD147" s="1839"/>
      <c r="AE147" s="1839"/>
      <c r="AF147" s="1839"/>
      <c r="AG147" s="1839"/>
      <c r="AH147" s="1839"/>
      <c r="AI147" s="1839"/>
      <c r="AJ147" s="1839"/>
      <c r="AK147" s="1839"/>
      <c r="AL147" s="1839"/>
      <c r="AM147" s="1839"/>
      <c r="AN147" s="1839"/>
      <c r="AO147" s="1839"/>
      <c r="AP147" s="1839"/>
      <c r="AQ147" s="1839"/>
      <c r="AR147" s="1839"/>
      <c r="AS147" s="1839"/>
      <c r="AT147" s="1839"/>
      <c r="AU147" s="1839"/>
      <c r="AV147" s="1839"/>
      <c r="AW147" s="1839"/>
      <c r="AX147" s="1839"/>
      <c r="AY147" s="1839"/>
      <c r="AZ147" s="215"/>
      <c r="BA147" s="2217"/>
      <c r="BB147" s="159" t="s">
        <v>68</v>
      </c>
      <c r="BC147" s="1207" t="s">
        <v>36</v>
      </c>
      <c r="BD147" s="1227" t="s">
        <v>36</v>
      </c>
      <c r="BE147" s="1227" t="s">
        <v>36</v>
      </c>
      <c r="BF147" s="1227" t="s">
        <v>36</v>
      </c>
      <c r="BG147" s="1248" t="s">
        <v>36</v>
      </c>
      <c r="BH147" s="1269" t="s">
        <v>36</v>
      </c>
      <c r="BI147" s="1227" t="s">
        <v>36</v>
      </c>
      <c r="BJ147" s="1227" t="s">
        <v>36</v>
      </c>
      <c r="BK147" s="1227" t="s">
        <v>36</v>
      </c>
      <c r="BL147" s="1248" t="s">
        <v>36</v>
      </c>
      <c r="BM147" s="1269" t="s">
        <v>36</v>
      </c>
      <c r="BN147" s="1227" t="s">
        <v>36</v>
      </c>
      <c r="BO147" s="1227" t="s">
        <v>36</v>
      </c>
      <c r="BP147" s="1227" t="s">
        <v>36</v>
      </c>
      <c r="BQ147" s="1248" t="s">
        <v>36</v>
      </c>
      <c r="BR147" s="1269" t="s">
        <v>36</v>
      </c>
      <c r="BS147" s="1227" t="s">
        <v>36</v>
      </c>
      <c r="BT147" s="1227" t="s">
        <v>36</v>
      </c>
      <c r="BU147" s="1227" t="s">
        <v>36</v>
      </c>
      <c r="BV147" s="2006" t="s">
        <v>36</v>
      </c>
      <c r="BW147" s="2053"/>
      <c r="BX147" s="2053"/>
      <c r="BY147" s="1858"/>
      <c r="BZ147" s="1858"/>
      <c r="CA147" s="1858"/>
      <c r="CB147" s="1858"/>
      <c r="CC147" s="1858"/>
      <c r="CD147" s="1858"/>
      <c r="CE147" s="1858"/>
      <c r="CF147" s="1858"/>
      <c r="CG147" s="1858"/>
      <c r="CH147" s="1858"/>
      <c r="CI147" s="1858"/>
      <c r="CJ147" s="1858"/>
      <c r="CK147" s="1858"/>
      <c r="CL147" s="1858"/>
      <c r="CM147" s="1858"/>
      <c r="CN147" s="1858"/>
      <c r="CO147" s="1858"/>
      <c r="CP147" s="1858"/>
      <c r="CQ147" s="1858"/>
      <c r="CR147" s="1858"/>
      <c r="CS147" s="1858"/>
      <c r="CT147" s="1858"/>
      <c r="CU147" s="1858"/>
      <c r="CV147" s="1858"/>
      <c r="CW147" s="1858"/>
      <c r="CX147" s="1858"/>
      <c r="CY147" s="1858"/>
      <c r="CZ147" s="1858"/>
    </row>
    <row r="148" s="130" customFormat="true" ht="15" customHeight="true" x14ac:dyDescent="0.2">
      <c r="A148" s="2171" t="s">
        <v>109</v>
      </c>
      <c r="B148" s="252" t="s">
        <v>50</v>
      </c>
      <c r="C148" s="683">
        <v>9.9314943428644931</v>
      </c>
      <c r="D148" s="684">
        <v>5.8090846573185644</v>
      </c>
      <c r="E148" s="684">
        <v>4.0191594153654915</v>
      </c>
      <c r="F148" s="684">
        <v>2.8220569966004492</v>
      </c>
      <c r="G148" s="766">
        <v>0.91092527680462165</v>
      </c>
      <c r="H148" s="749">
        <v>12.77062634868407</v>
      </c>
      <c r="I148" s="684">
        <v>5.6391683993541495</v>
      </c>
      <c r="J148" s="684">
        <v>5.9146506251686137</v>
      </c>
      <c r="K148" s="684">
        <v>1.3965739265975305</v>
      </c>
      <c r="L148" s="717">
        <v>0.59123500320807065</v>
      </c>
      <c r="M148" s="729">
        <v>6.2226502616828645</v>
      </c>
      <c r="N148" s="684">
        <v>4.6900744002561465</v>
      </c>
      <c r="O148" s="684">
        <v>5.120619998066652</v>
      </c>
      <c r="P148" s="684">
        <v>2.4860843098996308</v>
      </c>
      <c r="Q148" s="766">
        <v>1.1684621637596253</v>
      </c>
      <c r="R148" s="749">
        <v>5.3194482218132784</v>
      </c>
      <c r="S148" s="684">
        <v>2.6810756426050104</v>
      </c>
      <c r="T148" s="684">
        <v>5.2086379592619432</v>
      </c>
      <c r="U148" s="684">
        <v>3.8680473118884451</v>
      </c>
      <c r="V148" s="1965">
        <v>5.0851829995785556</v>
      </c>
      <c r="W148" s="1986"/>
      <c r="X148" s="1986"/>
      <c r="Y148" s="1924"/>
      <c r="Z148" s="1924"/>
      <c r="AA148" s="1924"/>
      <c r="AB148" s="1924"/>
      <c r="AC148" s="1924"/>
      <c r="AD148" s="1924"/>
      <c r="AE148" s="1924"/>
      <c r="AF148" s="1924"/>
      <c r="AG148" s="1924"/>
      <c r="AH148" s="1924"/>
      <c r="AI148" s="1924"/>
      <c r="AJ148" s="1924"/>
      <c r="AK148" s="1924"/>
      <c r="AL148" s="1924"/>
      <c r="AM148" s="1924"/>
      <c r="AN148" s="1924"/>
      <c r="AO148" s="1924"/>
      <c r="AP148" s="1924"/>
      <c r="AQ148" s="1924"/>
      <c r="AR148" s="1924"/>
      <c r="AS148" s="1924"/>
      <c r="AT148" s="1924"/>
      <c r="AU148" s="1924"/>
      <c r="AV148" s="1924"/>
      <c r="AW148" s="1924"/>
      <c r="AX148" s="1924"/>
      <c r="AY148" s="1924"/>
      <c r="AZ148" s="215"/>
      <c r="BA148" s="2217" t="s">
        <v>109</v>
      </c>
      <c r="BB148" s="159" t="s">
        <v>50</v>
      </c>
      <c r="BC148" s="1207" t="s">
        <v>36</v>
      </c>
      <c r="BD148" s="1227" t="s">
        <v>36</v>
      </c>
      <c r="BE148" s="1227" t="s">
        <v>36</v>
      </c>
      <c r="BF148" s="1227" t="s">
        <v>36</v>
      </c>
      <c r="BG148" s="1248" t="s">
        <v>36</v>
      </c>
      <c r="BH148" s="1269" t="s">
        <v>36</v>
      </c>
      <c r="BI148" s="1227" t="s">
        <v>36</v>
      </c>
      <c r="BJ148" s="1227" t="s">
        <v>36</v>
      </c>
      <c r="BK148" s="1227" t="s">
        <v>36</v>
      </c>
      <c r="BL148" s="1248" t="s">
        <v>36</v>
      </c>
      <c r="BM148" s="1269" t="s">
        <v>36</v>
      </c>
      <c r="BN148" s="1227" t="s">
        <v>36</v>
      </c>
      <c r="BO148" s="1227" t="s">
        <v>36</v>
      </c>
      <c r="BP148" s="1227" t="s">
        <v>36</v>
      </c>
      <c r="BQ148" s="1248" t="s">
        <v>36</v>
      </c>
      <c r="BR148" s="1269" t="s">
        <v>36</v>
      </c>
      <c r="BS148" s="1227" t="s">
        <v>36</v>
      </c>
      <c r="BT148" s="1227" t="s">
        <v>36</v>
      </c>
      <c r="BU148" s="1227" t="s">
        <v>36</v>
      </c>
      <c r="BV148" s="2006" t="s">
        <v>36</v>
      </c>
      <c r="BW148" s="2053"/>
      <c r="BX148" s="2053"/>
      <c r="BY148" s="1858"/>
      <c r="BZ148" s="1858"/>
      <c r="CA148" s="1858"/>
      <c r="CB148" s="1858"/>
      <c r="CC148" s="1858"/>
      <c r="CD148" s="1858"/>
      <c r="CE148" s="1858"/>
      <c r="CF148" s="1858"/>
      <c r="CG148" s="1858"/>
      <c r="CH148" s="1858"/>
      <c r="CI148" s="1858"/>
      <c r="CJ148" s="1858"/>
      <c r="CK148" s="1858"/>
      <c r="CL148" s="1858"/>
      <c r="CM148" s="1858"/>
      <c r="CN148" s="1858"/>
      <c r="CO148" s="1858"/>
      <c r="CP148" s="1858"/>
      <c r="CQ148" s="1858"/>
      <c r="CR148" s="1858"/>
      <c r="CS148" s="1858"/>
      <c r="CT148" s="1858"/>
      <c r="CU148" s="1858"/>
      <c r="CV148" s="1858"/>
      <c r="CW148" s="1858"/>
      <c r="CX148" s="1858"/>
      <c r="CY148" s="1858"/>
      <c r="CZ148" s="1858"/>
    </row>
    <row r="149" s="130" customFormat="true" ht="15" customHeight="true" x14ac:dyDescent="0.2">
      <c r="A149" s="2171"/>
      <c r="B149" s="252" t="s">
        <v>49</v>
      </c>
      <c r="C149" s="683">
        <v>85.819367090780005</v>
      </c>
      <c r="D149" s="684">
        <v>93.394782061698137</v>
      </c>
      <c r="E149" s="684">
        <v>95.804436869872617</v>
      </c>
      <c r="F149" s="684">
        <v>96.503496779526259</v>
      </c>
      <c r="G149" s="766">
        <v>98.978698537831463</v>
      </c>
      <c r="H149" s="749">
        <v>81.365931459230083</v>
      </c>
      <c r="I149" s="684">
        <v>93.412638029802011</v>
      </c>
      <c r="J149" s="684">
        <v>93.512109936092386</v>
      </c>
      <c r="K149" s="684">
        <v>98.260182352604403</v>
      </c>
      <c r="L149" s="717">
        <v>99.249657650253013</v>
      </c>
      <c r="M149" s="729">
        <v>91.409141511334525</v>
      </c>
      <c r="N149" s="684">
        <v>95.013262951914754</v>
      </c>
      <c r="O149" s="684">
        <v>94.465989367580434</v>
      </c>
      <c r="P149" s="684">
        <v>97.513915690100333</v>
      </c>
      <c r="Q149" s="766">
        <v>98.438965734875381</v>
      </c>
      <c r="R149" s="749">
        <v>94.093292573556724</v>
      </c>
      <c r="S149" s="684">
        <v>96.944128679929051</v>
      </c>
      <c r="T149" s="684">
        <v>91.572162846359333</v>
      </c>
      <c r="U149" s="684">
        <v>95.437409776915644</v>
      </c>
      <c r="V149" s="1965">
        <v>94.728608814864643</v>
      </c>
      <c r="W149" s="1986"/>
      <c r="X149" s="1986"/>
      <c r="Y149" s="1924"/>
      <c r="Z149" s="1924"/>
      <c r="AA149" s="1924"/>
      <c r="AB149" s="1924"/>
      <c r="AC149" s="1924"/>
      <c r="AD149" s="1924"/>
      <c r="AE149" s="1924"/>
      <c r="AF149" s="1924"/>
      <c r="AG149" s="1924"/>
      <c r="AH149" s="1924"/>
      <c r="AI149" s="1924"/>
      <c r="AJ149" s="1924"/>
      <c r="AK149" s="1924"/>
      <c r="AL149" s="1924"/>
      <c r="AM149" s="1924"/>
      <c r="AN149" s="1924"/>
      <c r="AO149" s="1924"/>
      <c r="AP149" s="1924"/>
      <c r="AQ149" s="1924"/>
      <c r="AR149" s="1924"/>
      <c r="AS149" s="1924"/>
      <c r="AT149" s="1924"/>
      <c r="AU149" s="1924"/>
      <c r="AV149" s="1924"/>
      <c r="AW149" s="1924"/>
      <c r="AX149" s="1924"/>
      <c r="AY149" s="1924"/>
      <c r="AZ149" s="215"/>
      <c r="BA149" s="2217"/>
      <c r="BB149" s="159" t="s">
        <v>49</v>
      </c>
      <c r="BC149" s="1207" t="s">
        <v>36</v>
      </c>
      <c r="BD149" s="1227" t="s">
        <v>36</v>
      </c>
      <c r="BE149" s="1227" t="s">
        <v>36</v>
      </c>
      <c r="BF149" s="1227" t="s">
        <v>36</v>
      </c>
      <c r="BG149" s="1248" t="s">
        <v>36</v>
      </c>
      <c r="BH149" s="1269" t="s">
        <v>36</v>
      </c>
      <c r="BI149" s="1227" t="s">
        <v>36</v>
      </c>
      <c r="BJ149" s="1227" t="s">
        <v>36</v>
      </c>
      <c r="BK149" s="1227" t="s">
        <v>36</v>
      </c>
      <c r="BL149" s="1248" t="s">
        <v>36</v>
      </c>
      <c r="BM149" s="1269" t="s">
        <v>36</v>
      </c>
      <c r="BN149" s="1227" t="s">
        <v>36</v>
      </c>
      <c r="BO149" s="1227" t="s">
        <v>36</v>
      </c>
      <c r="BP149" s="1227" t="s">
        <v>36</v>
      </c>
      <c r="BQ149" s="1248" t="s">
        <v>36</v>
      </c>
      <c r="BR149" s="1269" t="s">
        <v>36</v>
      </c>
      <c r="BS149" s="1227" t="s">
        <v>36</v>
      </c>
      <c r="BT149" s="1227" t="s">
        <v>36</v>
      </c>
      <c r="BU149" s="1227" t="s">
        <v>36</v>
      </c>
      <c r="BV149" s="2006" t="s">
        <v>36</v>
      </c>
      <c r="BW149" s="2053"/>
      <c r="BX149" s="2053"/>
      <c r="BY149" s="1858"/>
      <c r="BZ149" s="1858"/>
      <c r="CA149" s="1858"/>
      <c r="CB149" s="1858"/>
      <c r="CC149" s="1858"/>
      <c r="CD149" s="1858"/>
      <c r="CE149" s="1858"/>
      <c r="CF149" s="1858"/>
      <c r="CG149" s="1858"/>
      <c r="CH149" s="1858"/>
      <c r="CI149" s="1858"/>
      <c r="CJ149" s="1858"/>
      <c r="CK149" s="1858"/>
      <c r="CL149" s="1858"/>
      <c r="CM149" s="1858"/>
      <c r="CN149" s="1858"/>
      <c r="CO149" s="1858"/>
      <c r="CP149" s="1858"/>
      <c r="CQ149" s="1858"/>
      <c r="CR149" s="1858"/>
      <c r="CS149" s="1858"/>
      <c r="CT149" s="1858"/>
      <c r="CU149" s="1858"/>
      <c r="CV149" s="1858"/>
      <c r="CW149" s="1858"/>
      <c r="CX149" s="1858"/>
      <c r="CY149" s="1858"/>
      <c r="CZ149" s="1858"/>
    </row>
    <row r="150" s="130" customFormat="true" ht="15" customHeight="true" x14ac:dyDescent="0.2">
      <c r="A150" s="2171"/>
      <c r="B150" s="252" t="s">
        <v>111</v>
      </c>
      <c r="C150" s="683">
        <v>4.2491385663549375</v>
      </c>
      <c r="D150" s="684">
        <v>0.79613328098335268</v>
      </c>
      <c r="E150" s="684">
        <v>0.17640371476188324</v>
      </c>
      <c r="F150" s="684">
        <v>0.67444622387328934</v>
      </c>
      <c r="G150" s="766">
        <v>0.11037618536391058</v>
      </c>
      <c r="H150" s="749">
        <v>5.8634421920858397</v>
      </c>
      <c r="I150" s="684">
        <v>0.94819357084386757</v>
      </c>
      <c r="J150" s="684">
        <v>0.57323943873907712</v>
      </c>
      <c r="K150" s="684">
        <v>0.34324372079810439</v>
      </c>
      <c r="L150" s="717">
        <v>0.15910734653890199</v>
      </c>
      <c r="M150" s="729">
        <v>2.3682082269825768</v>
      </c>
      <c r="N150" s="684">
        <v>0.29666264782912866</v>
      </c>
      <c r="O150" s="684">
        <v>0.41339063435293211</v>
      </c>
      <c r="P150" s="684">
        <v>0</v>
      </c>
      <c r="Q150" s="766">
        <v>0.39257210136501308</v>
      </c>
      <c r="R150" s="749">
        <v>0.58725920462988013</v>
      </c>
      <c r="S150" s="684">
        <v>0.37479567746600129</v>
      </c>
      <c r="T150" s="684">
        <v>3.2191991943786404</v>
      </c>
      <c r="U150" s="684">
        <v>0.69454291119593181</v>
      </c>
      <c r="V150" s="1965">
        <v>0.18620818555680982</v>
      </c>
      <c r="W150" s="1986"/>
      <c r="X150" s="1986"/>
      <c r="Y150" s="1924"/>
      <c r="Z150" s="1924"/>
      <c r="AA150" s="1924"/>
      <c r="AB150" s="1924"/>
      <c r="AC150" s="1924"/>
      <c r="AD150" s="1924"/>
      <c r="AE150" s="1924"/>
      <c r="AF150" s="1924"/>
      <c r="AG150" s="1924"/>
      <c r="AH150" s="1924"/>
      <c r="AI150" s="1924"/>
      <c r="AJ150" s="1924"/>
      <c r="AK150" s="1924"/>
      <c r="AL150" s="1924"/>
      <c r="AM150" s="1924"/>
      <c r="AN150" s="1924"/>
      <c r="AO150" s="1924"/>
      <c r="AP150" s="1924"/>
      <c r="AQ150" s="1924"/>
      <c r="AR150" s="1924"/>
      <c r="AS150" s="1924"/>
      <c r="AT150" s="1924"/>
      <c r="AU150" s="1924"/>
      <c r="AV150" s="1924"/>
      <c r="AW150" s="1924"/>
      <c r="AX150" s="1924"/>
      <c r="AY150" s="1924"/>
      <c r="AZ150" s="215"/>
      <c r="BA150" s="2217"/>
      <c r="BB150" s="159" t="s">
        <v>111</v>
      </c>
      <c r="BC150" s="1207" t="s">
        <v>36</v>
      </c>
      <c r="BD150" s="1227" t="s">
        <v>36</v>
      </c>
      <c r="BE150" s="1227" t="s">
        <v>36</v>
      </c>
      <c r="BF150" s="1227" t="s">
        <v>36</v>
      </c>
      <c r="BG150" s="1248" t="s">
        <v>36</v>
      </c>
      <c r="BH150" s="1269" t="s">
        <v>36</v>
      </c>
      <c r="BI150" s="1227" t="s">
        <v>36</v>
      </c>
      <c r="BJ150" s="1227" t="s">
        <v>36</v>
      </c>
      <c r="BK150" s="1227" t="s">
        <v>36</v>
      </c>
      <c r="BL150" s="1248" t="s">
        <v>36</v>
      </c>
      <c r="BM150" s="1269" t="s">
        <v>36</v>
      </c>
      <c r="BN150" s="1227" t="s">
        <v>36</v>
      </c>
      <c r="BO150" s="1227" t="s">
        <v>36</v>
      </c>
      <c r="BP150" s="1227" t="s">
        <v>36</v>
      </c>
      <c r="BQ150" s="1248" t="s">
        <v>36</v>
      </c>
      <c r="BR150" s="1269" t="s">
        <v>36</v>
      </c>
      <c r="BS150" s="1227" t="s">
        <v>36</v>
      </c>
      <c r="BT150" s="1227" t="s">
        <v>36</v>
      </c>
      <c r="BU150" s="1227" t="s">
        <v>36</v>
      </c>
      <c r="BV150" s="2006" t="s">
        <v>36</v>
      </c>
      <c r="BW150" s="2053"/>
      <c r="BX150" s="2053"/>
      <c r="BY150" s="1858"/>
      <c r="BZ150" s="1858"/>
      <c r="CA150" s="1858"/>
      <c r="CB150" s="1858"/>
      <c r="CC150" s="1858"/>
      <c r="CD150" s="1858"/>
      <c r="CE150" s="1858"/>
      <c r="CF150" s="1858"/>
      <c r="CG150" s="1858"/>
      <c r="CH150" s="1858"/>
      <c r="CI150" s="1858"/>
      <c r="CJ150" s="1858"/>
      <c r="CK150" s="1858"/>
      <c r="CL150" s="1858"/>
      <c r="CM150" s="1858"/>
      <c r="CN150" s="1858"/>
      <c r="CO150" s="1858"/>
      <c r="CP150" s="1858"/>
      <c r="CQ150" s="1858"/>
      <c r="CR150" s="1858"/>
      <c r="CS150" s="1858"/>
      <c r="CT150" s="1858"/>
      <c r="CU150" s="1858"/>
      <c r="CV150" s="1858"/>
      <c r="CW150" s="1858"/>
      <c r="CX150" s="1858"/>
      <c r="CY150" s="1858"/>
      <c r="CZ150" s="1858"/>
    </row>
    <row r="151" s="130" customFormat="true" ht="15" customHeight="true" x14ac:dyDescent="0.2">
      <c r="A151" s="2171" t="s">
        <v>110</v>
      </c>
      <c r="B151" s="252" t="s">
        <v>50</v>
      </c>
      <c r="C151" s="683">
        <v>10.57688903130849</v>
      </c>
      <c r="D151" s="684">
        <v>5.8090846573185644</v>
      </c>
      <c r="E151" s="684">
        <v>4.0191594153654915</v>
      </c>
      <c r="F151" s="684">
        <v>2.8220569966004492</v>
      </c>
      <c r="G151" s="766">
        <v>0.91092527680462165</v>
      </c>
      <c r="H151" s="749">
        <v>13.722915939713179</v>
      </c>
      <c r="I151" s="684">
        <v>5.6391683993541495</v>
      </c>
      <c r="J151" s="684">
        <v>5.9146506251686137</v>
      </c>
      <c r="K151" s="684">
        <v>1.3965739265975305</v>
      </c>
      <c r="L151" s="717">
        <v>0.59123500320807065</v>
      </c>
      <c r="M151" s="729">
        <v>6.4014825606224877</v>
      </c>
      <c r="N151" s="684">
        <v>4.747330672090218</v>
      </c>
      <c r="O151" s="684">
        <v>5.120619998066652</v>
      </c>
      <c r="P151" s="684">
        <v>2.4860843098996308</v>
      </c>
      <c r="Q151" s="766">
        <v>1.1684621637596253</v>
      </c>
      <c r="R151" s="749">
        <v>5.3641613878589283</v>
      </c>
      <c r="S151" s="684">
        <v>2.7510582379824799</v>
      </c>
      <c r="T151" s="684">
        <v>5.6260367825412754</v>
      </c>
      <c r="U151" s="684">
        <v>3.8885635007217494</v>
      </c>
      <c r="V151" s="1965">
        <v>5.0899219252101524</v>
      </c>
      <c r="W151" s="1986"/>
      <c r="X151" s="1986"/>
      <c r="Y151" s="1924"/>
      <c r="Z151" s="1924"/>
      <c r="AA151" s="1924"/>
      <c r="AB151" s="1924"/>
      <c r="AC151" s="1924"/>
      <c r="AD151" s="1924"/>
      <c r="AE151" s="1924"/>
      <c r="AF151" s="1924"/>
      <c r="AG151" s="1924"/>
      <c r="AH151" s="1924"/>
      <c r="AI151" s="1924"/>
      <c r="AJ151" s="1924"/>
      <c r="AK151" s="1924"/>
      <c r="AL151" s="1924"/>
      <c r="AM151" s="1924"/>
      <c r="AN151" s="1924"/>
      <c r="AO151" s="1924"/>
      <c r="AP151" s="1924"/>
      <c r="AQ151" s="1924"/>
      <c r="AR151" s="1924"/>
      <c r="AS151" s="1924"/>
      <c r="AT151" s="1924"/>
      <c r="AU151" s="1924"/>
      <c r="AV151" s="1924"/>
      <c r="AW151" s="1924"/>
      <c r="AX151" s="1924"/>
      <c r="AY151" s="1924"/>
      <c r="AZ151" s="215"/>
      <c r="BA151" s="2217" t="s">
        <v>110</v>
      </c>
      <c r="BB151" s="159" t="s">
        <v>50</v>
      </c>
      <c r="BC151" s="1207" t="s">
        <v>36</v>
      </c>
      <c r="BD151" s="1227" t="s">
        <v>36</v>
      </c>
      <c r="BE151" s="1227" t="s">
        <v>36</v>
      </c>
      <c r="BF151" s="1227" t="s">
        <v>36</v>
      </c>
      <c r="BG151" s="1248" t="s">
        <v>36</v>
      </c>
      <c r="BH151" s="1269" t="s">
        <v>36</v>
      </c>
      <c r="BI151" s="1227" t="s">
        <v>36</v>
      </c>
      <c r="BJ151" s="1227" t="s">
        <v>36</v>
      </c>
      <c r="BK151" s="1227" t="s">
        <v>36</v>
      </c>
      <c r="BL151" s="1248" t="s">
        <v>36</v>
      </c>
      <c r="BM151" s="1269" t="s">
        <v>36</v>
      </c>
      <c r="BN151" s="1227" t="s">
        <v>36</v>
      </c>
      <c r="BO151" s="1227" t="s">
        <v>36</v>
      </c>
      <c r="BP151" s="1227" t="s">
        <v>36</v>
      </c>
      <c r="BQ151" s="1248" t="s">
        <v>36</v>
      </c>
      <c r="BR151" s="1269" t="s">
        <v>36</v>
      </c>
      <c r="BS151" s="1227" t="s">
        <v>36</v>
      </c>
      <c r="BT151" s="1227" t="s">
        <v>36</v>
      </c>
      <c r="BU151" s="1227" t="s">
        <v>36</v>
      </c>
      <c r="BV151" s="2006" t="s">
        <v>36</v>
      </c>
      <c r="BW151" s="2053"/>
      <c r="BX151" s="2053"/>
      <c r="BY151" s="1858"/>
      <c r="BZ151" s="1858"/>
      <c r="CA151" s="1858"/>
      <c r="CB151" s="1858"/>
      <c r="CC151" s="1858"/>
      <c r="CD151" s="1858"/>
      <c r="CE151" s="1858"/>
      <c r="CF151" s="1858"/>
      <c r="CG151" s="1858"/>
      <c r="CH151" s="1858"/>
      <c r="CI151" s="1858"/>
      <c r="CJ151" s="1858"/>
      <c r="CK151" s="1858"/>
      <c r="CL151" s="1858"/>
      <c r="CM151" s="1858"/>
      <c r="CN151" s="1858"/>
      <c r="CO151" s="1858"/>
      <c r="CP151" s="1858"/>
      <c r="CQ151" s="1858"/>
      <c r="CR151" s="1858"/>
      <c r="CS151" s="1858"/>
      <c r="CT151" s="1858"/>
      <c r="CU151" s="1858"/>
      <c r="CV151" s="1858"/>
      <c r="CW151" s="1858"/>
      <c r="CX151" s="1858"/>
      <c r="CY151" s="1858"/>
      <c r="CZ151" s="1858"/>
    </row>
    <row r="152" s="130" customFormat="true" ht="15" customHeight="true" x14ac:dyDescent="0.2">
      <c r="A152" s="2314"/>
      <c r="B152" s="1355" t="s">
        <v>49</v>
      </c>
      <c r="C152" s="686">
        <v>89.150251069652668</v>
      </c>
      <c r="D152" s="687">
        <v>94.141407894959428</v>
      </c>
      <c r="E152" s="687">
        <v>95.883245735543383</v>
      </c>
      <c r="F152" s="687">
        <v>97.029791978781731</v>
      </c>
      <c r="G152" s="767">
        <v>98.997923478688932</v>
      </c>
      <c r="H152" s="750">
        <v>86.14666192776545</v>
      </c>
      <c r="I152" s="687">
        <v>94.360831600645867</v>
      </c>
      <c r="J152" s="687">
        <v>94.085349374831452</v>
      </c>
      <c r="K152" s="687">
        <v>98.603426073402503</v>
      </c>
      <c r="L152" s="718">
        <v>99.249657650253013</v>
      </c>
      <c r="M152" s="730">
        <v>93.133992614455678</v>
      </c>
      <c r="N152" s="687">
        <v>95.136556394217024</v>
      </c>
      <c r="O152" s="687">
        <v>94.650672819492129</v>
      </c>
      <c r="P152" s="687">
        <v>97.513915690100333</v>
      </c>
      <c r="Q152" s="767">
        <v>98.484111655970054</v>
      </c>
      <c r="R152" s="750">
        <v>94.558409090933907</v>
      </c>
      <c r="S152" s="687">
        <v>96.944128679929051</v>
      </c>
      <c r="T152" s="687">
        <v>94.232491654365688</v>
      </c>
      <c r="U152" s="687">
        <v>95.938919119529288</v>
      </c>
      <c r="V152" s="1966">
        <v>94.910078074789865</v>
      </c>
      <c r="W152" s="1987"/>
      <c r="X152" s="1987"/>
      <c r="Y152" s="1925"/>
      <c r="Z152" s="1925"/>
      <c r="AA152" s="1925"/>
      <c r="AB152" s="1925"/>
      <c r="AC152" s="1925"/>
      <c r="AD152" s="1925"/>
      <c r="AE152" s="1925"/>
      <c r="AF152" s="1925"/>
      <c r="AG152" s="1925"/>
      <c r="AH152" s="1925"/>
      <c r="AI152" s="1925"/>
      <c r="AJ152" s="1925"/>
      <c r="AK152" s="1925"/>
      <c r="AL152" s="1925"/>
      <c r="AM152" s="1925"/>
      <c r="AN152" s="1925"/>
      <c r="AO152" s="1925"/>
      <c r="AP152" s="1925"/>
      <c r="AQ152" s="1925"/>
      <c r="AR152" s="1925"/>
      <c r="AS152" s="1925"/>
      <c r="AT152" s="1925"/>
      <c r="AU152" s="1925"/>
      <c r="AV152" s="1925"/>
      <c r="AW152" s="1925"/>
      <c r="AX152" s="1925"/>
      <c r="AY152" s="1925"/>
      <c r="AZ152" s="215"/>
      <c r="BA152" s="2219"/>
      <c r="BB152" s="235" t="s">
        <v>49</v>
      </c>
      <c r="BC152" s="1208" t="s">
        <v>36</v>
      </c>
      <c r="BD152" s="1228" t="s">
        <v>36</v>
      </c>
      <c r="BE152" s="1228" t="s">
        <v>36</v>
      </c>
      <c r="BF152" s="1228" t="s">
        <v>36</v>
      </c>
      <c r="BG152" s="1249" t="s">
        <v>36</v>
      </c>
      <c r="BH152" s="1270" t="s">
        <v>36</v>
      </c>
      <c r="BI152" s="1228" t="s">
        <v>36</v>
      </c>
      <c r="BJ152" s="1228" t="s">
        <v>36</v>
      </c>
      <c r="BK152" s="1228" t="s">
        <v>36</v>
      </c>
      <c r="BL152" s="1249" t="s">
        <v>36</v>
      </c>
      <c r="BM152" s="1270" t="s">
        <v>36</v>
      </c>
      <c r="BN152" s="1228" t="s">
        <v>36</v>
      </c>
      <c r="BO152" s="1228" t="s">
        <v>36</v>
      </c>
      <c r="BP152" s="1228" t="s">
        <v>36</v>
      </c>
      <c r="BQ152" s="1249" t="s">
        <v>36</v>
      </c>
      <c r="BR152" s="1270" t="s">
        <v>36</v>
      </c>
      <c r="BS152" s="1228" t="s">
        <v>36</v>
      </c>
      <c r="BT152" s="1228" t="s">
        <v>36</v>
      </c>
      <c r="BU152" s="1228" t="s">
        <v>36</v>
      </c>
      <c r="BV152" s="2007" t="s">
        <v>36</v>
      </c>
      <c r="BW152" s="2054"/>
      <c r="BX152" s="2054"/>
      <c r="BY152" s="1859"/>
      <c r="BZ152" s="1859"/>
      <c r="CA152" s="1859"/>
      <c r="CB152" s="1859"/>
      <c r="CC152" s="1859"/>
      <c r="CD152" s="1859"/>
      <c r="CE152" s="1859"/>
      <c r="CF152" s="1859"/>
      <c r="CG152" s="1859"/>
      <c r="CH152" s="1859"/>
      <c r="CI152" s="1859"/>
      <c r="CJ152" s="1859"/>
      <c r="CK152" s="1859"/>
      <c r="CL152" s="1859"/>
      <c r="CM152" s="1859"/>
      <c r="CN152" s="1859"/>
      <c r="CO152" s="1859"/>
      <c r="CP152" s="1859"/>
      <c r="CQ152" s="1859"/>
      <c r="CR152" s="1859"/>
      <c r="CS152" s="1859"/>
      <c r="CT152" s="1859"/>
      <c r="CU152" s="1859"/>
      <c r="CV152" s="1859"/>
      <c r="CW152" s="1859"/>
      <c r="CX152" s="1859"/>
      <c r="CY152" s="1859"/>
      <c r="CZ152" s="1859"/>
    </row>
    <row r="153" s="577" customFormat="true" ht="15" customHeight="true" x14ac:dyDescent="0.2">
      <c r="A153" s="2328" t="s">
        <v>63</v>
      </c>
      <c r="B153" s="1734" t="s">
        <v>262</v>
      </c>
      <c r="C153" s="1651">
        <v>12.261676584777661</v>
      </c>
      <c r="D153" s="1652">
        <v>15.566560018349362</v>
      </c>
      <c r="E153" s="1652">
        <v>16.525450069660259</v>
      </c>
      <c r="F153" s="1652">
        <v>21.563517292219156</v>
      </c>
      <c r="G153" s="1653">
        <v>31.291530662824769</v>
      </c>
      <c r="H153" s="1654">
        <v>23.454544759526172</v>
      </c>
      <c r="I153" s="1652">
        <v>27.600133074012582</v>
      </c>
      <c r="J153" s="1652">
        <v>30.497209310019652</v>
      </c>
      <c r="K153" s="1652">
        <v>35.190960787572166</v>
      </c>
      <c r="L153" s="1655">
        <v>42.46567931837977</v>
      </c>
      <c r="M153" s="1656">
        <v>1.7353555874030375</v>
      </c>
      <c r="N153" s="1652">
        <v>2.462303839525128</v>
      </c>
      <c r="O153" s="1652">
        <v>1.8703517801422005</v>
      </c>
      <c r="P153" s="1652">
        <v>2.217374394686725</v>
      </c>
      <c r="Q153" s="1653">
        <v>5.5165233542397853</v>
      </c>
      <c r="R153" s="1654">
        <v>17.683581377817042</v>
      </c>
      <c r="S153" s="1652">
        <v>1.6375927318327779</v>
      </c>
      <c r="T153" s="1652">
        <v>38.497135220160509</v>
      </c>
      <c r="U153" s="1652">
        <v>12.697637611827064</v>
      </c>
      <c r="V153" s="1963">
        <v>3.4835098436918663</v>
      </c>
      <c r="W153" s="1983"/>
      <c r="X153" s="1983"/>
      <c r="Y153" s="1983"/>
      <c r="Z153" s="1983"/>
      <c r="AA153" s="1983"/>
      <c r="AB153" s="1983"/>
      <c r="AC153" s="1983"/>
      <c r="AD153" s="1983"/>
      <c r="AE153" s="1983"/>
      <c r="AF153" s="1983"/>
      <c r="AG153" s="1983"/>
      <c r="AH153" s="1983"/>
      <c r="AI153" s="1983"/>
      <c r="AJ153" s="1983"/>
      <c r="AK153" s="1983"/>
      <c r="AL153" s="1983"/>
      <c r="AM153" s="1983"/>
      <c r="AN153" s="1983"/>
      <c r="AO153" s="1983"/>
      <c r="AP153" s="1983"/>
      <c r="AQ153" s="1983"/>
      <c r="AR153" s="1983"/>
      <c r="AS153" s="1983"/>
      <c r="AT153" s="1983"/>
      <c r="AU153" s="1983"/>
      <c r="AV153" s="1983"/>
      <c r="AW153" s="1983"/>
      <c r="AX153" s="1983"/>
      <c r="AY153" s="1983"/>
      <c r="AZ153" s="585"/>
      <c r="BA153" s="2388" t="s">
        <v>63</v>
      </c>
      <c r="BB153" s="234" t="s">
        <v>262</v>
      </c>
      <c r="BC153" s="339">
        <v>438.48815571728068</v>
      </c>
      <c r="BD153" s="305">
        <v>556.70442068900036</v>
      </c>
      <c r="BE153" s="305">
        <v>591.33204681117547</v>
      </c>
      <c r="BF153" s="305">
        <v>770.65387231797718</v>
      </c>
      <c r="BG153" s="340">
        <v>1119.856035167048</v>
      </c>
      <c r="BH153" s="351">
        <v>481.51747911679917</v>
      </c>
      <c r="BI153" s="305">
        <v>566.0230533731575</v>
      </c>
      <c r="BJ153" s="305">
        <v>625.59136785265707</v>
      </c>
      <c r="BK153" s="305">
        <v>722.82476842487017</v>
      </c>
      <c r="BL153" s="340">
        <v>870.65446694283526</v>
      </c>
      <c r="BM153" s="351">
        <v>26.4386361688466</v>
      </c>
      <c r="BN153" s="305">
        <v>37.545993561334789</v>
      </c>
      <c r="BO153" s="305">
        <v>28.559362582655076</v>
      </c>
      <c r="BP153" s="305">
        <v>33.808184077566132</v>
      </c>
      <c r="BQ153" s="340">
        <v>84.071218601760293</v>
      </c>
      <c r="BR153" s="351">
        <v>1209.2276650494071</v>
      </c>
      <c r="BS153" s="305">
        <v>22.194820763609798</v>
      </c>
      <c r="BT153" s="305">
        <v>1616.489512632887</v>
      </c>
      <c r="BU153" s="305">
        <v>603.38015390774865</v>
      </c>
      <c r="BV153" s="2008">
        <v>25.742378348823536</v>
      </c>
      <c r="BW153" s="2055"/>
      <c r="BX153" s="2055"/>
      <c r="BY153" s="1860"/>
      <c r="BZ153" s="1860"/>
      <c r="CA153" s="1860"/>
      <c r="CB153" s="1860"/>
      <c r="CC153" s="1860"/>
      <c r="CD153" s="1860"/>
      <c r="CE153" s="1860"/>
      <c r="CF153" s="1860"/>
      <c r="CG153" s="1860"/>
      <c r="CH153" s="1860"/>
      <c r="CI153" s="1860"/>
      <c r="CJ153" s="1860"/>
      <c r="CK153" s="1860"/>
      <c r="CL153" s="1860"/>
      <c r="CM153" s="1860"/>
      <c r="CN153" s="1860"/>
      <c r="CO153" s="1860"/>
      <c r="CP153" s="1860"/>
      <c r="CQ153" s="1860"/>
      <c r="CR153" s="1860"/>
      <c r="CS153" s="1860"/>
      <c r="CT153" s="1860"/>
      <c r="CU153" s="1860"/>
      <c r="CV153" s="1860"/>
      <c r="CW153" s="1860"/>
      <c r="CX153" s="1860"/>
      <c r="CY153" s="1860"/>
      <c r="CZ153" s="1860"/>
    </row>
    <row r="154" s="577" customFormat="true" ht="15" customHeight="true" x14ac:dyDescent="0.2">
      <c r="A154" s="2329"/>
      <c r="B154" s="1733" t="s">
        <v>263</v>
      </c>
      <c r="C154" s="1651">
        <v>50.826163766148056</v>
      </c>
      <c r="D154" s="1652">
        <v>77.018825245690508</v>
      </c>
      <c r="E154" s="1652">
        <v>79.982512420738601</v>
      </c>
      <c r="F154" s="1652">
        <v>76.985449566375721</v>
      </c>
      <c r="G154" s="1653">
        <v>67.962120981975943</v>
      </c>
      <c r="H154" s="1654">
        <v>51.360288463952507</v>
      </c>
      <c r="I154" s="1652">
        <v>67.767374623304676</v>
      </c>
      <c r="J154" s="1652">
        <v>66.048041879176978</v>
      </c>
      <c r="K154" s="1652">
        <v>63.950672588331081</v>
      </c>
      <c r="L154" s="1655">
        <v>56.265104033085791</v>
      </c>
      <c r="M154" s="1656">
        <v>47.860363245732643</v>
      </c>
      <c r="N154" s="1652">
        <v>84.750494845447946</v>
      </c>
      <c r="O154" s="1652">
        <v>93.01086807206292</v>
      </c>
      <c r="P154" s="1652">
        <v>96.446221353586481</v>
      </c>
      <c r="Q154" s="1653">
        <v>94.438330724665548</v>
      </c>
      <c r="R154" s="1654">
        <v>75.770106565433352</v>
      </c>
      <c r="S154" s="1652">
        <v>75.7818208686123</v>
      </c>
      <c r="T154" s="1652">
        <v>51.45516409490105</v>
      </c>
      <c r="U154" s="1652">
        <v>75.579687418041104</v>
      </c>
      <c r="V154" s="1963">
        <v>88.92999380528947</v>
      </c>
      <c r="W154" s="1983"/>
      <c r="X154" s="1983"/>
      <c r="Y154" s="1983"/>
      <c r="Z154" s="1983"/>
      <c r="AA154" s="1983"/>
      <c r="AB154" s="1983"/>
      <c r="AC154" s="1983"/>
      <c r="AD154" s="1983"/>
      <c r="AE154" s="1983"/>
      <c r="AF154" s="1983"/>
      <c r="AG154" s="1983"/>
      <c r="AH154" s="1983"/>
      <c r="AI154" s="1983"/>
      <c r="AJ154" s="1983"/>
      <c r="AK154" s="1983"/>
      <c r="AL154" s="1983"/>
      <c r="AM154" s="1983"/>
      <c r="AN154" s="1983"/>
      <c r="AO154" s="1983"/>
      <c r="AP154" s="1983"/>
      <c r="AQ154" s="1983"/>
      <c r="AR154" s="1983"/>
      <c r="AS154" s="1983"/>
      <c r="AT154" s="1983"/>
      <c r="AU154" s="1983"/>
      <c r="AV154" s="1983"/>
      <c r="AW154" s="1983"/>
      <c r="AX154" s="1983"/>
      <c r="AY154" s="1983"/>
      <c r="AZ154" s="585"/>
      <c r="BA154" s="2388"/>
      <c r="BB154" s="159" t="s">
        <v>263</v>
      </c>
      <c r="BC154" s="341">
        <v>1817.587558920831</v>
      </c>
      <c r="BD154" s="307">
        <v>2754.4120499331761</v>
      </c>
      <c r="BE154" s="307">
        <v>2862.0232780037054</v>
      </c>
      <c r="BF154" s="307">
        <v>2751.3663015391157</v>
      </c>
      <c r="BG154" s="342">
        <v>2432.2169523920752</v>
      </c>
      <c r="BH154" s="352">
        <v>1054.4172518134028</v>
      </c>
      <c r="BI154" s="307">
        <v>1389.7721507539445</v>
      </c>
      <c r="BJ154" s="307">
        <v>1354.8480598062067</v>
      </c>
      <c r="BK154" s="307">
        <v>1313.5512378678702</v>
      </c>
      <c r="BL154" s="342">
        <v>1153.5777820044664</v>
      </c>
      <c r="BM154" s="352">
        <v>729.16625269659039</v>
      </c>
      <c r="BN154" s="307">
        <v>1292.3025512565516</v>
      </c>
      <c r="BO154" s="307">
        <v>1420.2307467505304</v>
      </c>
      <c r="BP154" s="307">
        <v>1470.5101731674029</v>
      </c>
      <c r="BQ154" s="342">
        <v>1439.229934671928</v>
      </c>
      <c r="BR154" s="352">
        <v>5181.2643086880289</v>
      </c>
      <c r="BS154" s="307">
        <v>1027.0953813017945</v>
      </c>
      <c r="BT154" s="307">
        <v>2160.5953963725883</v>
      </c>
      <c r="BU154" s="307">
        <v>3591.4777867121147</v>
      </c>
      <c r="BV154" s="2009">
        <v>657.17326771440935</v>
      </c>
      <c r="BW154" s="2055"/>
      <c r="BX154" s="2055"/>
      <c r="BY154" s="1860"/>
      <c r="BZ154" s="1860"/>
      <c r="CA154" s="1860"/>
      <c r="CB154" s="1860"/>
      <c r="CC154" s="1860"/>
      <c r="CD154" s="1860"/>
      <c r="CE154" s="1860"/>
      <c r="CF154" s="1860"/>
      <c r="CG154" s="1860"/>
      <c r="CH154" s="1860"/>
      <c r="CI154" s="1860"/>
      <c r="CJ154" s="1860"/>
      <c r="CK154" s="1860"/>
      <c r="CL154" s="1860"/>
      <c r="CM154" s="1860"/>
      <c r="CN154" s="1860"/>
      <c r="CO154" s="1860"/>
      <c r="CP154" s="1860"/>
      <c r="CQ154" s="1860"/>
      <c r="CR154" s="1860"/>
      <c r="CS154" s="1860"/>
      <c r="CT154" s="1860"/>
      <c r="CU154" s="1860"/>
      <c r="CV154" s="1860"/>
      <c r="CW154" s="1860"/>
      <c r="CX154" s="1860"/>
      <c r="CY154" s="1860"/>
      <c r="CZ154" s="1860"/>
    </row>
    <row r="155" s="577" customFormat="true" ht="15" customHeight="true" x14ac:dyDescent="0.2">
      <c r="A155" s="2329"/>
      <c r="B155" s="1733" t="s">
        <v>264</v>
      </c>
      <c r="C155" s="1651">
        <v>0</v>
      </c>
      <c r="D155" s="1652">
        <v>8.6352087951478571E-2</v>
      </c>
      <c r="E155" s="1652">
        <v>0</v>
      </c>
      <c r="F155" s="1652">
        <v>7.976327783032619E-2</v>
      </c>
      <c r="G155" s="1653">
        <v>1.9224940857468537E-2</v>
      </c>
      <c r="H155" s="1654">
        <v>0.15042492853985476</v>
      </c>
      <c r="I155" s="1652">
        <v>0</v>
      </c>
      <c r="J155" s="1652">
        <v>0</v>
      </c>
      <c r="K155" s="1652">
        <v>0.13878446472703135</v>
      </c>
      <c r="L155" s="1655">
        <v>0</v>
      </c>
      <c r="M155" s="1656">
        <v>0</v>
      </c>
      <c r="N155" s="1652">
        <v>0</v>
      </c>
      <c r="O155" s="1652">
        <v>0</v>
      </c>
      <c r="P155" s="1652">
        <v>0</v>
      </c>
      <c r="Q155" s="1653">
        <v>4.5145921094669479E-2</v>
      </c>
      <c r="R155" s="1654">
        <v>8.6848769527588812E-2</v>
      </c>
      <c r="S155" s="1652">
        <v>0</v>
      </c>
      <c r="T155" s="1652">
        <v>0</v>
      </c>
      <c r="U155" s="1652">
        <v>0</v>
      </c>
      <c r="V155" s="1963">
        <v>9.3104092778404909E-2</v>
      </c>
      <c r="W155" s="1983"/>
      <c r="X155" s="1983"/>
      <c r="Y155" s="1983"/>
      <c r="Z155" s="1983"/>
      <c r="AA155" s="1983"/>
      <c r="AB155" s="1983"/>
      <c r="AC155" s="1983"/>
      <c r="AD155" s="1983"/>
      <c r="AE155" s="1983"/>
      <c r="AF155" s="1983"/>
      <c r="AG155" s="1983"/>
      <c r="AH155" s="1983"/>
      <c r="AI155" s="1983"/>
      <c r="AJ155" s="1983"/>
      <c r="AK155" s="1983"/>
      <c r="AL155" s="1983"/>
      <c r="AM155" s="1983"/>
      <c r="AN155" s="1983"/>
      <c r="AO155" s="1983"/>
      <c r="AP155" s="1983"/>
      <c r="AQ155" s="1983"/>
      <c r="AR155" s="1983"/>
      <c r="AS155" s="1983"/>
      <c r="AT155" s="1983"/>
      <c r="AU155" s="1983"/>
      <c r="AV155" s="1983"/>
      <c r="AW155" s="1983"/>
      <c r="AX155" s="1983"/>
      <c r="AY155" s="1983"/>
      <c r="AZ155" s="585"/>
      <c r="BA155" s="2388"/>
      <c r="BB155" s="159" t="s">
        <v>264</v>
      </c>
      <c r="BC155" s="341">
        <v>0</v>
      </c>
      <c r="BD155" s="307">
        <v>3.0881960459887772</v>
      </c>
      <c r="BE155" s="307">
        <v>0</v>
      </c>
      <c r="BF155" s="307">
        <v>2.8506425039896408</v>
      </c>
      <c r="BG155" s="342">
        <v>0.68801894918304418</v>
      </c>
      <c r="BH155" s="352">
        <v>3.0881960459887772</v>
      </c>
      <c r="BI155" s="307">
        <v>0</v>
      </c>
      <c r="BJ155" s="307">
        <v>0</v>
      </c>
      <c r="BK155" s="307">
        <v>2.8506425039896408</v>
      </c>
      <c r="BL155" s="342">
        <v>0</v>
      </c>
      <c r="BM155" s="352">
        <v>0</v>
      </c>
      <c r="BN155" s="307">
        <v>0</v>
      </c>
      <c r="BO155" s="307">
        <v>0</v>
      </c>
      <c r="BP155" s="307">
        <v>0</v>
      </c>
      <c r="BQ155" s="342">
        <v>0.68801894918304418</v>
      </c>
      <c r="BR155" s="352">
        <v>5.938838549978418</v>
      </c>
      <c r="BS155" s="307">
        <v>0</v>
      </c>
      <c r="BT155" s="307">
        <v>0</v>
      </c>
      <c r="BU155" s="307">
        <v>0</v>
      </c>
      <c r="BV155" s="2009">
        <v>0.68801894918304418</v>
      </c>
      <c r="BW155" s="2055"/>
      <c r="BX155" s="2055"/>
      <c r="BY155" s="1860"/>
      <c r="BZ155" s="1860"/>
      <c r="CA155" s="1860"/>
      <c r="CB155" s="1860"/>
      <c r="CC155" s="1860"/>
      <c r="CD155" s="1860"/>
      <c r="CE155" s="1860"/>
      <c r="CF155" s="1860"/>
      <c r="CG155" s="1860"/>
      <c r="CH155" s="1860"/>
      <c r="CI155" s="1860"/>
      <c r="CJ155" s="1860"/>
      <c r="CK155" s="1860"/>
      <c r="CL155" s="1860"/>
      <c r="CM155" s="1860"/>
      <c r="CN155" s="1860"/>
      <c r="CO155" s="1860"/>
      <c r="CP155" s="1860"/>
      <c r="CQ155" s="1860"/>
      <c r="CR155" s="1860"/>
      <c r="CS155" s="1860"/>
      <c r="CT155" s="1860"/>
      <c r="CU155" s="1860"/>
      <c r="CV155" s="1860"/>
      <c r="CW155" s="1860"/>
      <c r="CX155" s="1860"/>
      <c r="CY155" s="1860"/>
      <c r="CZ155" s="1860"/>
    </row>
    <row r="156" s="577" customFormat="true" ht="15" customHeight="true" x14ac:dyDescent="0.2">
      <c r="A156" s="2329"/>
      <c r="B156" s="1733" t="s">
        <v>327</v>
      </c>
      <c r="C156" s="1651">
        <v>0.30072978870459693</v>
      </c>
      <c r="D156" s="1652">
        <v>3.4649830575832138E-2</v>
      </c>
      <c r="E156" s="1652">
        <v>0.72230560413382183</v>
      </c>
      <c r="F156" s="1652">
        <v>0.29605540745069125</v>
      </c>
      <c r="G156" s="1653">
        <v>0.63597216983526161</v>
      </c>
      <c r="H156" s="1654">
        <v>0.52384090777168846</v>
      </c>
      <c r="I156" s="1652">
        <v>0.19694353283999949</v>
      </c>
      <c r="J156" s="1652">
        <v>1.1235083610102974</v>
      </c>
      <c r="K156" s="1652">
        <v>0.5151229032988115</v>
      </c>
      <c r="L156" s="1655">
        <v>1.1101093019955977</v>
      </c>
      <c r="M156" s="1656">
        <v>0</v>
      </c>
      <c r="N156" s="1652">
        <v>0</v>
      </c>
      <c r="O156" s="1652">
        <v>0</v>
      </c>
      <c r="P156" s="1652">
        <v>0</v>
      </c>
      <c r="Q156" s="1653">
        <v>0</v>
      </c>
      <c r="R156" s="1654">
        <v>0.38118974765949731</v>
      </c>
      <c r="S156" s="1652">
        <v>0</v>
      </c>
      <c r="T156" s="1652">
        <v>0.88483517530818412</v>
      </c>
      <c r="U156" s="1652">
        <v>0.16751609286179989</v>
      </c>
      <c r="V156" s="1963">
        <v>0</v>
      </c>
      <c r="W156" s="1983"/>
      <c r="X156" s="1983"/>
      <c r="Y156" s="1983"/>
      <c r="Z156" s="1983"/>
      <c r="AA156" s="1983"/>
      <c r="AB156" s="1983"/>
      <c r="AC156" s="1983"/>
      <c r="AD156" s="1983"/>
      <c r="AE156" s="1983"/>
      <c r="AF156" s="1983"/>
      <c r="AG156" s="1983"/>
      <c r="AH156" s="1983"/>
      <c r="AI156" s="1983"/>
      <c r="AJ156" s="1983"/>
      <c r="AK156" s="1983"/>
      <c r="AL156" s="1983"/>
      <c r="AM156" s="1983"/>
      <c r="AN156" s="1983"/>
      <c r="AO156" s="1983"/>
      <c r="AP156" s="1983"/>
      <c r="AQ156" s="1983"/>
      <c r="AR156" s="1983"/>
      <c r="AS156" s="1983"/>
      <c r="AT156" s="1983"/>
      <c r="AU156" s="1983"/>
      <c r="AV156" s="1983"/>
      <c r="AW156" s="1983"/>
      <c r="AX156" s="1983"/>
      <c r="AY156" s="1983"/>
      <c r="AZ156" s="585"/>
      <c r="BA156" s="2388"/>
      <c r="BB156" s="159" t="s">
        <v>327</v>
      </c>
      <c r="BC156" s="341">
        <v>10.754357245242684</v>
      </c>
      <c r="BD156" s="307">
        <v>1.2391764034541057</v>
      </c>
      <c r="BE156" s="307">
        <v>25.846343035449717</v>
      </c>
      <c r="BF156" s="307">
        <v>10.580660060261977</v>
      </c>
      <c r="BG156" s="342">
        <v>22.76006502406133</v>
      </c>
      <c r="BH156" s="352">
        <v>10.754357245242684</v>
      </c>
      <c r="BI156" s="307">
        <v>4.0389145770153618</v>
      </c>
      <c r="BJ156" s="307">
        <v>23.046604861888461</v>
      </c>
      <c r="BK156" s="307">
        <v>10.580660060261977</v>
      </c>
      <c r="BL156" s="342">
        <v>22.76006502406133</v>
      </c>
      <c r="BM156" s="352">
        <v>0</v>
      </c>
      <c r="BN156" s="307">
        <v>0</v>
      </c>
      <c r="BO156" s="307">
        <v>0</v>
      </c>
      <c r="BP156" s="307">
        <v>0</v>
      </c>
      <c r="BQ156" s="342">
        <v>0</v>
      </c>
      <c r="BR156" s="352">
        <v>26.066280277438246</v>
      </c>
      <c r="BS156" s="307">
        <v>0</v>
      </c>
      <c r="BT156" s="307">
        <v>37.154109601000023</v>
      </c>
      <c r="BU156" s="307">
        <v>7.9602118900315428</v>
      </c>
      <c r="BV156" s="2009">
        <v>0</v>
      </c>
      <c r="BW156" s="2055"/>
      <c r="BX156" s="2055"/>
      <c r="BY156" s="1860"/>
      <c r="BZ156" s="1860"/>
      <c r="CA156" s="1860"/>
      <c r="CB156" s="1860"/>
      <c r="CC156" s="1860"/>
      <c r="CD156" s="1860"/>
      <c r="CE156" s="1860"/>
      <c r="CF156" s="1860"/>
      <c r="CG156" s="1860"/>
      <c r="CH156" s="1860"/>
      <c r="CI156" s="1860"/>
      <c r="CJ156" s="1860"/>
      <c r="CK156" s="1860"/>
      <c r="CL156" s="1860"/>
      <c r="CM156" s="1860"/>
      <c r="CN156" s="1860"/>
      <c r="CO156" s="1860"/>
      <c r="CP156" s="1860"/>
      <c r="CQ156" s="1860"/>
      <c r="CR156" s="1860"/>
      <c r="CS156" s="1860"/>
      <c r="CT156" s="1860"/>
      <c r="CU156" s="1860"/>
      <c r="CV156" s="1860"/>
      <c r="CW156" s="1860"/>
      <c r="CX156" s="1860"/>
      <c r="CY156" s="1860"/>
      <c r="CZ156" s="1860"/>
    </row>
    <row r="157" s="577" customFormat="true" ht="15" customHeight="true" x14ac:dyDescent="0.2">
      <c r="A157" s="2329"/>
      <c r="B157" s="1733" t="s">
        <v>266</v>
      </c>
      <c r="C157" s="1651">
        <v>8.4546121912233136</v>
      </c>
      <c r="D157" s="1652">
        <v>2.5730771343026704</v>
      </c>
      <c r="E157" s="1652">
        <v>0.60184354281428876</v>
      </c>
      <c r="F157" s="1652">
        <v>0.29644293336189848</v>
      </c>
      <c r="G157" s="1653">
        <v>0</v>
      </c>
      <c r="H157" s="1654">
        <v>4.6056059908410854</v>
      </c>
      <c r="I157" s="1652">
        <v>0.72035288019940835</v>
      </c>
      <c r="J157" s="1652">
        <v>0.13788419558496356</v>
      </c>
      <c r="K157" s="1652">
        <v>0</v>
      </c>
      <c r="L157" s="1655">
        <v>0</v>
      </c>
      <c r="M157" s="1656">
        <v>13.185786720623394</v>
      </c>
      <c r="N157" s="1652">
        <v>4.7199860780295433</v>
      </c>
      <c r="O157" s="1652">
        <v>2.1209870393681247</v>
      </c>
      <c r="P157" s="1652">
        <v>0.5964458671645515</v>
      </c>
      <c r="Q157" s="1653">
        <v>0</v>
      </c>
      <c r="R157" s="1654">
        <v>1.5388513413471165</v>
      </c>
      <c r="S157" s="1652">
        <v>5.7906111611049464</v>
      </c>
      <c r="T157" s="1652">
        <v>0.92198328488119607</v>
      </c>
      <c r="U157" s="1652">
        <v>3.5971865053696863</v>
      </c>
      <c r="V157" s="1963">
        <v>4.4839444968306168</v>
      </c>
      <c r="W157" s="1983"/>
      <c r="X157" s="1983"/>
      <c r="Y157" s="1983"/>
      <c r="Z157" s="1983"/>
      <c r="AA157" s="1983"/>
      <c r="AB157" s="1983"/>
      <c r="AC157" s="1983"/>
      <c r="AD157" s="1983"/>
      <c r="AE157" s="1983"/>
      <c r="AF157" s="1983"/>
      <c r="AG157" s="1983"/>
      <c r="AH157" s="1983"/>
      <c r="AI157" s="1983"/>
      <c r="AJ157" s="1983"/>
      <c r="AK157" s="1983"/>
      <c r="AL157" s="1983"/>
      <c r="AM157" s="1983"/>
      <c r="AN157" s="1983"/>
      <c r="AO157" s="1983"/>
      <c r="AP157" s="1983"/>
      <c r="AQ157" s="1983"/>
      <c r="AR157" s="1983"/>
      <c r="AS157" s="1983"/>
      <c r="AT157" s="1983"/>
      <c r="AU157" s="1983"/>
      <c r="AV157" s="1983"/>
      <c r="AW157" s="1983"/>
      <c r="AX157" s="1983"/>
      <c r="AY157" s="1983"/>
      <c r="AZ157" s="585"/>
      <c r="BA157" s="2388"/>
      <c r="BB157" s="159" t="s">
        <v>266</v>
      </c>
      <c r="BC157" s="341">
        <v>302.344241540079</v>
      </c>
      <c r="BD157" s="307">
        <v>92.020550060614724</v>
      </c>
      <c r="BE157" s="307">
        <v>21.535835486009201</v>
      </c>
      <c r="BF157" s="307">
        <v>10.594509764836989</v>
      </c>
      <c r="BG157" s="342">
        <v>0</v>
      </c>
      <c r="BH157" s="352">
        <v>94.552241761772265</v>
      </c>
      <c r="BI157" s="307">
        <v>14.772984451315171</v>
      </c>
      <c r="BJ157" s="307">
        <v>2.8284280585935706</v>
      </c>
      <c r="BK157" s="307">
        <v>0</v>
      </c>
      <c r="BL157" s="342">
        <v>0</v>
      </c>
      <c r="BM157" s="352">
        <v>200.88921269920971</v>
      </c>
      <c r="BN157" s="307">
        <v>71.971851747371872</v>
      </c>
      <c r="BO157" s="307">
        <v>32.386441167672224</v>
      </c>
      <c r="BP157" s="307">
        <v>9.0939769656046874</v>
      </c>
      <c r="BQ157" s="342">
        <v>0</v>
      </c>
      <c r="BR157" s="352">
        <v>105.22877547246212</v>
      </c>
      <c r="BS157" s="307">
        <v>78.482014687890441</v>
      </c>
      <c r="BT157" s="307">
        <v>38.713953708762716</v>
      </c>
      <c r="BU157" s="307">
        <v>170.93502063905007</v>
      </c>
      <c r="BV157" s="2009">
        <v>33.135372343374108</v>
      </c>
      <c r="BW157" s="2055"/>
      <c r="BX157" s="2055"/>
      <c r="BY157" s="1860"/>
      <c r="BZ157" s="1860"/>
      <c r="CA157" s="1860"/>
      <c r="CB157" s="1860"/>
      <c r="CC157" s="1860"/>
      <c r="CD157" s="1860"/>
      <c r="CE157" s="1860"/>
      <c r="CF157" s="1860"/>
      <c r="CG157" s="1860"/>
      <c r="CH157" s="1860"/>
      <c r="CI157" s="1860"/>
      <c r="CJ157" s="1860"/>
      <c r="CK157" s="1860"/>
      <c r="CL157" s="1860"/>
      <c r="CM157" s="1860"/>
      <c r="CN157" s="1860"/>
      <c r="CO157" s="1860"/>
      <c r="CP157" s="1860"/>
      <c r="CQ157" s="1860"/>
      <c r="CR157" s="1860"/>
      <c r="CS157" s="1860"/>
      <c r="CT157" s="1860"/>
      <c r="CU157" s="1860"/>
      <c r="CV157" s="1860"/>
      <c r="CW157" s="1860"/>
      <c r="CX157" s="1860"/>
      <c r="CY157" s="1860"/>
      <c r="CZ157" s="1860"/>
    </row>
    <row r="158" s="577" customFormat="true" ht="15" customHeight="true" x14ac:dyDescent="0.2">
      <c r="A158" s="2329"/>
      <c r="B158" s="1733" t="s">
        <v>267</v>
      </c>
      <c r="C158" s="1651">
        <v>24.167409083916827</v>
      </c>
      <c r="D158" s="1652">
        <v>4.010754490098142</v>
      </c>
      <c r="E158" s="1652">
        <v>1.991484647891014</v>
      </c>
      <c r="F158" s="1652">
        <v>0.33223960133707187</v>
      </c>
      <c r="G158" s="1653">
        <v>0</v>
      </c>
      <c r="H158" s="1654">
        <v>14.322283496945944</v>
      </c>
      <c r="I158" s="1652">
        <v>2.7670023187995616</v>
      </c>
      <c r="J158" s="1652">
        <v>1.6201168154692087</v>
      </c>
      <c r="K158" s="1652">
        <v>0</v>
      </c>
      <c r="L158" s="1655">
        <v>0</v>
      </c>
      <c r="M158" s="1656">
        <v>35.284749607656025</v>
      </c>
      <c r="N158" s="1652">
        <v>7.7705525891681813</v>
      </c>
      <c r="O158" s="1652">
        <v>2.5844024740738796</v>
      </c>
      <c r="P158" s="1652">
        <v>0.73995838456220087</v>
      </c>
      <c r="Q158" s="1653">
        <v>0</v>
      </c>
      <c r="R158" s="1654">
        <v>4.1164412843194738</v>
      </c>
      <c r="S158" s="1652">
        <v>16.556699920525585</v>
      </c>
      <c r="T158" s="1652">
        <v>5.0852458764871447</v>
      </c>
      <c r="U158" s="1652">
        <v>7.3623602831696378</v>
      </c>
      <c r="V158" s="1963">
        <v>2.9163436686310313</v>
      </c>
      <c r="W158" s="1983"/>
      <c r="X158" s="1983"/>
      <c r="Y158" s="1983"/>
      <c r="Z158" s="1983"/>
      <c r="AA158" s="1983"/>
      <c r="AB158" s="1983"/>
      <c r="AC158" s="1983"/>
      <c r="AD158" s="1983"/>
      <c r="AE158" s="1983"/>
      <c r="AF158" s="1983"/>
      <c r="AG158" s="1983"/>
      <c r="AH158" s="1983"/>
      <c r="AI158" s="1983"/>
      <c r="AJ158" s="1983"/>
      <c r="AK158" s="1983"/>
      <c r="AL158" s="1983"/>
      <c r="AM158" s="1983"/>
      <c r="AN158" s="1983"/>
      <c r="AO158" s="1983"/>
      <c r="AP158" s="1983"/>
      <c r="AQ158" s="1983"/>
      <c r="AR158" s="1983"/>
      <c r="AS158" s="1983"/>
      <c r="AT158" s="1983"/>
      <c r="AU158" s="1983"/>
      <c r="AV158" s="1983"/>
      <c r="AW158" s="1983"/>
      <c r="AX158" s="1983"/>
      <c r="AY158" s="1983"/>
      <c r="AZ158" s="585"/>
      <c r="BA158" s="2388"/>
      <c r="BB158" s="159" t="s">
        <v>267</v>
      </c>
      <c r="BC158" s="341">
        <v>864.24744319448234</v>
      </c>
      <c r="BD158" s="307">
        <v>143.43597765363282</v>
      </c>
      <c r="BE158" s="307">
        <v>71.261520144161295</v>
      </c>
      <c r="BF158" s="307">
        <v>11.873839125502215</v>
      </c>
      <c r="BG158" s="342">
        <v>0</v>
      </c>
      <c r="BH158" s="352">
        <v>294.03383929865146</v>
      </c>
      <c r="BI158" s="307">
        <v>56.745635862611387</v>
      </c>
      <c r="BJ158" s="307">
        <v>33.233568500232721</v>
      </c>
      <c r="BK158" s="307">
        <v>0</v>
      </c>
      <c r="BL158" s="342">
        <v>0</v>
      </c>
      <c r="BM158" s="352">
        <v>537.57320053449553</v>
      </c>
      <c r="BN158" s="307">
        <v>118.48786197611928</v>
      </c>
      <c r="BO158" s="307">
        <v>39.462569608683545</v>
      </c>
      <c r="BP158" s="307">
        <v>11.282104336986247</v>
      </c>
      <c r="BQ158" s="342">
        <v>0</v>
      </c>
      <c r="BR158" s="352">
        <v>281.48792805030178</v>
      </c>
      <c r="BS158" s="307">
        <v>224.39827683020167</v>
      </c>
      <c r="BT158" s="307">
        <v>213.52878809008763</v>
      </c>
      <c r="BU158" s="307">
        <v>349.85264319131784</v>
      </c>
      <c r="BV158" s="2009">
        <v>21.551143955870703</v>
      </c>
      <c r="BW158" s="2055"/>
      <c r="BX158" s="2055"/>
      <c r="BY158" s="1860"/>
      <c r="BZ158" s="1860"/>
      <c r="CA158" s="1860"/>
      <c r="CB158" s="1860"/>
      <c r="CC158" s="1860"/>
      <c r="CD158" s="1860"/>
      <c r="CE158" s="1860"/>
      <c r="CF158" s="1860"/>
      <c r="CG158" s="1860"/>
      <c r="CH158" s="1860"/>
      <c r="CI158" s="1860"/>
      <c r="CJ158" s="1860"/>
      <c r="CK158" s="1860"/>
      <c r="CL158" s="1860"/>
      <c r="CM158" s="1860"/>
      <c r="CN158" s="1860"/>
      <c r="CO158" s="1860"/>
      <c r="CP158" s="1860"/>
      <c r="CQ158" s="1860"/>
      <c r="CR158" s="1860"/>
      <c r="CS158" s="1860"/>
      <c r="CT158" s="1860"/>
      <c r="CU158" s="1860"/>
      <c r="CV158" s="1860"/>
      <c r="CW158" s="1860"/>
      <c r="CX158" s="1860"/>
      <c r="CY158" s="1860"/>
      <c r="CZ158" s="1860"/>
    </row>
    <row r="159" s="577" customFormat="true" ht="15" customHeight="true" x14ac:dyDescent="0.2">
      <c r="A159" s="2329"/>
      <c r="B159" s="1733" t="s">
        <v>328</v>
      </c>
      <c r="C159" s="1651">
        <v>3.4988868673387428</v>
      </c>
      <c r="D159" s="1652">
        <v>0.66027374530980565</v>
      </c>
      <c r="E159" s="1652">
        <v>7.880886567077254E-2</v>
      </c>
      <c r="F159" s="1652">
        <v>0</v>
      </c>
      <c r="G159" s="1653">
        <v>0</v>
      </c>
      <c r="H159" s="1654">
        <v>5.0761519720842507</v>
      </c>
      <c r="I159" s="1652">
        <v>0.94819357084386757</v>
      </c>
      <c r="J159" s="1652">
        <v>0</v>
      </c>
      <c r="K159" s="1652">
        <v>0</v>
      </c>
      <c r="L159" s="1655">
        <v>0</v>
      </c>
      <c r="M159" s="1656">
        <v>1.5226801714654083</v>
      </c>
      <c r="N159" s="1652">
        <v>0.12329344230228242</v>
      </c>
      <c r="O159" s="1652">
        <v>0.18468345191172361</v>
      </c>
      <c r="P159" s="1652">
        <v>0</v>
      </c>
      <c r="Q159" s="1653">
        <v>0</v>
      </c>
      <c r="R159" s="1654">
        <v>0.14489269716186071</v>
      </c>
      <c r="S159" s="1652">
        <v>0</v>
      </c>
      <c r="T159" s="1652">
        <v>2.8656939212331385</v>
      </c>
      <c r="U159" s="1652">
        <v>0.44862915249616364</v>
      </c>
      <c r="V159" s="1963">
        <v>0</v>
      </c>
      <c r="W159" s="1983"/>
      <c r="X159" s="1983"/>
      <c r="Y159" s="1983"/>
      <c r="Z159" s="1983"/>
      <c r="AA159" s="1983"/>
      <c r="AB159" s="1983"/>
      <c r="AC159" s="1983"/>
      <c r="AD159" s="1983"/>
      <c r="AE159" s="1983"/>
      <c r="AF159" s="1983"/>
      <c r="AG159" s="1983"/>
      <c r="AH159" s="1983"/>
      <c r="AI159" s="1983"/>
      <c r="AJ159" s="1983"/>
      <c r="AK159" s="1983"/>
      <c r="AL159" s="1983"/>
      <c r="AM159" s="1983"/>
      <c r="AN159" s="1983"/>
      <c r="AO159" s="1983"/>
      <c r="AP159" s="1983"/>
      <c r="AQ159" s="1983"/>
      <c r="AR159" s="1983"/>
      <c r="AS159" s="1983"/>
      <c r="AT159" s="1983"/>
      <c r="AU159" s="1983"/>
      <c r="AV159" s="1983"/>
      <c r="AW159" s="1983"/>
      <c r="AX159" s="1983"/>
      <c r="AY159" s="1983"/>
      <c r="AZ159" s="585"/>
      <c r="BA159" s="2388"/>
      <c r="BB159" s="159" t="s">
        <v>328</v>
      </c>
      <c r="BC159" s="341">
        <v>125.12321939949445</v>
      </c>
      <c r="BD159" s="307">
        <v>23.613265387186605</v>
      </c>
      <c r="BE159" s="307">
        <v>2.8200265437565166</v>
      </c>
      <c r="BF159" s="307">
        <v>0</v>
      </c>
      <c r="BG159" s="342">
        <v>0</v>
      </c>
      <c r="BH159" s="352">
        <v>104.21246399246489</v>
      </c>
      <c r="BI159" s="307">
        <v>19.445537408049042</v>
      </c>
      <c r="BJ159" s="307">
        <v>0</v>
      </c>
      <c r="BK159" s="307">
        <v>0</v>
      </c>
      <c r="BL159" s="342">
        <v>0</v>
      </c>
      <c r="BM159" s="352">
        <v>23.198465690329456</v>
      </c>
      <c r="BN159" s="307">
        <v>1.8800176958376777</v>
      </c>
      <c r="BO159" s="307">
        <v>2.8200265437565166</v>
      </c>
      <c r="BP159" s="307">
        <v>0</v>
      </c>
      <c r="BQ159" s="342">
        <v>0</v>
      </c>
      <c r="BR159" s="352">
        <v>9.9079623142139965</v>
      </c>
      <c r="BS159" s="307">
        <v>0</v>
      </c>
      <c r="BT159" s="307">
        <v>120.33010102173179</v>
      </c>
      <c r="BU159" s="307">
        <v>21.318447994491777</v>
      </c>
      <c r="BV159" s="2009">
        <v>0</v>
      </c>
      <c r="BW159" s="2055"/>
      <c r="BX159" s="2055"/>
      <c r="BY159" s="1860"/>
      <c r="BZ159" s="1860"/>
      <c r="CA159" s="1860"/>
      <c r="CB159" s="1860"/>
      <c r="CC159" s="1860"/>
      <c r="CD159" s="1860"/>
      <c r="CE159" s="1860"/>
      <c r="CF159" s="1860"/>
      <c r="CG159" s="1860"/>
      <c r="CH159" s="1860"/>
      <c r="CI159" s="1860"/>
      <c r="CJ159" s="1860"/>
      <c r="CK159" s="1860"/>
      <c r="CL159" s="1860"/>
      <c r="CM159" s="1860"/>
      <c r="CN159" s="1860"/>
      <c r="CO159" s="1860"/>
      <c r="CP159" s="1860"/>
      <c r="CQ159" s="1860"/>
      <c r="CR159" s="1860"/>
      <c r="CS159" s="1860"/>
      <c r="CT159" s="1860"/>
      <c r="CU159" s="1860"/>
      <c r="CV159" s="1860"/>
      <c r="CW159" s="1860"/>
      <c r="CX159" s="1860"/>
      <c r="CY159" s="1860"/>
      <c r="CZ159" s="1860"/>
    </row>
    <row r="160" s="577" customFormat="true" ht="15" customHeight="true" x14ac:dyDescent="0.2">
      <c r="A160" s="2329"/>
      <c r="B160" s="1733" t="s">
        <v>269</v>
      </c>
      <c r="C160" s="1651">
        <v>3.6650885420781543E-2</v>
      </c>
      <c r="D160" s="1652">
        <v>0</v>
      </c>
      <c r="E160" s="1652">
        <v>0</v>
      </c>
      <c r="F160" s="1652">
        <v>0</v>
      </c>
      <c r="G160" s="1653">
        <v>0</v>
      </c>
      <c r="H160" s="1654">
        <v>6.3842139390845348E-2</v>
      </c>
      <c r="I160" s="1652">
        <v>0</v>
      </c>
      <c r="J160" s="1652">
        <v>0</v>
      </c>
      <c r="K160" s="1652">
        <v>0</v>
      </c>
      <c r="L160" s="1655">
        <v>0</v>
      </c>
      <c r="M160" s="1656">
        <v>0</v>
      </c>
      <c r="N160" s="1652">
        <v>0</v>
      </c>
      <c r="O160" s="1652">
        <v>0</v>
      </c>
      <c r="P160" s="1652">
        <v>0</v>
      </c>
      <c r="Q160" s="1653">
        <v>0</v>
      </c>
      <c r="R160" s="1654">
        <v>0</v>
      </c>
      <c r="S160" s="1652">
        <v>0</v>
      </c>
      <c r="T160" s="1652">
        <v>3.1213897646632783E-2</v>
      </c>
      <c r="U160" s="1652">
        <v>0</v>
      </c>
      <c r="V160" s="1963">
        <v>0</v>
      </c>
      <c r="W160" s="1983"/>
      <c r="X160" s="1983"/>
      <c r="Y160" s="1983"/>
      <c r="Z160" s="1983"/>
      <c r="AA160" s="1983"/>
      <c r="AB160" s="1983"/>
      <c r="AC160" s="1983"/>
      <c r="AD160" s="1983"/>
      <c r="AE160" s="1983"/>
      <c r="AF160" s="1983"/>
      <c r="AG160" s="1983"/>
      <c r="AH160" s="1983"/>
      <c r="AI160" s="1983"/>
      <c r="AJ160" s="1983"/>
      <c r="AK160" s="1983"/>
      <c r="AL160" s="1983"/>
      <c r="AM160" s="1983"/>
      <c r="AN160" s="1983"/>
      <c r="AO160" s="1983"/>
      <c r="AP160" s="1983"/>
      <c r="AQ160" s="1983"/>
      <c r="AR160" s="1983"/>
      <c r="AS160" s="1983"/>
      <c r="AT160" s="1983"/>
      <c r="AU160" s="1983"/>
      <c r="AV160" s="1983"/>
      <c r="AW160" s="1983"/>
      <c r="AX160" s="1983"/>
      <c r="AY160" s="1983"/>
      <c r="AZ160" s="585"/>
      <c r="BA160" s="2388"/>
      <c r="BB160" s="159" t="s">
        <v>269</v>
      </c>
      <c r="BC160" s="341">
        <v>1.3106673498072272</v>
      </c>
      <c r="BD160" s="307">
        <v>0</v>
      </c>
      <c r="BE160" s="307">
        <v>0</v>
      </c>
      <c r="BF160" s="307">
        <v>0</v>
      </c>
      <c r="BG160" s="342">
        <v>0</v>
      </c>
      <c r="BH160" s="352">
        <v>1.3106673498072272</v>
      </c>
      <c r="BI160" s="307">
        <v>0</v>
      </c>
      <c r="BJ160" s="307">
        <v>0</v>
      </c>
      <c r="BK160" s="307">
        <v>0</v>
      </c>
      <c r="BL160" s="342">
        <v>0</v>
      </c>
      <c r="BM160" s="352">
        <v>0</v>
      </c>
      <c r="BN160" s="307">
        <v>0</v>
      </c>
      <c r="BO160" s="307">
        <v>0</v>
      </c>
      <c r="BP160" s="307">
        <v>0</v>
      </c>
      <c r="BQ160" s="342">
        <v>0</v>
      </c>
      <c r="BR160" s="352">
        <v>0</v>
      </c>
      <c r="BS160" s="307">
        <v>0</v>
      </c>
      <c r="BT160" s="307">
        <v>1.3106673498072272</v>
      </c>
      <c r="BU160" s="307">
        <v>0</v>
      </c>
      <c r="BV160" s="2009">
        <v>0</v>
      </c>
      <c r="BW160" s="2055"/>
      <c r="BX160" s="2055"/>
      <c r="BY160" s="1860"/>
      <c r="BZ160" s="1860"/>
      <c r="CA160" s="1860"/>
      <c r="CB160" s="1860"/>
      <c r="CC160" s="1860"/>
      <c r="CD160" s="1860"/>
      <c r="CE160" s="1860"/>
      <c r="CF160" s="1860"/>
      <c r="CG160" s="1860"/>
      <c r="CH160" s="1860"/>
      <c r="CI160" s="1860"/>
      <c r="CJ160" s="1860"/>
      <c r="CK160" s="1860"/>
      <c r="CL160" s="1860"/>
      <c r="CM160" s="1860"/>
      <c r="CN160" s="1860"/>
      <c r="CO160" s="1860"/>
      <c r="CP160" s="1860"/>
      <c r="CQ160" s="1860"/>
      <c r="CR160" s="1860"/>
      <c r="CS160" s="1860"/>
      <c r="CT160" s="1860"/>
      <c r="CU160" s="1860"/>
      <c r="CV160" s="1860"/>
      <c r="CW160" s="1860"/>
      <c r="CX160" s="1860"/>
      <c r="CY160" s="1860"/>
      <c r="CZ160" s="1860"/>
    </row>
    <row r="161" s="577" customFormat="true" ht="15" customHeight="true" x14ac:dyDescent="0.2">
      <c r="A161" s="2329"/>
      <c r="B161" s="1733" t="s">
        <v>329</v>
      </c>
      <c r="C161" s="1651">
        <v>0.27573554081079488</v>
      </c>
      <c r="D161" s="1652">
        <v>0</v>
      </c>
      <c r="E161" s="1652">
        <v>0</v>
      </c>
      <c r="F161" s="1652">
        <v>0</v>
      </c>
      <c r="G161" s="1653">
        <v>0</v>
      </c>
      <c r="H161" s="1654">
        <v>0.31921069695422671</v>
      </c>
      <c r="I161" s="1652">
        <v>0</v>
      </c>
      <c r="J161" s="1652">
        <v>0</v>
      </c>
      <c r="K161" s="1652">
        <v>0</v>
      </c>
      <c r="L161" s="1655">
        <v>0</v>
      </c>
      <c r="M161" s="1656">
        <v>0.21707534057161085</v>
      </c>
      <c r="N161" s="1652">
        <v>0</v>
      </c>
      <c r="O161" s="1652">
        <v>0</v>
      </c>
      <c r="P161" s="1652">
        <v>0</v>
      </c>
      <c r="Q161" s="1653">
        <v>0</v>
      </c>
      <c r="R161" s="1654">
        <v>0</v>
      </c>
      <c r="S161" s="1652">
        <v>0</v>
      </c>
      <c r="T161" s="1652">
        <v>0.15606948823316391</v>
      </c>
      <c r="U161" s="1652">
        <v>5.5118601087879068E-2</v>
      </c>
      <c r="V161" s="1963">
        <v>9.3104092778404909E-2</v>
      </c>
      <c r="W161" s="1983"/>
      <c r="X161" s="1983"/>
      <c r="Y161" s="1983"/>
      <c r="Z161" s="1983"/>
      <c r="AA161" s="1983"/>
      <c r="AB161" s="1983"/>
      <c r="AC161" s="1983"/>
      <c r="AD161" s="1983"/>
      <c r="AE161" s="1983"/>
      <c r="AF161" s="1983"/>
      <c r="AG161" s="1983"/>
      <c r="AH161" s="1983"/>
      <c r="AI161" s="1983"/>
      <c r="AJ161" s="1983"/>
      <c r="AK161" s="1983"/>
      <c r="AL161" s="1983"/>
      <c r="AM161" s="1983"/>
      <c r="AN161" s="1983"/>
      <c r="AO161" s="1983"/>
      <c r="AP161" s="1983"/>
      <c r="AQ161" s="1983"/>
      <c r="AR161" s="1983"/>
      <c r="AS161" s="1983"/>
      <c r="AT161" s="1983"/>
      <c r="AU161" s="1983"/>
      <c r="AV161" s="1983"/>
      <c r="AW161" s="1983"/>
      <c r="AX161" s="1983"/>
      <c r="AY161" s="1983"/>
      <c r="AZ161" s="585"/>
      <c r="BA161" s="2388"/>
      <c r="BB161" s="159" t="s">
        <v>329</v>
      </c>
      <c r="BC161" s="341">
        <v>9.8605413313488413</v>
      </c>
      <c r="BD161" s="307">
        <v>0</v>
      </c>
      <c r="BE161" s="307">
        <v>0</v>
      </c>
      <c r="BF161" s="307">
        <v>0</v>
      </c>
      <c r="BG161" s="342">
        <v>0</v>
      </c>
      <c r="BH161" s="352">
        <v>6.5533367490361361</v>
      </c>
      <c r="BI161" s="307">
        <v>0</v>
      </c>
      <c r="BJ161" s="307">
        <v>0</v>
      </c>
      <c r="BK161" s="307">
        <v>0</v>
      </c>
      <c r="BL161" s="342">
        <v>0</v>
      </c>
      <c r="BM161" s="352">
        <v>3.3072045823127061</v>
      </c>
      <c r="BN161" s="307">
        <v>0</v>
      </c>
      <c r="BO161" s="307">
        <v>0</v>
      </c>
      <c r="BP161" s="307">
        <v>0</v>
      </c>
      <c r="BQ161" s="342">
        <v>0</v>
      </c>
      <c r="BR161" s="352">
        <v>0</v>
      </c>
      <c r="BS161" s="307">
        <v>0</v>
      </c>
      <c r="BT161" s="307">
        <v>6.5533367490361361</v>
      </c>
      <c r="BU161" s="307">
        <v>2.6191856331296615</v>
      </c>
      <c r="BV161" s="2009">
        <v>0.68801894918304418</v>
      </c>
      <c r="BW161" s="2055"/>
      <c r="BX161" s="2055"/>
      <c r="BY161" s="1860"/>
      <c r="BZ161" s="1860"/>
      <c r="CA161" s="1860"/>
      <c r="CB161" s="1860"/>
      <c r="CC161" s="1860"/>
      <c r="CD161" s="1860"/>
      <c r="CE161" s="1860"/>
      <c r="CF161" s="1860"/>
      <c r="CG161" s="1860"/>
      <c r="CH161" s="1860"/>
      <c r="CI161" s="1860"/>
      <c r="CJ161" s="1860"/>
      <c r="CK161" s="1860"/>
      <c r="CL161" s="1860"/>
      <c r="CM161" s="1860"/>
      <c r="CN161" s="1860"/>
      <c r="CO161" s="1860"/>
      <c r="CP161" s="1860"/>
      <c r="CQ161" s="1860"/>
      <c r="CR161" s="1860"/>
      <c r="CS161" s="1860"/>
      <c r="CT161" s="1860"/>
      <c r="CU161" s="1860"/>
      <c r="CV161" s="1860"/>
      <c r="CW161" s="1860"/>
      <c r="CX161" s="1860"/>
      <c r="CY161" s="1860"/>
      <c r="CZ161" s="1860"/>
    </row>
    <row r="162" s="577" customFormat="true" ht="15" customHeight="true" x14ac:dyDescent="0.2">
      <c r="A162" s="2329"/>
      <c r="B162" s="1733" t="s">
        <v>47</v>
      </c>
      <c r="C162" s="1651">
        <v>0.1781352916584181</v>
      </c>
      <c r="D162" s="1652">
        <v>4.9507447722068408E-2</v>
      </c>
      <c r="E162" s="1652">
        <v>0</v>
      </c>
      <c r="F162" s="1652">
        <v>0</v>
      </c>
      <c r="G162" s="1653">
        <v>0</v>
      </c>
      <c r="H162" s="1654">
        <v>0.12380664399348519</v>
      </c>
      <c r="I162" s="1652">
        <v>0</v>
      </c>
      <c r="J162" s="1652">
        <v>0</v>
      </c>
      <c r="K162" s="1652">
        <v>0</v>
      </c>
      <c r="L162" s="1655">
        <v>0</v>
      </c>
      <c r="M162" s="1656">
        <v>0.1939893265479731</v>
      </c>
      <c r="N162" s="1652">
        <v>0.17336920552684629</v>
      </c>
      <c r="O162" s="1652">
        <v>0</v>
      </c>
      <c r="P162" s="1652">
        <v>0</v>
      </c>
      <c r="Q162" s="1653">
        <v>0</v>
      </c>
      <c r="R162" s="1654">
        <v>4.471316604565001E-2</v>
      </c>
      <c r="S162" s="1652">
        <v>0.23327531792489706</v>
      </c>
      <c r="T162" s="1652">
        <v>2.4971118117306224E-2</v>
      </c>
      <c r="U162" s="1652">
        <v>1.8372867029293024E-2</v>
      </c>
      <c r="V162" s="1963">
        <v>0</v>
      </c>
      <c r="W162" s="1983"/>
      <c r="X162" s="1983"/>
      <c r="Y162" s="1983"/>
      <c r="Z162" s="1983"/>
      <c r="AA162" s="1983"/>
      <c r="AB162" s="1983"/>
      <c r="AC162" s="1983"/>
      <c r="AD162" s="1983"/>
      <c r="AE162" s="1983"/>
      <c r="AF162" s="1983"/>
      <c r="AG162" s="1983"/>
      <c r="AH162" s="1983"/>
      <c r="AI162" s="1983"/>
      <c r="AJ162" s="1983"/>
      <c r="AK162" s="1983"/>
      <c r="AL162" s="1983"/>
      <c r="AM162" s="1983"/>
      <c r="AN162" s="1983"/>
      <c r="AO162" s="1983"/>
      <c r="AP162" s="1983"/>
      <c r="AQ162" s="1983"/>
      <c r="AR162" s="1983"/>
      <c r="AS162" s="1983"/>
      <c r="AT162" s="1983"/>
      <c r="AU162" s="1983"/>
      <c r="AV162" s="1983"/>
      <c r="AW162" s="1983"/>
      <c r="AX162" s="1983"/>
      <c r="AY162" s="1983"/>
      <c r="AZ162" s="585"/>
      <c r="BA162" s="2388"/>
      <c r="BB162" s="159" t="s">
        <v>47</v>
      </c>
      <c r="BC162" s="341">
        <v>6.3702720396678938</v>
      </c>
      <c r="BD162" s="307">
        <v>1.7705270124816928</v>
      </c>
      <c r="BE162" s="307">
        <v>0</v>
      </c>
      <c r="BF162" s="307">
        <v>0</v>
      </c>
      <c r="BG162" s="342">
        <v>0</v>
      </c>
      <c r="BH162" s="352">
        <v>2.5417275724117845</v>
      </c>
      <c r="BI162" s="307">
        <v>0</v>
      </c>
      <c r="BJ162" s="307">
        <v>0</v>
      </c>
      <c r="BK162" s="307">
        <v>0</v>
      </c>
      <c r="BL162" s="342">
        <v>0</v>
      </c>
      <c r="BM162" s="352">
        <v>2.9554825895462224</v>
      </c>
      <c r="BN162" s="307">
        <v>2.6435888901915798</v>
      </c>
      <c r="BO162" s="307">
        <v>0</v>
      </c>
      <c r="BP162" s="307">
        <v>0</v>
      </c>
      <c r="BQ162" s="342">
        <v>0</v>
      </c>
      <c r="BR162" s="352">
        <v>3.0575479151623242</v>
      </c>
      <c r="BS162" s="307">
        <v>3.1616553794315942</v>
      </c>
      <c r="BT162" s="307">
        <v>1.0485338798457817</v>
      </c>
      <c r="BU162" s="307">
        <v>0.87306187770988719</v>
      </c>
      <c r="BV162" s="2009">
        <v>0</v>
      </c>
      <c r="BW162" s="2055"/>
      <c r="BX162" s="2055"/>
      <c r="BY162" s="1860"/>
      <c r="BZ162" s="1860"/>
      <c r="CA162" s="1860"/>
      <c r="CB162" s="1860"/>
      <c r="CC162" s="1860"/>
      <c r="CD162" s="1860"/>
      <c r="CE162" s="1860"/>
      <c r="CF162" s="1860"/>
      <c r="CG162" s="1860"/>
      <c r="CH162" s="1860"/>
      <c r="CI162" s="1860"/>
      <c r="CJ162" s="1860"/>
      <c r="CK162" s="1860"/>
      <c r="CL162" s="1860"/>
      <c r="CM162" s="1860"/>
      <c r="CN162" s="1860"/>
      <c r="CO162" s="1860"/>
      <c r="CP162" s="1860"/>
      <c r="CQ162" s="1860"/>
      <c r="CR162" s="1860"/>
      <c r="CS162" s="1860"/>
      <c r="CT162" s="1860"/>
      <c r="CU162" s="1860"/>
      <c r="CV162" s="1860"/>
      <c r="CW162" s="1860"/>
      <c r="CX162" s="1860"/>
      <c r="CY162" s="1860"/>
      <c r="CZ162" s="1860"/>
    </row>
    <row r="163" s="577" customFormat="true" ht="15" customHeight="true" x14ac:dyDescent="0.2">
      <c r="A163" s="2330"/>
      <c r="B163" s="1735" t="s">
        <v>271</v>
      </c>
      <c r="C163" s="1651">
        <v>0</v>
      </c>
      <c r="D163" s="1652">
        <v>0</v>
      </c>
      <c r="E163" s="1652">
        <v>9.7594849091110727E-2</v>
      </c>
      <c r="F163" s="1652">
        <v>0.4465319214251296</v>
      </c>
      <c r="G163" s="1653">
        <v>9.1151244506442033E-2</v>
      </c>
      <c r="H163" s="1654">
        <v>0</v>
      </c>
      <c r="I163" s="1652">
        <v>0</v>
      </c>
      <c r="J163" s="1652">
        <v>0.57323943873907712</v>
      </c>
      <c r="K163" s="1652">
        <v>0.20445925607107304</v>
      </c>
      <c r="L163" s="1655">
        <v>0.15910734653890199</v>
      </c>
      <c r="M163" s="1656">
        <v>0</v>
      </c>
      <c r="N163" s="1652">
        <v>0</v>
      </c>
      <c r="O163" s="1652">
        <v>0.2287071824412085</v>
      </c>
      <c r="P163" s="1652">
        <v>0</v>
      </c>
      <c r="Q163" s="1653">
        <v>0</v>
      </c>
      <c r="R163" s="1654">
        <v>0.23337505068770653</v>
      </c>
      <c r="S163" s="1652">
        <v>0</v>
      </c>
      <c r="T163" s="1652">
        <v>7.7687923031619352E-2</v>
      </c>
      <c r="U163" s="1652">
        <v>7.3491468117172096E-2</v>
      </c>
      <c r="V163" s="1963">
        <v>0</v>
      </c>
      <c r="W163" s="1983"/>
      <c r="X163" s="1983"/>
      <c r="Y163" s="1983"/>
      <c r="Z163" s="1983"/>
      <c r="AA163" s="1983"/>
      <c r="AB163" s="1983"/>
      <c r="AC163" s="1983"/>
      <c r="AD163" s="1983"/>
      <c r="AE163" s="1983"/>
      <c r="AF163" s="1983"/>
      <c r="AG163" s="1983"/>
      <c r="AH163" s="1983"/>
      <c r="AI163" s="1983"/>
      <c r="AJ163" s="1983"/>
      <c r="AK163" s="1983"/>
      <c r="AL163" s="1983"/>
      <c r="AM163" s="1983"/>
      <c r="AN163" s="1983"/>
      <c r="AO163" s="1983"/>
      <c r="AP163" s="1983"/>
      <c r="AQ163" s="1983"/>
      <c r="AR163" s="1983"/>
      <c r="AS163" s="1983"/>
      <c r="AT163" s="1983"/>
      <c r="AU163" s="1983"/>
      <c r="AV163" s="1983"/>
      <c r="AW163" s="1983"/>
      <c r="AX163" s="1983"/>
      <c r="AY163" s="1983"/>
      <c r="AZ163" s="585"/>
      <c r="BA163" s="2388"/>
      <c r="BB163" s="159" t="s">
        <v>271</v>
      </c>
      <c r="BC163" s="341">
        <v>0</v>
      </c>
      <c r="BD163" s="307">
        <v>0</v>
      </c>
      <c r="BE163" s="307">
        <v>3.4922475108395488</v>
      </c>
      <c r="BF163" s="307">
        <v>15.958507589299151</v>
      </c>
      <c r="BG163" s="342">
        <v>3.2621054039646538</v>
      </c>
      <c r="BH163" s="352">
        <v>0</v>
      </c>
      <c r="BI163" s="307">
        <v>0</v>
      </c>
      <c r="BJ163" s="307">
        <v>11.758900328957267</v>
      </c>
      <c r="BK163" s="307">
        <v>4.1996072603418835</v>
      </c>
      <c r="BL163" s="342">
        <v>3.2621054039646538</v>
      </c>
      <c r="BM163" s="352">
        <v>0</v>
      </c>
      <c r="BN163" s="307">
        <v>0</v>
      </c>
      <c r="BO163" s="307">
        <v>3.4922475108395488</v>
      </c>
      <c r="BP163" s="307">
        <v>0</v>
      </c>
      <c r="BQ163" s="342">
        <v>0</v>
      </c>
      <c r="BR163" s="352">
        <v>15.958507589299151</v>
      </c>
      <c r="BS163" s="307">
        <v>0</v>
      </c>
      <c r="BT163" s="307">
        <v>3.2621054039646538</v>
      </c>
      <c r="BU163" s="307">
        <v>3.4922475108395488</v>
      </c>
      <c r="BV163" s="2009">
        <v>0</v>
      </c>
      <c r="BW163" s="2055"/>
      <c r="BX163" s="2055"/>
      <c r="BY163" s="1860"/>
      <c r="BZ163" s="1860"/>
      <c r="CA163" s="1860"/>
      <c r="CB163" s="1860"/>
      <c r="CC163" s="1860"/>
      <c r="CD163" s="1860"/>
      <c r="CE163" s="1860"/>
      <c r="CF163" s="1860"/>
      <c r="CG163" s="1860"/>
      <c r="CH163" s="1860"/>
      <c r="CI163" s="1860"/>
      <c r="CJ163" s="1860"/>
      <c r="CK163" s="1860"/>
      <c r="CL163" s="1860"/>
      <c r="CM163" s="1860"/>
      <c r="CN163" s="1860"/>
      <c r="CO163" s="1860"/>
      <c r="CP163" s="1860"/>
      <c r="CQ163" s="1860"/>
      <c r="CR163" s="1860"/>
      <c r="CS163" s="1860"/>
      <c r="CT163" s="1860"/>
      <c r="CU163" s="1860"/>
      <c r="CV163" s="1860"/>
      <c r="CW163" s="1860"/>
      <c r="CX163" s="1860"/>
      <c r="CY163" s="1860"/>
      <c r="CZ163" s="1860"/>
    </row>
    <row r="164" s="239" customFormat="true" ht="15" customHeight="true" x14ac:dyDescent="0.2">
      <c r="A164" s="1353"/>
      <c r="B164" s="1469"/>
      <c r="C164" s="884"/>
      <c r="D164" s="847"/>
      <c r="E164" s="847"/>
      <c r="F164" s="847"/>
      <c r="G164" s="848"/>
      <c r="H164" s="885"/>
      <c r="I164" s="847"/>
      <c r="J164" s="847"/>
      <c r="K164" s="847"/>
      <c r="L164" s="886"/>
      <c r="M164" s="884"/>
      <c r="N164" s="847"/>
      <c r="O164" s="847"/>
      <c r="P164" s="847"/>
      <c r="Q164" s="848"/>
      <c r="R164" s="885"/>
      <c r="S164" s="847"/>
      <c r="T164" s="847"/>
      <c r="U164" s="847"/>
      <c r="V164" s="886"/>
      <c r="W164" s="543"/>
      <c r="X164" s="543"/>
      <c r="Y164" s="543"/>
      <c r="Z164" s="543"/>
      <c r="AA164" s="543"/>
      <c r="AB164" s="543"/>
      <c r="AC164" s="543"/>
      <c r="AD164" s="543"/>
      <c r="AE164" s="543"/>
      <c r="AF164" s="543"/>
      <c r="AG164" s="543"/>
      <c r="AH164" s="543"/>
      <c r="AI164" s="543"/>
      <c r="AJ164" s="543"/>
      <c r="AK164" s="543"/>
      <c r="AL164" s="543"/>
      <c r="AM164" s="543"/>
      <c r="AN164" s="543"/>
      <c r="AO164" s="543"/>
      <c r="AP164" s="543"/>
      <c r="AQ164" s="543"/>
      <c r="AR164" s="543"/>
      <c r="AS164" s="543"/>
      <c r="AT164" s="543"/>
      <c r="AU164" s="543"/>
      <c r="AV164" s="543"/>
      <c r="AW164" s="543"/>
      <c r="AX164" s="543"/>
      <c r="AY164" s="543"/>
      <c r="AZ164" s="216"/>
      <c r="BA164" s="2389"/>
      <c r="BB164" s="159" t="s">
        <v>187</v>
      </c>
      <c r="BC164" s="341">
        <v>3576.0864567382628</v>
      </c>
      <c r="BD164" s="307">
        <v>3576.2841631855399</v>
      </c>
      <c r="BE164" s="307">
        <v>3578.3112975351019</v>
      </c>
      <c r="BF164" s="307">
        <v>3573.878332900983</v>
      </c>
      <c r="BG164" s="342">
        <v>3578.7831769363361</v>
      </c>
      <c r="BH164" s="352">
        <v>2052.9815609455759</v>
      </c>
      <c r="BI164" s="307">
        <v>2050.798276426091</v>
      </c>
      <c r="BJ164" s="307">
        <v>2051.3069294085321</v>
      </c>
      <c r="BK164" s="307">
        <v>2054.0069161173305</v>
      </c>
      <c r="BL164" s="342">
        <v>2050.2544193753265</v>
      </c>
      <c r="BM164" s="352">
        <v>1523.5284549613293</v>
      </c>
      <c r="BN164" s="307">
        <v>1524.831865127408</v>
      </c>
      <c r="BO164" s="307">
        <v>1526.9513941641367</v>
      </c>
      <c r="BP164" s="307">
        <v>1524.6944385475606</v>
      </c>
      <c r="BQ164" s="342">
        <v>1523.9891722228715</v>
      </c>
      <c r="BR164" s="352">
        <v>6838.1378139063409</v>
      </c>
      <c r="BS164" s="307">
        <v>1355.3321489629213</v>
      </c>
      <c r="BT164" s="307">
        <v>4198.9865048097136</v>
      </c>
      <c r="BU164" s="307">
        <v>4751.9087593564436</v>
      </c>
      <c r="BV164" s="2009">
        <v>738.97820026084526</v>
      </c>
      <c r="BW164" s="2055"/>
      <c r="BX164" s="2055"/>
      <c r="BY164" s="1860"/>
      <c r="BZ164" s="1860"/>
      <c r="CA164" s="1860"/>
      <c r="CB164" s="1860"/>
      <c r="CC164" s="1860"/>
      <c r="CD164" s="1860"/>
      <c r="CE164" s="1860"/>
      <c r="CF164" s="1860"/>
      <c r="CG164" s="1860"/>
      <c r="CH164" s="1860"/>
      <c r="CI164" s="1860"/>
      <c r="CJ164" s="1860"/>
      <c r="CK164" s="1860"/>
      <c r="CL164" s="1860"/>
      <c r="CM164" s="1860"/>
      <c r="CN164" s="1860"/>
      <c r="CO164" s="1860"/>
      <c r="CP164" s="1860"/>
      <c r="CQ164" s="1860"/>
      <c r="CR164" s="1860"/>
      <c r="CS164" s="1860"/>
      <c r="CT164" s="1860"/>
      <c r="CU164" s="1860"/>
      <c r="CV164" s="1860"/>
      <c r="CW164" s="1860"/>
      <c r="CX164" s="1860"/>
      <c r="CY164" s="1860"/>
      <c r="CZ164" s="1860"/>
    </row>
    <row r="165" s="239" customFormat="true" ht="15" customHeight="true" x14ac:dyDescent="0.2">
      <c r="A165" s="1315"/>
      <c r="B165" s="1470"/>
      <c r="C165" s="884"/>
      <c r="D165" s="847"/>
      <c r="E165" s="847"/>
      <c r="F165" s="847"/>
      <c r="G165" s="848"/>
      <c r="H165" s="885"/>
      <c r="I165" s="847"/>
      <c r="J165" s="847"/>
      <c r="K165" s="847"/>
      <c r="L165" s="886"/>
      <c r="M165" s="884"/>
      <c r="N165" s="847"/>
      <c r="O165" s="847"/>
      <c r="P165" s="847"/>
      <c r="Q165" s="848"/>
      <c r="R165" s="885"/>
      <c r="S165" s="847"/>
      <c r="T165" s="847"/>
      <c r="U165" s="847"/>
      <c r="V165" s="886"/>
      <c r="W165" s="543"/>
      <c r="X165" s="543"/>
      <c r="Y165" s="543"/>
      <c r="Z165" s="543"/>
      <c r="AA165" s="543"/>
      <c r="AB165" s="543"/>
      <c r="AC165" s="543"/>
      <c r="AD165" s="543"/>
      <c r="AE165" s="543"/>
      <c r="AF165" s="543"/>
      <c r="AG165" s="543"/>
      <c r="AH165" s="543"/>
      <c r="AI165" s="543"/>
      <c r="AJ165" s="543"/>
      <c r="AK165" s="543"/>
      <c r="AL165" s="543"/>
      <c r="AM165" s="543"/>
      <c r="AN165" s="543"/>
      <c r="AO165" s="543"/>
      <c r="AP165" s="543"/>
      <c r="AQ165" s="543"/>
      <c r="AR165" s="543"/>
      <c r="AS165" s="543"/>
      <c r="AT165" s="543"/>
      <c r="AU165" s="543"/>
      <c r="AV165" s="543"/>
      <c r="AW165" s="543"/>
      <c r="AX165" s="543"/>
      <c r="AY165" s="543"/>
      <c r="AZ165" s="216"/>
      <c r="BA165" s="390"/>
      <c r="BB165" s="159"/>
      <c r="BC165" s="341"/>
      <c r="BD165" s="307"/>
      <c r="BE165" s="307"/>
      <c r="BF165" s="307"/>
      <c r="BG165" s="342"/>
      <c r="BH165" s="352"/>
      <c r="BI165" s="307"/>
      <c r="BJ165" s="307"/>
      <c r="BK165" s="307"/>
      <c r="BL165" s="342"/>
      <c r="BM165" s="352"/>
      <c r="BN165" s="307"/>
      <c r="BO165" s="307"/>
      <c r="BP165" s="307"/>
      <c r="BQ165" s="342"/>
      <c r="BR165" s="352"/>
      <c r="BS165" s="307"/>
      <c r="BT165" s="307"/>
      <c r="BU165" s="307"/>
      <c r="BV165" s="2009"/>
      <c r="BW165" s="2055"/>
      <c r="BX165" s="2055"/>
      <c r="BY165" s="1860"/>
      <c r="BZ165" s="1860"/>
      <c r="CA165" s="1860"/>
      <c r="CB165" s="1860"/>
      <c r="CC165" s="1860"/>
      <c r="CD165" s="1860"/>
      <c r="CE165" s="1860"/>
      <c r="CF165" s="1860"/>
      <c r="CG165" s="1860"/>
      <c r="CH165" s="1860"/>
      <c r="CI165" s="1860"/>
      <c r="CJ165" s="1860"/>
      <c r="CK165" s="1860"/>
      <c r="CL165" s="1860"/>
      <c r="CM165" s="1860"/>
      <c r="CN165" s="1860"/>
      <c r="CO165" s="1860"/>
      <c r="CP165" s="1860"/>
      <c r="CQ165" s="1860"/>
      <c r="CR165" s="1860"/>
      <c r="CS165" s="1860"/>
      <c r="CT165" s="1860"/>
      <c r="CU165" s="1860"/>
      <c r="CV165" s="1860"/>
      <c r="CW165" s="1860"/>
      <c r="CX165" s="1860"/>
      <c r="CY165" s="1860"/>
      <c r="CZ165" s="1860"/>
    </row>
    <row r="166" s="239" customFormat="true" ht="15" customHeight="true" x14ac:dyDescent="0.2">
      <c r="A166" s="1315"/>
      <c r="B166" s="1470"/>
      <c r="C166" s="884"/>
      <c r="D166" s="847"/>
      <c r="E166" s="847"/>
      <c r="F166" s="847"/>
      <c r="G166" s="848"/>
      <c r="H166" s="885"/>
      <c r="I166" s="847"/>
      <c r="J166" s="847"/>
      <c r="K166" s="847"/>
      <c r="L166" s="886"/>
      <c r="M166" s="884"/>
      <c r="N166" s="847"/>
      <c r="O166" s="847"/>
      <c r="P166" s="847"/>
      <c r="Q166" s="848"/>
      <c r="R166" s="885"/>
      <c r="S166" s="847"/>
      <c r="T166" s="847"/>
      <c r="U166" s="847"/>
      <c r="V166" s="886"/>
      <c r="W166" s="543"/>
      <c r="X166" s="543"/>
      <c r="Y166" s="543"/>
      <c r="Z166" s="543"/>
      <c r="AA166" s="543"/>
      <c r="AB166" s="543"/>
      <c r="AC166" s="543"/>
      <c r="AD166" s="543"/>
      <c r="AE166" s="543"/>
      <c r="AF166" s="543"/>
      <c r="AG166" s="543"/>
      <c r="AH166" s="543"/>
      <c r="AI166" s="543"/>
      <c r="AJ166" s="543"/>
      <c r="AK166" s="543"/>
      <c r="AL166" s="543"/>
      <c r="AM166" s="543"/>
      <c r="AN166" s="543"/>
      <c r="AO166" s="543"/>
      <c r="AP166" s="543"/>
      <c r="AQ166" s="543"/>
      <c r="AR166" s="543"/>
      <c r="AS166" s="543"/>
      <c r="AT166" s="543"/>
      <c r="AU166" s="543"/>
      <c r="AV166" s="543"/>
      <c r="AW166" s="543"/>
      <c r="AX166" s="543"/>
      <c r="AY166" s="543"/>
      <c r="AZ166" s="216"/>
      <c r="BA166" s="390"/>
      <c r="BB166" s="159"/>
      <c r="BC166" s="341"/>
      <c r="BD166" s="307"/>
      <c r="BE166" s="307"/>
      <c r="BF166" s="307"/>
      <c r="BG166" s="342"/>
      <c r="BH166" s="352"/>
      <c r="BI166" s="307"/>
      <c r="BJ166" s="307"/>
      <c r="BK166" s="307"/>
      <c r="BL166" s="342"/>
      <c r="BM166" s="352"/>
      <c r="BN166" s="307"/>
      <c r="BO166" s="307"/>
      <c r="BP166" s="307"/>
      <c r="BQ166" s="342"/>
      <c r="BR166" s="352"/>
      <c r="BS166" s="307"/>
      <c r="BT166" s="307"/>
      <c r="BU166" s="307"/>
      <c r="BV166" s="2009"/>
      <c r="BW166" s="2055"/>
      <c r="BX166" s="2055"/>
      <c r="BY166" s="1860"/>
      <c r="BZ166" s="1860"/>
      <c r="CA166" s="1860"/>
      <c r="CB166" s="1860"/>
      <c r="CC166" s="1860"/>
      <c r="CD166" s="1860"/>
      <c r="CE166" s="1860"/>
      <c r="CF166" s="1860"/>
      <c r="CG166" s="1860"/>
      <c r="CH166" s="1860"/>
      <c r="CI166" s="1860"/>
      <c r="CJ166" s="1860"/>
      <c r="CK166" s="1860"/>
      <c r="CL166" s="1860"/>
      <c r="CM166" s="1860"/>
      <c r="CN166" s="1860"/>
      <c r="CO166" s="1860"/>
      <c r="CP166" s="1860"/>
      <c r="CQ166" s="1860"/>
      <c r="CR166" s="1860"/>
      <c r="CS166" s="1860"/>
      <c r="CT166" s="1860"/>
      <c r="CU166" s="1860"/>
      <c r="CV166" s="1860"/>
      <c r="CW166" s="1860"/>
      <c r="CX166" s="1860"/>
      <c r="CY166" s="1860"/>
      <c r="CZ166" s="1860"/>
    </row>
    <row r="167" s="239" customFormat="true" ht="15" customHeight="true" x14ac:dyDescent="0.2">
      <c r="A167" s="1315"/>
      <c r="B167" s="1470"/>
      <c r="C167" s="884"/>
      <c r="D167" s="847"/>
      <c r="E167" s="847"/>
      <c r="F167" s="847"/>
      <c r="G167" s="848"/>
      <c r="H167" s="885"/>
      <c r="I167" s="847"/>
      <c r="J167" s="847"/>
      <c r="K167" s="847"/>
      <c r="L167" s="886"/>
      <c r="M167" s="884"/>
      <c r="N167" s="847"/>
      <c r="O167" s="847"/>
      <c r="P167" s="847"/>
      <c r="Q167" s="848"/>
      <c r="R167" s="885"/>
      <c r="S167" s="847"/>
      <c r="T167" s="847"/>
      <c r="U167" s="847"/>
      <c r="V167" s="886"/>
      <c r="W167" s="543"/>
      <c r="X167" s="543"/>
      <c r="Y167" s="543"/>
      <c r="Z167" s="543"/>
      <c r="AA167" s="543"/>
      <c r="AB167" s="543"/>
      <c r="AC167" s="543"/>
      <c r="AD167" s="543"/>
      <c r="AE167" s="543"/>
      <c r="AF167" s="543"/>
      <c r="AG167" s="543"/>
      <c r="AH167" s="543"/>
      <c r="AI167" s="543"/>
      <c r="AJ167" s="543"/>
      <c r="AK167" s="543"/>
      <c r="AL167" s="543"/>
      <c r="AM167" s="543"/>
      <c r="AN167" s="543"/>
      <c r="AO167" s="543"/>
      <c r="AP167" s="543"/>
      <c r="AQ167" s="543"/>
      <c r="AR167" s="543"/>
      <c r="AS167" s="543"/>
      <c r="AT167" s="543"/>
      <c r="AU167" s="543"/>
      <c r="AV167" s="543"/>
      <c r="AW167" s="543"/>
      <c r="AX167" s="543"/>
      <c r="AY167" s="543"/>
      <c r="AZ167" s="216"/>
      <c r="BA167" s="390"/>
      <c r="BB167" s="159"/>
      <c r="BC167" s="341"/>
      <c r="BD167" s="307"/>
      <c r="BE167" s="307"/>
      <c r="BF167" s="307"/>
      <c r="BG167" s="342"/>
      <c r="BH167" s="352"/>
      <c r="BI167" s="307"/>
      <c r="BJ167" s="307"/>
      <c r="BK167" s="307"/>
      <c r="BL167" s="342"/>
      <c r="BM167" s="352"/>
      <c r="BN167" s="307"/>
      <c r="BO167" s="307"/>
      <c r="BP167" s="307"/>
      <c r="BQ167" s="342"/>
      <c r="BR167" s="352"/>
      <c r="BS167" s="307"/>
      <c r="BT167" s="307"/>
      <c r="BU167" s="307"/>
      <c r="BV167" s="2009"/>
      <c r="BW167" s="2055"/>
      <c r="BX167" s="2055"/>
      <c r="BY167" s="1860"/>
      <c r="BZ167" s="1860"/>
      <c r="CA167" s="1860"/>
      <c r="CB167" s="1860"/>
      <c r="CC167" s="1860"/>
      <c r="CD167" s="1860"/>
      <c r="CE167" s="1860"/>
      <c r="CF167" s="1860"/>
      <c r="CG167" s="1860"/>
      <c r="CH167" s="1860"/>
      <c r="CI167" s="1860"/>
      <c r="CJ167" s="1860"/>
      <c r="CK167" s="1860"/>
      <c r="CL167" s="1860"/>
      <c r="CM167" s="1860"/>
      <c r="CN167" s="1860"/>
      <c r="CO167" s="1860"/>
      <c r="CP167" s="1860"/>
      <c r="CQ167" s="1860"/>
      <c r="CR167" s="1860"/>
      <c r="CS167" s="1860"/>
      <c r="CT167" s="1860"/>
      <c r="CU167" s="1860"/>
      <c r="CV167" s="1860"/>
      <c r="CW167" s="1860"/>
      <c r="CX167" s="1860"/>
      <c r="CY167" s="1860"/>
      <c r="CZ167" s="1860"/>
    </row>
    <row r="168" s="239" customFormat="true" ht="15" customHeight="true" x14ac:dyDescent="0.2">
      <c r="A168" s="1315"/>
      <c r="B168" s="1470"/>
      <c r="C168" s="884"/>
      <c r="D168" s="847"/>
      <c r="E168" s="847"/>
      <c r="F168" s="847"/>
      <c r="G168" s="848"/>
      <c r="H168" s="885"/>
      <c r="I168" s="847"/>
      <c r="J168" s="847"/>
      <c r="K168" s="847"/>
      <c r="L168" s="886"/>
      <c r="M168" s="884"/>
      <c r="N168" s="847"/>
      <c r="O168" s="847"/>
      <c r="P168" s="847"/>
      <c r="Q168" s="848"/>
      <c r="R168" s="885"/>
      <c r="S168" s="847"/>
      <c r="T168" s="847"/>
      <c r="U168" s="847"/>
      <c r="V168" s="886"/>
      <c r="W168" s="543"/>
      <c r="X168" s="543"/>
      <c r="Y168" s="543"/>
      <c r="Z168" s="543"/>
      <c r="AA168" s="543"/>
      <c r="AB168" s="543"/>
      <c r="AC168" s="543"/>
      <c r="AD168" s="543"/>
      <c r="AE168" s="543"/>
      <c r="AF168" s="543"/>
      <c r="AG168" s="543"/>
      <c r="AH168" s="543"/>
      <c r="AI168" s="543"/>
      <c r="AJ168" s="543"/>
      <c r="AK168" s="543"/>
      <c r="AL168" s="543"/>
      <c r="AM168" s="543"/>
      <c r="AN168" s="543"/>
      <c r="AO168" s="543"/>
      <c r="AP168" s="543"/>
      <c r="AQ168" s="543"/>
      <c r="AR168" s="543"/>
      <c r="AS168" s="543"/>
      <c r="AT168" s="543"/>
      <c r="AU168" s="543"/>
      <c r="AV168" s="543"/>
      <c r="AW168" s="543"/>
      <c r="AX168" s="543"/>
      <c r="AY168" s="543"/>
      <c r="AZ168" s="216"/>
      <c r="BA168" s="390"/>
      <c r="BB168" s="159"/>
      <c r="BC168" s="341"/>
      <c r="BD168" s="307"/>
      <c r="BE168" s="307"/>
      <c r="BF168" s="307"/>
      <c r="BG168" s="342"/>
      <c r="BH168" s="352"/>
      <c r="BI168" s="307"/>
      <c r="BJ168" s="307"/>
      <c r="BK168" s="307"/>
      <c r="BL168" s="342"/>
      <c r="BM168" s="352"/>
      <c r="BN168" s="307"/>
      <c r="BO168" s="307"/>
      <c r="BP168" s="307"/>
      <c r="BQ168" s="342"/>
      <c r="BR168" s="352"/>
      <c r="BS168" s="307"/>
      <c r="BT168" s="307"/>
      <c r="BU168" s="307"/>
      <c r="BV168" s="2009"/>
      <c r="BW168" s="2055"/>
      <c r="BX168" s="2055"/>
      <c r="BY168" s="1860"/>
      <c r="BZ168" s="1860"/>
      <c r="CA168" s="1860"/>
      <c r="CB168" s="1860"/>
      <c r="CC168" s="1860"/>
      <c r="CD168" s="1860"/>
      <c r="CE168" s="1860"/>
      <c r="CF168" s="1860"/>
      <c r="CG168" s="1860"/>
      <c r="CH168" s="1860"/>
      <c r="CI168" s="1860"/>
      <c r="CJ168" s="1860"/>
      <c r="CK168" s="1860"/>
      <c r="CL168" s="1860"/>
      <c r="CM168" s="1860"/>
      <c r="CN168" s="1860"/>
      <c r="CO168" s="1860"/>
      <c r="CP168" s="1860"/>
      <c r="CQ168" s="1860"/>
      <c r="CR168" s="1860"/>
      <c r="CS168" s="1860"/>
      <c r="CT168" s="1860"/>
      <c r="CU168" s="1860"/>
      <c r="CV168" s="1860"/>
      <c r="CW168" s="1860"/>
      <c r="CX168" s="1860"/>
      <c r="CY168" s="1860"/>
      <c r="CZ168" s="1860"/>
    </row>
    <row r="169" s="239" customFormat="true" ht="15" customHeight="true" x14ac:dyDescent="0.2">
      <c r="A169" s="1315"/>
      <c r="B169" s="1470"/>
      <c r="C169" s="884"/>
      <c r="D169" s="847"/>
      <c r="E169" s="847"/>
      <c r="F169" s="847"/>
      <c r="G169" s="848"/>
      <c r="H169" s="885"/>
      <c r="I169" s="847"/>
      <c r="J169" s="847"/>
      <c r="K169" s="847"/>
      <c r="L169" s="886"/>
      <c r="M169" s="884"/>
      <c r="N169" s="847"/>
      <c r="O169" s="847"/>
      <c r="P169" s="847"/>
      <c r="Q169" s="848"/>
      <c r="R169" s="885"/>
      <c r="S169" s="847"/>
      <c r="T169" s="847"/>
      <c r="U169" s="847"/>
      <c r="V169" s="886"/>
      <c r="W169" s="543"/>
      <c r="X169" s="543"/>
      <c r="Y169" s="543"/>
      <c r="Z169" s="543"/>
      <c r="AA169" s="543"/>
      <c r="AB169" s="543"/>
      <c r="AC169" s="543"/>
      <c r="AD169" s="543"/>
      <c r="AE169" s="543"/>
      <c r="AF169" s="543"/>
      <c r="AG169" s="543"/>
      <c r="AH169" s="543"/>
      <c r="AI169" s="543"/>
      <c r="AJ169" s="543"/>
      <c r="AK169" s="543"/>
      <c r="AL169" s="543"/>
      <c r="AM169" s="543"/>
      <c r="AN169" s="543"/>
      <c r="AO169" s="543"/>
      <c r="AP169" s="543"/>
      <c r="AQ169" s="543"/>
      <c r="AR169" s="543"/>
      <c r="AS169" s="543"/>
      <c r="AT169" s="543"/>
      <c r="AU169" s="543"/>
      <c r="AV169" s="543"/>
      <c r="AW169" s="543"/>
      <c r="AX169" s="543"/>
      <c r="AY169" s="543"/>
      <c r="AZ169" s="216"/>
      <c r="BA169" s="390"/>
      <c r="BB169" s="159"/>
      <c r="BC169" s="341"/>
      <c r="BD169" s="307"/>
      <c r="BE169" s="307"/>
      <c r="BF169" s="307"/>
      <c r="BG169" s="342"/>
      <c r="BH169" s="352"/>
      <c r="BI169" s="307"/>
      <c r="BJ169" s="307"/>
      <c r="BK169" s="307"/>
      <c r="BL169" s="342"/>
      <c r="BM169" s="352"/>
      <c r="BN169" s="307"/>
      <c r="BO169" s="307"/>
      <c r="BP169" s="307"/>
      <c r="BQ169" s="342"/>
      <c r="BR169" s="352"/>
      <c r="BS169" s="307"/>
      <c r="BT169" s="307"/>
      <c r="BU169" s="307"/>
      <c r="BV169" s="2009"/>
      <c r="BW169" s="2055"/>
      <c r="BX169" s="2055"/>
      <c r="BY169" s="1860"/>
      <c r="BZ169" s="1860"/>
      <c r="CA169" s="1860"/>
      <c r="CB169" s="1860"/>
      <c r="CC169" s="1860"/>
      <c r="CD169" s="1860"/>
      <c r="CE169" s="1860"/>
      <c r="CF169" s="1860"/>
      <c r="CG169" s="1860"/>
      <c r="CH169" s="1860"/>
      <c r="CI169" s="1860"/>
      <c r="CJ169" s="1860"/>
      <c r="CK169" s="1860"/>
      <c r="CL169" s="1860"/>
      <c r="CM169" s="1860"/>
      <c r="CN169" s="1860"/>
      <c r="CO169" s="1860"/>
      <c r="CP169" s="1860"/>
      <c r="CQ169" s="1860"/>
      <c r="CR169" s="1860"/>
      <c r="CS169" s="1860"/>
      <c r="CT169" s="1860"/>
      <c r="CU169" s="1860"/>
      <c r="CV169" s="1860"/>
      <c r="CW169" s="1860"/>
      <c r="CX169" s="1860"/>
      <c r="CY169" s="1860"/>
      <c r="CZ169" s="1860"/>
    </row>
    <row r="170" s="577" customFormat="true" ht="15" customHeight="true" x14ac:dyDescent="0.2">
      <c r="A170" s="1451"/>
      <c r="B170" s="1356"/>
      <c r="C170" s="916"/>
      <c r="D170" s="917"/>
      <c r="E170" s="917"/>
      <c r="F170" s="917"/>
      <c r="G170" s="918"/>
      <c r="H170" s="919"/>
      <c r="I170" s="917"/>
      <c r="J170" s="917"/>
      <c r="K170" s="917"/>
      <c r="L170" s="1657"/>
      <c r="M170" s="916"/>
      <c r="N170" s="917"/>
      <c r="O170" s="917"/>
      <c r="P170" s="917"/>
      <c r="Q170" s="918"/>
      <c r="R170" s="919"/>
      <c r="S170" s="917"/>
      <c r="T170" s="917"/>
      <c r="U170" s="917"/>
      <c r="V170" s="1657"/>
      <c r="W170" s="1983"/>
      <c r="X170" s="1983"/>
      <c r="Y170" s="1983"/>
      <c r="Z170" s="1983"/>
      <c r="AA170" s="1983"/>
      <c r="AB170" s="1983"/>
      <c r="AC170" s="1983"/>
      <c r="AD170" s="1983"/>
      <c r="AE170" s="1983"/>
      <c r="AF170" s="1983"/>
      <c r="AG170" s="1983"/>
      <c r="AH170" s="1983"/>
      <c r="AI170" s="1983"/>
      <c r="AJ170" s="1983"/>
      <c r="AK170" s="1983"/>
      <c r="AL170" s="1983"/>
      <c r="AM170" s="1983"/>
      <c r="AN170" s="1983"/>
      <c r="AO170" s="1983"/>
      <c r="AP170" s="1983"/>
      <c r="AQ170" s="1983"/>
      <c r="AR170" s="1983"/>
      <c r="AS170" s="1983"/>
      <c r="AT170" s="1983"/>
      <c r="AU170" s="1983"/>
      <c r="AV170" s="1983"/>
      <c r="AW170" s="1983"/>
      <c r="AX170" s="1983"/>
      <c r="AY170" s="1983"/>
      <c r="AZ170" s="585"/>
      <c r="BA170" s="390"/>
      <c r="BB170" s="159"/>
      <c r="BC170" s="341"/>
      <c r="BD170" s="307"/>
      <c r="BE170" s="307"/>
      <c r="BF170" s="307"/>
      <c r="BG170" s="342"/>
      <c r="BH170" s="352"/>
      <c r="BI170" s="307"/>
      <c r="BJ170" s="307"/>
      <c r="BK170" s="307"/>
      <c r="BL170" s="342"/>
      <c r="BM170" s="352"/>
      <c r="BN170" s="307"/>
      <c r="BO170" s="307"/>
      <c r="BP170" s="307"/>
      <c r="BQ170" s="342"/>
      <c r="BR170" s="352"/>
      <c r="BS170" s="307"/>
      <c r="BT170" s="307"/>
      <c r="BU170" s="307"/>
      <c r="BV170" s="2009"/>
      <c r="BW170" s="2055"/>
      <c r="BX170" s="2055"/>
      <c r="BY170" s="1860"/>
      <c r="BZ170" s="1860"/>
      <c r="CA170" s="1860"/>
      <c r="CB170" s="1860"/>
      <c r="CC170" s="1860"/>
      <c r="CD170" s="1860"/>
      <c r="CE170" s="1860"/>
      <c r="CF170" s="1860"/>
      <c r="CG170" s="1860"/>
      <c r="CH170" s="1860"/>
      <c r="CI170" s="1860"/>
      <c r="CJ170" s="1860"/>
      <c r="CK170" s="1860"/>
      <c r="CL170" s="1860"/>
      <c r="CM170" s="1860"/>
      <c r="CN170" s="1860"/>
      <c r="CO170" s="1860"/>
      <c r="CP170" s="1860"/>
      <c r="CQ170" s="1860"/>
      <c r="CR170" s="1860"/>
      <c r="CS170" s="1860"/>
      <c r="CT170" s="1860"/>
      <c r="CU170" s="1860"/>
      <c r="CV170" s="1860"/>
      <c r="CW170" s="1860"/>
      <c r="CX170" s="1860"/>
      <c r="CY170" s="1860"/>
      <c r="CZ170" s="1860"/>
    </row>
    <row r="171" s="577" customFormat="true" ht="15" customHeight="true" x14ac:dyDescent="0.2">
      <c r="A171" s="1562"/>
      <c r="B171" s="1736"/>
      <c r="C171" s="1518"/>
      <c r="D171" s="1519"/>
      <c r="E171" s="1519"/>
      <c r="F171" s="1519"/>
      <c r="G171" s="1553"/>
      <c r="H171" s="1545"/>
      <c r="I171" s="1519"/>
      <c r="J171" s="1519"/>
      <c r="K171" s="1519"/>
      <c r="L171" s="1526"/>
      <c r="M171" s="1535"/>
      <c r="N171" s="1519"/>
      <c r="O171" s="1519"/>
      <c r="P171" s="1519"/>
      <c r="Q171" s="1553"/>
      <c r="R171" s="1545"/>
      <c r="S171" s="1519"/>
      <c r="T171" s="1519"/>
      <c r="U171" s="1519"/>
      <c r="V171" s="1967"/>
      <c r="W171" s="1983"/>
      <c r="X171" s="1983"/>
      <c r="Y171" s="1983"/>
      <c r="Z171" s="1983"/>
      <c r="AA171" s="1983"/>
      <c r="AB171" s="1983"/>
      <c r="AC171" s="1983"/>
      <c r="AD171" s="1983"/>
      <c r="AE171" s="1983"/>
      <c r="AF171" s="1983"/>
      <c r="AG171" s="1983"/>
      <c r="AH171" s="1983"/>
      <c r="AI171" s="1983"/>
      <c r="AJ171" s="1983"/>
      <c r="AK171" s="1983"/>
      <c r="AL171" s="1983"/>
      <c r="AM171" s="1983"/>
      <c r="AN171" s="1983"/>
      <c r="AO171" s="1983"/>
      <c r="AP171" s="1983"/>
      <c r="AQ171" s="1983"/>
      <c r="AR171" s="1983"/>
      <c r="AS171" s="1983"/>
      <c r="AT171" s="1983"/>
      <c r="AU171" s="1983"/>
      <c r="AV171" s="1983"/>
      <c r="AW171" s="1983"/>
      <c r="AX171" s="1983"/>
      <c r="AY171" s="1983"/>
      <c r="AZ171" s="585"/>
      <c r="BA171" s="390"/>
      <c r="BB171" s="159"/>
      <c r="BC171" s="341"/>
      <c r="BD171" s="307"/>
      <c r="BE171" s="307"/>
      <c r="BF171" s="307"/>
      <c r="BG171" s="342"/>
      <c r="BH171" s="352"/>
      <c r="BI171" s="307"/>
      <c r="BJ171" s="307"/>
      <c r="BK171" s="307"/>
      <c r="BL171" s="342"/>
      <c r="BM171" s="352"/>
      <c r="BN171" s="307"/>
      <c r="BO171" s="307"/>
      <c r="BP171" s="307"/>
      <c r="BQ171" s="342"/>
      <c r="BR171" s="352"/>
      <c r="BS171" s="307"/>
      <c r="BT171" s="307"/>
      <c r="BU171" s="307"/>
      <c r="BV171" s="2009"/>
      <c r="BW171" s="2055"/>
      <c r="BX171" s="2055"/>
      <c r="BY171" s="1860"/>
      <c r="BZ171" s="1860"/>
      <c r="CA171" s="1860"/>
      <c r="CB171" s="1860"/>
      <c r="CC171" s="1860"/>
      <c r="CD171" s="1860"/>
      <c r="CE171" s="1860"/>
      <c r="CF171" s="1860"/>
      <c r="CG171" s="1860"/>
      <c r="CH171" s="1860"/>
      <c r="CI171" s="1860"/>
      <c r="CJ171" s="1860"/>
      <c r="CK171" s="1860"/>
      <c r="CL171" s="1860"/>
      <c r="CM171" s="1860"/>
      <c r="CN171" s="1860"/>
      <c r="CO171" s="1860"/>
      <c r="CP171" s="1860"/>
      <c r="CQ171" s="1860"/>
      <c r="CR171" s="1860"/>
      <c r="CS171" s="1860"/>
      <c r="CT171" s="1860"/>
      <c r="CU171" s="1860"/>
      <c r="CV171" s="1860"/>
      <c r="CW171" s="1860"/>
      <c r="CX171" s="1860"/>
      <c r="CY171" s="1860"/>
      <c r="CZ171" s="1860"/>
    </row>
    <row r="172" s="577" customFormat="true" ht="15" customHeight="true" x14ac:dyDescent="0.2">
      <c r="A172" s="1563"/>
      <c r="B172" s="1737"/>
      <c r="C172" s="1520"/>
      <c r="D172" s="1521"/>
      <c r="E172" s="1521"/>
      <c r="F172" s="1521"/>
      <c r="G172" s="1554"/>
      <c r="H172" s="1546"/>
      <c r="I172" s="1521"/>
      <c r="J172" s="1521"/>
      <c r="K172" s="1521"/>
      <c r="L172" s="1527"/>
      <c r="M172" s="1536"/>
      <c r="N172" s="1521"/>
      <c r="O172" s="1521"/>
      <c r="P172" s="1521"/>
      <c r="Q172" s="1554"/>
      <c r="R172" s="1546"/>
      <c r="S172" s="1521"/>
      <c r="T172" s="1521"/>
      <c r="U172" s="1521"/>
      <c r="V172" s="1968"/>
      <c r="W172" s="1983"/>
      <c r="X172" s="1983"/>
      <c r="Y172" s="1983"/>
      <c r="Z172" s="1983"/>
      <c r="AA172" s="1983"/>
      <c r="AB172" s="1983"/>
      <c r="AC172" s="1983"/>
      <c r="AD172" s="1983"/>
      <c r="AE172" s="1983"/>
      <c r="AF172" s="1983"/>
      <c r="AG172" s="1983"/>
      <c r="AH172" s="1983"/>
      <c r="AI172" s="1983"/>
      <c r="AJ172" s="1983"/>
      <c r="AK172" s="1983"/>
      <c r="AL172" s="1983"/>
      <c r="AM172" s="1983"/>
      <c r="AN172" s="1983"/>
      <c r="AO172" s="1983"/>
      <c r="AP172" s="1983"/>
      <c r="AQ172" s="1983"/>
      <c r="AR172" s="1983"/>
      <c r="AS172" s="1983"/>
      <c r="AT172" s="1983"/>
      <c r="AU172" s="1983"/>
      <c r="AV172" s="1983"/>
      <c r="AW172" s="1983"/>
      <c r="AX172" s="1983"/>
      <c r="AY172" s="1983"/>
      <c r="AZ172" s="585"/>
      <c r="BA172" s="390"/>
      <c r="BB172" s="159"/>
      <c r="BC172" s="341"/>
      <c r="BD172" s="307"/>
      <c r="BE172" s="307"/>
      <c r="BF172" s="307"/>
      <c r="BG172" s="342"/>
      <c r="BH172" s="352"/>
      <c r="BI172" s="307"/>
      <c r="BJ172" s="307"/>
      <c r="BK172" s="307"/>
      <c r="BL172" s="342"/>
      <c r="BM172" s="352"/>
      <c r="BN172" s="307"/>
      <c r="BO172" s="307"/>
      <c r="BP172" s="307"/>
      <c r="BQ172" s="342"/>
      <c r="BR172" s="352"/>
      <c r="BS172" s="307"/>
      <c r="BT172" s="307"/>
      <c r="BU172" s="307"/>
      <c r="BV172" s="2009"/>
      <c r="BW172" s="2055"/>
      <c r="BX172" s="2055"/>
      <c r="BY172" s="1860"/>
      <c r="BZ172" s="1860"/>
      <c r="CA172" s="1860"/>
      <c r="CB172" s="1860"/>
      <c r="CC172" s="1860"/>
      <c r="CD172" s="1860"/>
      <c r="CE172" s="1860"/>
      <c r="CF172" s="1860"/>
      <c r="CG172" s="1860"/>
      <c r="CH172" s="1860"/>
      <c r="CI172" s="1860"/>
      <c r="CJ172" s="1860"/>
      <c r="CK172" s="1860"/>
      <c r="CL172" s="1860"/>
      <c r="CM172" s="1860"/>
      <c r="CN172" s="1860"/>
      <c r="CO172" s="1860"/>
      <c r="CP172" s="1860"/>
      <c r="CQ172" s="1860"/>
      <c r="CR172" s="1860"/>
      <c r="CS172" s="1860"/>
      <c r="CT172" s="1860"/>
      <c r="CU172" s="1860"/>
      <c r="CV172" s="1860"/>
      <c r="CW172" s="1860"/>
      <c r="CX172" s="1860"/>
      <c r="CY172" s="1860"/>
      <c r="CZ172" s="1860"/>
    </row>
    <row r="173" s="577" customFormat="true" ht="15" customHeight="true" x14ac:dyDescent="0.2">
      <c r="A173" s="1564"/>
      <c r="B173" s="1738"/>
      <c r="C173" s="1658"/>
      <c r="D173" s="1659"/>
      <c r="E173" s="1659"/>
      <c r="F173" s="1659"/>
      <c r="G173" s="1660"/>
      <c r="H173" s="1661"/>
      <c r="I173" s="1659"/>
      <c r="J173" s="1659"/>
      <c r="K173" s="1659"/>
      <c r="L173" s="1662"/>
      <c r="M173" s="1663"/>
      <c r="N173" s="1659"/>
      <c r="O173" s="1659"/>
      <c r="P173" s="1659"/>
      <c r="Q173" s="1660"/>
      <c r="R173" s="1661"/>
      <c r="S173" s="1659"/>
      <c r="T173" s="1659"/>
      <c r="U173" s="1659"/>
      <c r="V173" s="1969"/>
      <c r="W173" s="1983"/>
      <c r="X173" s="1983"/>
      <c r="Y173" s="1983"/>
      <c r="Z173" s="1983"/>
      <c r="AA173" s="1983"/>
      <c r="AB173" s="1983"/>
      <c r="AC173" s="1983"/>
      <c r="AD173" s="1983"/>
      <c r="AE173" s="1983"/>
      <c r="AF173" s="1983"/>
      <c r="AG173" s="1983"/>
      <c r="AH173" s="1983"/>
      <c r="AI173" s="1983"/>
      <c r="AJ173" s="1983"/>
      <c r="AK173" s="1983"/>
      <c r="AL173" s="1983"/>
      <c r="AM173" s="1983"/>
      <c r="AN173" s="1983"/>
      <c r="AO173" s="1983"/>
      <c r="AP173" s="1983"/>
      <c r="AQ173" s="1983"/>
      <c r="AR173" s="1983"/>
      <c r="AS173" s="1983"/>
      <c r="AT173" s="1983"/>
      <c r="AU173" s="1983"/>
      <c r="AV173" s="1983"/>
      <c r="AW173" s="1983"/>
      <c r="AX173" s="1983"/>
      <c r="AY173" s="1983"/>
      <c r="AZ173" s="585"/>
      <c r="BA173" s="390"/>
      <c r="BB173" s="159"/>
      <c r="BC173" s="341"/>
      <c r="BD173" s="307"/>
      <c r="BE173" s="307"/>
      <c r="BF173" s="307"/>
      <c r="BG173" s="342"/>
      <c r="BH173" s="352"/>
      <c r="BI173" s="307"/>
      <c r="BJ173" s="307"/>
      <c r="BK173" s="307"/>
      <c r="BL173" s="342"/>
      <c r="BM173" s="352"/>
      <c r="BN173" s="307"/>
      <c r="BO173" s="307"/>
      <c r="BP173" s="307"/>
      <c r="BQ173" s="342"/>
      <c r="BR173" s="352"/>
      <c r="BS173" s="307"/>
      <c r="BT173" s="307"/>
      <c r="BU173" s="307"/>
      <c r="BV173" s="2009"/>
      <c r="BW173" s="2055"/>
      <c r="BX173" s="2055"/>
      <c r="BY173" s="1860"/>
      <c r="BZ173" s="1860"/>
      <c r="CA173" s="1860"/>
      <c r="CB173" s="1860"/>
      <c r="CC173" s="1860"/>
      <c r="CD173" s="1860"/>
      <c r="CE173" s="1860"/>
      <c r="CF173" s="1860"/>
      <c r="CG173" s="1860"/>
      <c r="CH173" s="1860"/>
      <c r="CI173" s="1860"/>
      <c r="CJ173" s="1860"/>
      <c r="CK173" s="1860"/>
      <c r="CL173" s="1860"/>
      <c r="CM173" s="1860"/>
      <c r="CN173" s="1860"/>
      <c r="CO173" s="1860"/>
      <c r="CP173" s="1860"/>
      <c r="CQ173" s="1860"/>
      <c r="CR173" s="1860"/>
      <c r="CS173" s="1860"/>
      <c r="CT173" s="1860"/>
      <c r="CU173" s="1860"/>
      <c r="CV173" s="1860"/>
      <c r="CW173" s="1860"/>
      <c r="CX173" s="1860"/>
      <c r="CY173" s="1860"/>
      <c r="CZ173" s="1860"/>
    </row>
    <row r="174" s="577" customFormat="true" ht="15" customHeight="true" x14ac:dyDescent="0.2">
      <c r="A174" s="1565"/>
      <c r="B174" s="1739"/>
      <c r="C174" s="1664"/>
      <c r="D174" s="1665"/>
      <c r="E174" s="1665"/>
      <c r="F174" s="1665"/>
      <c r="G174" s="1666"/>
      <c r="H174" s="1667"/>
      <c r="I174" s="1665"/>
      <c r="J174" s="1665"/>
      <c r="K174" s="1665"/>
      <c r="L174" s="1668"/>
      <c r="M174" s="1669"/>
      <c r="N174" s="1665"/>
      <c r="O174" s="1665"/>
      <c r="P174" s="1665"/>
      <c r="Q174" s="1666"/>
      <c r="R174" s="1667"/>
      <c r="S174" s="1665"/>
      <c r="T174" s="1665"/>
      <c r="U174" s="1665"/>
      <c r="V174" s="1970"/>
      <c r="W174" s="1983"/>
      <c r="X174" s="1983"/>
      <c r="Y174" s="1983"/>
      <c r="Z174" s="1983"/>
      <c r="AA174" s="1983"/>
      <c r="AB174" s="1983"/>
      <c r="AC174" s="1983"/>
      <c r="AD174" s="1983"/>
      <c r="AE174" s="1983"/>
      <c r="AF174" s="1983"/>
      <c r="AG174" s="1983"/>
      <c r="AH174" s="1983"/>
      <c r="AI174" s="1983"/>
      <c r="AJ174" s="1983"/>
      <c r="AK174" s="1983"/>
      <c r="AL174" s="1983"/>
      <c r="AM174" s="1983"/>
      <c r="AN174" s="1983"/>
      <c r="AO174" s="1983"/>
      <c r="AP174" s="1983"/>
      <c r="AQ174" s="1983"/>
      <c r="AR174" s="1983"/>
      <c r="AS174" s="1983"/>
      <c r="AT174" s="1983"/>
      <c r="AU174" s="1983"/>
      <c r="AV174" s="1983"/>
      <c r="AW174" s="1983"/>
      <c r="AX174" s="1983"/>
      <c r="AY174" s="1983"/>
      <c r="AZ174" s="585"/>
      <c r="BA174" s="390"/>
      <c r="BB174" s="159"/>
      <c r="BC174" s="341"/>
      <c r="BD174" s="307"/>
      <c r="BE174" s="307"/>
      <c r="BF174" s="307"/>
      <c r="BG174" s="342"/>
      <c r="BH174" s="352"/>
      <c r="BI174" s="307"/>
      <c r="BJ174" s="307"/>
      <c r="BK174" s="307"/>
      <c r="BL174" s="342"/>
      <c r="BM174" s="352"/>
      <c r="BN174" s="307"/>
      <c r="BO174" s="307"/>
      <c r="BP174" s="307"/>
      <c r="BQ174" s="342"/>
      <c r="BR174" s="352"/>
      <c r="BS174" s="307"/>
      <c r="BT174" s="307"/>
      <c r="BU174" s="307"/>
      <c r="BV174" s="2009"/>
      <c r="BW174" s="2055"/>
      <c r="BX174" s="2055"/>
      <c r="BY174" s="1860"/>
      <c r="BZ174" s="1860"/>
      <c r="CA174" s="1860"/>
      <c r="CB174" s="1860"/>
      <c r="CC174" s="1860"/>
      <c r="CD174" s="1860"/>
      <c r="CE174" s="1860"/>
      <c r="CF174" s="1860"/>
      <c r="CG174" s="1860"/>
      <c r="CH174" s="1860"/>
      <c r="CI174" s="1860"/>
      <c r="CJ174" s="1860"/>
      <c r="CK174" s="1860"/>
      <c r="CL174" s="1860"/>
      <c r="CM174" s="1860"/>
      <c r="CN174" s="1860"/>
      <c r="CO174" s="1860"/>
      <c r="CP174" s="1860"/>
      <c r="CQ174" s="1860"/>
      <c r="CR174" s="1860"/>
      <c r="CS174" s="1860"/>
      <c r="CT174" s="1860"/>
      <c r="CU174" s="1860"/>
      <c r="CV174" s="1860"/>
      <c r="CW174" s="1860"/>
      <c r="CX174" s="1860"/>
      <c r="CY174" s="1860"/>
      <c r="CZ174" s="1860"/>
    </row>
    <row r="175" s="577" customFormat="true" ht="15" customHeight="true" x14ac:dyDescent="0.2">
      <c r="A175" s="1565"/>
      <c r="B175" s="1739"/>
      <c r="C175" s="1664"/>
      <c r="D175" s="1665"/>
      <c r="E175" s="1665"/>
      <c r="F175" s="1665"/>
      <c r="G175" s="1666"/>
      <c r="H175" s="1667"/>
      <c r="I175" s="1665"/>
      <c r="J175" s="1665"/>
      <c r="K175" s="1665"/>
      <c r="L175" s="1668"/>
      <c r="M175" s="1669"/>
      <c r="N175" s="1665"/>
      <c r="O175" s="1665"/>
      <c r="P175" s="1665"/>
      <c r="Q175" s="1666"/>
      <c r="R175" s="1667"/>
      <c r="S175" s="1665"/>
      <c r="T175" s="1665"/>
      <c r="U175" s="1665"/>
      <c r="V175" s="1970"/>
      <c r="W175" s="1983"/>
      <c r="X175" s="1983"/>
      <c r="Y175" s="1983"/>
      <c r="Z175" s="1983"/>
      <c r="AA175" s="1983"/>
      <c r="AB175" s="1983"/>
      <c r="AC175" s="1983"/>
      <c r="AD175" s="1983"/>
      <c r="AE175" s="1983"/>
      <c r="AF175" s="1983"/>
      <c r="AG175" s="1983"/>
      <c r="AH175" s="1983"/>
      <c r="AI175" s="1983"/>
      <c r="AJ175" s="1983"/>
      <c r="AK175" s="1983"/>
      <c r="AL175" s="1983"/>
      <c r="AM175" s="1983"/>
      <c r="AN175" s="1983"/>
      <c r="AO175" s="1983"/>
      <c r="AP175" s="1983"/>
      <c r="AQ175" s="1983"/>
      <c r="AR175" s="1983"/>
      <c r="AS175" s="1983"/>
      <c r="AT175" s="1983"/>
      <c r="AU175" s="1983"/>
      <c r="AV175" s="1983"/>
      <c r="AW175" s="1983"/>
      <c r="AX175" s="1983"/>
      <c r="AY175" s="1983"/>
      <c r="AZ175" s="585"/>
      <c r="BA175" s="390"/>
      <c r="BB175" s="159"/>
      <c r="BC175" s="341"/>
      <c r="BD175" s="307"/>
      <c r="BE175" s="307"/>
      <c r="BF175" s="307"/>
      <c r="BG175" s="342"/>
      <c r="BH175" s="352"/>
      <c r="BI175" s="307"/>
      <c r="BJ175" s="307"/>
      <c r="BK175" s="307"/>
      <c r="BL175" s="342"/>
      <c r="BM175" s="352"/>
      <c r="BN175" s="307"/>
      <c r="BO175" s="307"/>
      <c r="BP175" s="307"/>
      <c r="BQ175" s="342"/>
      <c r="BR175" s="352"/>
      <c r="BS175" s="307"/>
      <c r="BT175" s="307"/>
      <c r="BU175" s="307"/>
      <c r="BV175" s="2009"/>
      <c r="BW175" s="2055"/>
      <c r="BX175" s="2055"/>
      <c r="BY175" s="1860"/>
      <c r="BZ175" s="1860"/>
      <c r="CA175" s="1860"/>
      <c r="CB175" s="1860"/>
      <c r="CC175" s="1860"/>
      <c r="CD175" s="1860"/>
      <c r="CE175" s="1860"/>
      <c r="CF175" s="1860"/>
      <c r="CG175" s="1860"/>
      <c r="CH175" s="1860"/>
      <c r="CI175" s="1860"/>
      <c r="CJ175" s="1860"/>
      <c r="CK175" s="1860"/>
      <c r="CL175" s="1860"/>
      <c r="CM175" s="1860"/>
      <c r="CN175" s="1860"/>
      <c r="CO175" s="1860"/>
      <c r="CP175" s="1860"/>
      <c r="CQ175" s="1860"/>
      <c r="CR175" s="1860"/>
      <c r="CS175" s="1860"/>
      <c r="CT175" s="1860"/>
      <c r="CU175" s="1860"/>
      <c r="CV175" s="1860"/>
      <c r="CW175" s="1860"/>
      <c r="CX175" s="1860"/>
      <c r="CY175" s="1860"/>
      <c r="CZ175" s="1860"/>
    </row>
    <row r="176" s="577" customFormat="true" ht="15" customHeight="true" x14ac:dyDescent="0.2">
      <c r="A176" s="1565"/>
      <c r="B176" s="1739"/>
      <c r="C176" s="1664"/>
      <c r="D176" s="1665"/>
      <c r="E176" s="1665"/>
      <c r="F176" s="1665"/>
      <c r="G176" s="1666"/>
      <c r="H176" s="1667"/>
      <c r="I176" s="1665"/>
      <c r="J176" s="1665"/>
      <c r="K176" s="1665"/>
      <c r="L176" s="1668"/>
      <c r="M176" s="1669"/>
      <c r="N176" s="1665"/>
      <c r="O176" s="1665"/>
      <c r="P176" s="1665"/>
      <c r="Q176" s="1666"/>
      <c r="R176" s="1667"/>
      <c r="S176" s="1665"/>
      <c r="T176" s="1665"/>
      <c r="U176" s="1665"/>
      <c r="V176" s="1970"/>
      <c r="W176" s="1983"/>
      <c r="X176" s="1983"/>
      <c r="Y176" s="1983"/>
      <c r="Z176" s="1983"/>
      <c r="AA176" s="1983"/>
      <c r="AB176" s="1983"/>
      <c r="AC176" s="1983"/>
      <c r="AD176" s="1983"/>
      <c r="AE176" s="1983"/>
      <c r="AF176" s="1983"/>
      <c r="AG176" s="1983"/>
      <c r="AH176" s="1983"/>
      <c r="AI176" s="1983"/>
      <c r="AJ176" s="1983"/>
      <c r="AK176" s="1983"/>
      <c r="AL176" s="1983"/>
      <c r="AM176" s="1983"/>
      <c r="AN176" s="1983"/>
      <c r="AO176" s="1983"/>
      <c r="AP176" s="1983"/>
      <c r="AQ176" s="1983"/>
      <c r="AR176" s="1983"/>
      <c r="AS176" s="1983"/>
      <c r="AT176" s="1983"/>
      <c r="AU176" s="1983"/>
      <c r="AV176" s="1983"/>
      <c r="AW176" s="1983"/>
      <c r="AX176" s="1983"/>
      <c r="AY176" s="1983"/>
      <c r="AZ176" s="585"/>
      <c r="BA176" s="390"/>
      <c r="BB176" s="159"/>
      <c r="BC176" s="341"/>
      <c r="BD176" s="307"/>
      <c r="BE176" s="307"/>
      <c r="BF176" s="307"/>
      <c r="BG176" s="342"/>
      <c r="BH176" s="352"/>
      <c r="BI176" s="307"/>
      <c r="BJ176" s="307"/>
      <c r="BK176" s="307"/>
      <c r="BL176" s="342"/>
      <c r="BM176" s="352"/>
      <c r="BN176" s="307"/>
      <c r="BO176" s="307"/>
      <c r="BP176" s="307"/>
      <c r="BQ176" s="342"/>
      <c r="BR176" s="352"/>
      <c r="BS176" s="307"/>
      <c r="BT176" s="307"/>
      <c r="BU176" s="307"/>
      <c r="BV176" s="2009"/>
      <c r="BW176" s="2055"/>
      <c r="BX176" s="2055"/>
      <c r="BY176" s="1860"/>
      <c r="BZ176" s="1860"/>
      <c r="CA176" s="1860"/>
      <c r="CB176" s="1860"/>
      <c r="CC176" s="1860"/>
      <c r="CD176" s="1860"/>
      <c r="CE176" s="1860"/>
      <c r="CF176" s="1860"/>
      <c r="CG176" s="1860"/>
      <c r="CH176" s="1860"/>
      <c r="CI176" s="1860"/>
      <c r="CJ176" s="1860"/>
      <c r="CK176" s="1860"/>
      <c r="CL176" s="1860"/>
      <c r="CM176" s="1860"/>
      <c r="CN176" s="1860"/>
      <c r="CO176" s="1860"/>
      <c r="CP176" s="1860"/>
      <c r="CQ176" s="1860"/>
      <c r="CR176" s="1860"/>
      <c r="CS176" s="1860"/>
      <c r="CT176" s="1860"/>
      <c r="CU176" s="1860"/>
      <c r="CV176" s="1860"/>
      <c r="CW176" s="1860"/>
      <c r="CX176" s="1860"/>
      <c r="CY176" s="1860"/>
      <c r="CZ176" s="1860"/>
    </row>
    <row r="177" s="577" customFormat="true" ht="15" customHeight="true" x14ac:dyDescent="0.2">
      <c r="A177" s="1565"/>
      <c r="B177" s="1739"/>
      <c r="C177" s="1664"/>
      <c r="D177" s="1665"/>
      <c r="E177" s="1665"/>
      <c r="F177" s="1665"/>
      <c r="G177" s="1666"/>
      <c r="H177" s="1667"/>
      <c r="I177" s="1665"/>
      <c r="J177" s="1665"/>
      <c r="K177" s="1665"/>
      <c r="L177" s="1668"/>
      <c r="M177" s="1669"/>
      <c r="N177" s="1665"/>
      <c r="O177" s="1665"/>
      <c r="P177" s="1665"/>
      <c r="Q177" s="1666"/>
      <c r="R177" s="1667"/>
      <c r="S177" s="1665"/>
      <c r="T177" s="1665"/>
      <c r="U177" s="1665"/>
      <c r="V177" s="1970"/>
      <c r="W177" s="1983"/>
      <c r="X177" s="1983"/>
      <c r="Y177" s="1983"/>
      <c r="Z177" s="1983"/>
      <c r="AA177" s="1983"/>
      <c r="AB177" s="1983"/>
      <c r="AC177" s="1983"/>
      <c r="AD177" s="1983"/>
      <c r="AE177" s="1983"/>
      <c r="AF177" s="1983"/>
      <c r="AG177" s="1983"/>
      <c r="AH177" s="1983"/>
      <c r="AI177" s="1983"/>
      <c r="AJ177" s="1983"/>
      <c r="AK177" s="1983"/>
      <c r="AL177" s="1983"/>
      <c r="AM177" s="1983"/>
      <c r="AN177" s="1983"/>
      <c r="AO177" s="1983"/>
      <c r="AP177" s="1983"/>
      <c r="AQ177" s="1983"/>
      <c r="AR177" s="1983"/>
      <c r="AS177" s="1983"/>
      <c r="AT177" s="1983"/>
      <c r="AU177" s="1983"/>
      <c r="AV177" s="1983"/>
      <c r="AW177" s="1983"/>
      <c r="AX177" s="1983"/>
      <c r="AY177" s="1983"/>
      <c r="AZ177" s="585"/>
      <c r="BA177" s="390"/>
      <c r="BB177" s="159"/>
      <c r="BC177" s="341"/>
      <c r="BD177" s="307"/>
      <c r="BE177" s="307"/>
      <c r="BF177" s="307"/>
      <c r="BG177" s="342"/>
      <c r="BH177" s="352"/>
      <c r="BI177" s="307"/>
      <c r="BJ177" s="307"/>
      <c r="BK177" s="307"/>
      <c r="BL177" s="342"/>
      <c r="BM177" s="352"/>
      <c r="BN177" s="307"/>
      <c r="BO177" s="307"/>
      <c r="BP177" s="307"/>
      <c r="BQ177" s="342"/>
      <c r="BR177" s="352"/>
      <c r="BS177" s="307"/>
      <c r="BT177" s="307"/>
      <c r="BU177" s="307"/>
      <c r="BV177" s="2009"/>
      <c r="BW177" s="2055"/>
      <c r="BX177" s="2055"/>
      <c r="BY177" s="1860"/>
      <c r="BZ177" s="1860"/>
      <c r="CA177" s="1860"/>
      <c r="CB177" s="1860"/>
      <c r="CC177" s="1860"/>
      <c r="CD177" s="1860"/>
      <c r="CE177" s="1860"/>
      <c r="CF177" s="1860"/>
      <c r="CG177" s="1860"/>
      <c r="CH177" s="1860"/>
      <c r="CI177" s="1860"/>
      <c r="CJ177" s="1860"/>
      <c r="CK177" s="1860"/>
      <c r="CL177" s="1860"/>
      <c r="CM177" s="1860"/>
      <c r="CN177" s="1860"/>
      <c r="CO177" s="1860"/>
      <c r="CP177" s="1860"/>
      <c r="CQ177" s="1860"/>
      <c r="CR177" s="1860"/>
      <c r="CS177" s="1860"/>
      <c r="CT177" s="1860"/>
      <c r="CU177" s="1860"/>
      <c r="CV177" s="1860"/>
      <c r="CW177" s="1860"/>
      <c r="CX177" s="1860"/>
      <c r="CY177" s="1860"/>
      <c r="CZ177" s="1860"/>
    </row>
    <row r="178" s="577" customFormat="true" ht="15" customHeight="true" x14ac:dyDescent="0.2">
      <c r="A178" s="1565"/>
      <c r="B178" s="1739"/>
      <c r="C178" s="1664"/>
      <c r="D178" s="1665"/>
      <c r="E178" s="1665"/>
      <c r="F178" s="1665"/>
      <c r="G178" s="1666"/>
      <c r="H178" s="1667"/>
      <c r="I178" s="1665"/>
      <c r="J178" s="1665"/>
      <c r="K178" s="1665"/>
      <c r="L178" s="1668"/>
      <c r="M178" s="1669"/>
      <c r="N178" s="1665"/>
      <c r="O178" s="1665"/>
      <c r="P178" s="1665"/>
      <c r="Q178" s="1666"/>
      <c r="R178" s="1667"/>
      <c r="S178" s="1665"/>
      <c r="T178" s="1665"/>
      <c r="U178" s="1665"/>
      <c r="V178" s="1970"/>
      <c r="W178" s="1983"/>
      <c r="X178" s="1983"/>
      <c r="Y178" s="1983"/>
      <c r="Z178" s="1983"/>
      <c r="AA178" s="1983"/>
      <c r="AB178" s="1983"/>
      <c r="AC178" s="1983"/>
      <c r="AD178" s="1983"/>
      <c r="AE178" s="1983"/>
      <c r="AF178" s="1983"/>
      <c r="AG178" s="1983"/>
      <c r="AH178" s="1983"/>
      <c r="AI178" s="1983"/>
      <c r="AJ178" s="1983"/>
      <c r="AK178" s="1983"/>
      <c r="AL178" s="1983"/>
      <c r="AM178" s="1983"/>
      <c r="AN178" s="1983"/>
      <c r="AO178" s="1983"/>
      <c r="AP178" s="1983"/>
      <c r="AQ178" s="1983"/>
      <c r="AR178" s="1983"/>
      <c r="AS178" s="1983"/>
      <c r="AT178" s="1983"/>
      <c r="AU178" s="1983"/>
      <c r="AV178" s="1983"/>
      <c r="AW178" s="1983"/>
      <c r="AX178" s="1983"/>
      <c r="AY178" s="1983"/>
      <c r="AZ178" s="585"/>
      <c r="BA178" s="390"/>
      <c r="BB178" s="159"/>
      <c r="BC178" s="341"/>
      <c r="BD178" s="307"/>
      <c r="BE178" s="307"/>
      <c r="BF178" s="307"/>
      <c r="BG178" s="342"/>
      <c r="BH178" s="352"/>
      <c r="BI178" s="307"/>
      <c r="BJ178" s="307"/>
      <c r="BK178" s="307"/>
      <c r="BL178" s="342"/>
      <c r="BM178" s="352"/>
      <c r="BN178" s="307"/>
      <c r="BO178" s="307"/>
      <c r="BP178" s="307"/>
      <c r="BQ178" s="342"/>
      <c r="BR178" s="352"/>
      <c r="BS178" s="307"/>
      <c r="BT178" s="307"/>
      <c r="BU178" s="307"/>
      <c r="BV178" s="2009"/>
      <c r="BW178" s="2055"/>
      <c r="BX178" s="2055"/>
      <c r="BY178" s="1860"/>
      <c r="BZ178" s="1860"/>
      <c r="CA178" s="1860"/>
      <c r="CB178" s="1860"/>
      <c r="CC178" s="1860"/>
      <c r="CD178" s="1860"/>
      <c r="CE178" s="1860"/>
      <c r="CF178" s="1860"/>
      <c r="CG178" s="1860"/>
      <c r="CH178" s="1860"/>
      <c r="CI178" s="1860"/>
      <c r="CJ178" s="1860"/>
      <c r="CK178" s="1860"/>
      <c r="CL178" s="1860"/>
      <c r="CM178" s="1860"/>
      <c r="CN178" s="1860"/>
      <c r="CO178" s="1860"/>
      <c r="CP178" s="1860"/>
      <c r="CQ178" s="1860"/>
      <c r="CR178" s="1860"/>
      <c r="CS178" s="1860"/>
      <c r="CT178" s="1860"/>
      <c r="CU178" s="1860"/>
      <c r="CV178" s="1860"/>
      <c r="CW178" s="1860"/>
      <c r="CX178" s="1860"/>
      <c r="CY178" s="1860"/>
      <c r="CZ178" s="1860"/>
    </row>
    <row r="179" s="577" customFormat="true" ht="15" customHeight="true" x14ac:dyDescent="0.2">
      <c r="A179" s="1565"/>
      <c r="B179" s="1739"/>
      <c r="C179" s="1664"/>
      <c r="D179" s="1665"/>
      <c r="E179" s="1665"/>
      <c r="F179" s="1665"/>
      <c r="G179" s="1666"/>
      <c r="H179" s="1667"/>
      <c r="I179" s="1665"/>
      <c r="J179" s="1665"/>
      <c r="K179" s="1665"/>
      <c r="L179" s="1668"/>
      <c r="M179" s="1669"/>
      <c r="N179" s="1665"/>
      <c r="O179" s="1665"/>
      <c r="P179" s="1665"/>
      <c r="Q179" s="1666"/>
      <c r="R179" s="1667"/>
      <c r="S179" s="1665"/>
      <c r="T179" s="1665"/>
      <c r="U179" s="1665"/>
      <c r="V179" s="1970"/>
      <c r="W179" s="1983"/>
      <c r="X179" s="1983"/>
      <c r="Y179" s="1983"/>
      <c r="Z179" s="1983"/>
      <c r="AA179" s="1983"/>
      <c r="AB179" s="1983"/>
      <c r="AC179" s="1983"/>
      <c r="AD179" s="1983"/>
      <c r="AE179" s="1983"/>
      <c r="AF179" s="1983"/>
      <c r="AG179" s="1983"/>
      <c r="AH179" s="1983"/>
      <c r="AI179" s="1983"/>
      <c r="AJ179" s="1983"/>
      <c r="AK179" s="1983"/>
      <c r="AL179" s="1983"/>
      <c r="AM179" s="1983"/>
      <c r="AN179" s="1983"/>
      <c r="AO179" s="1983"/>
      <c r="AP179" s="1983"/>
      <c r="AQ179" s="1983"/>
      <c r="AR179" s="1983"/>
      <c r="AS179" s="1983"/>
      <c r="AT179" s="1983"/>
      <c r="AU179" s="1983"/>
      <c r="AV179" s="1983"/>
      <c r="AW179" s="1983"/>
      <c r="AX179" s="1983"/>
      <c r="AY179" s="1983"/>
      <c r="AZ179" s="585"/>
      <c r="BA179" s="390"/>
      <c r="BB179" s="159"/>
      <c r="BC179" s="341"/>
      <c r="BD179" s="307"/>
      <c r="BE179" s="307"/>
      <c r="BF179" s="307"/>
      <c r="BG179" s="342"/>
      <c r="BH179" s="352"/>
      <c r="BI179" s="307"/>
      <c r="BJ179" s="307"/>
      <c r="BK179" s="307"/>
      <c r="BL179" s="342"/>
      <c r="BM179" s="352"/>
      <c r="BN179" s="307"/>
      <c r="BO179" s="307"/>
      <c r="BP179" s="307"/>
      <c r="BQ179" s="342"/>
      <c r="BR179" s="352"/>
      <c r="BS179" s="307"/>
      <c r="BT179" s="307"/>
      <c r="BU179" s="307"/>
      <c r="BV179" s="2009"/>
      <c r="BW179" s="2055"/>
      <c r="BX179" s="2055"/>
      <c r="BY179" s="1860"/>
      <c r="BZ179" s="1860"/>
      <c r="CA179" s="1860"/>
      <c r="CB179" s="1860"/>
      <c r="CC179" s="1860"/>
      <c r="CD179" s="1860"/>
      <c r="CE179" s="1860"/>
      <c r="CF179" s="1860"/>
      <c r="CG179" s="1860"/>
      <c r="CH179" s="1860"/>
      <c r="CI179" s="1860"/>
      <c r="CJ179" s="1860"/>
      <c r="CK179" s="1860"/>
      <c r="CL179" s="1860"/>
      <c r="CM179" s="1860"/>
      <c r="CN179" s="1860"/>
      <c r="CO179" s="1860"/>
      <c r="CP179" s="1860"/>
      <c r="CQ179" s="1860"/>
      <c r="CR179" s="1860"/>
      <c r="CS179" s="1860"/>
      <c r="CT179" s="1860"/>
      <c r="CU179" s="1860"/>
      <c r="CV179" s="1860"/>
      <c r="CW179" s="1860"/>
      <c r="CX179" s="1860"/>
      <c r="CY179" s="1860"/>
      <c r="CZ179" s="1860"/>
    </row>
    <row r="180" s="577" customFormat="true" ht="15" customHeight="true" x14ac:dyDescent="0.2">
      <c r="A180" s="1565"/>
      <c r="B180" s="1739"/>
      <c r="C180" s="1664"/>
      <c r="D180" s="1665"/>
      <c r="E180" s="1665"/>
      <c r="F180" s="1665"/>
      <c r="G180" s="1666"/>
      <c r="H180" s="1667"/>
      <c r="I180" s="1665"/>
      <c r="J180" s="1665"/>
      <c r="K180" s="1665"/>
      <c r="L180" s="1668"/>
      <c r="M180" s="1669"/>
      <c r="N180" s="1665"/>
      <c r="O180" s="1665"/>
      <c r="P180" s="1665"/>
      <c r="Q180" s="1666"/>
      <c r="R180" s="1667"/>
      <c r="S180" s="1665"/>
      <c r="T180" s="1665"/>
      <c r="U180" s="1665"/>
      <c r="V180" s="1970"/>
      <c r="W180" s="1983"/>
      <c r="X180" s="1983"/>
      <c r="Y180" s="1983"/>
      <c r="Z180" s="1983"/>
      <c r="AA180" s="1983"/>
      <c r="AB180" s="1983"/>
      <c r="AC180" s="1983"/>
      <c r="AD180" s="1983"/>
      <c r="AE180" s="1983"/>
      <c r="AF180" s="1983"/>
      <c r="AG180" s="1983"/>
      <c r="AH180" s="1983"/>
      <c r="AI180" s="1983"/>
      <c r="AJ180" s="1983"/>
      <c r="AK180" s="1983"/>
      <c r="AL180" s="1983"/>
      <c r="AM180" s="1983"/>
      <c r="AN180" s="1983"/>
      <c r="AO180" s="1983"/>
      <c r="AP180" s="1983"/>
      <c r="AQ180" s="1983"/>
      <c r="AR180" s="1983"/>
      <c r="AS180" s="1983"/>
      <c r="AT180" s="1983"/>
      <c r="AU180" s="1983"/>
      <c r="AV180" s="1983"/>
      <c r="AW180" s="1983"/>
      <c r="AX180" s="1983"/>
      <c r="AY180" s="1983"/>
      <c r="AZ180" s="585"/>
      <c r="BA180" s="390"/>
      <c r="BB180" s="159"/>
      <c r="BC180" s="341"/>
      <c r="BD180" s="307"/>
      <c r="BE180" s="307"/>
      <c r="BF180" s="307"/>
      <c r="BG180" s="342"/>
      <c r="BH180" s="352"/>
      <c r="BI180" s="307"/>
      <c r="BJ180" s="307"/>
      <c r="BK180" s="307"/>
      <c r="BL180" s="342"/>
      <c r="BM180" s="352"/>
      <c r="BN180" s="307"/>
      <c r="BO180" s="307"/>
      <c r="BP180" s="307"/>
      <c r="BQ180" s="342"/>
      <c r="BR180" s="352"/>
      <c r="BS180" s="307"/>
      <c r="BT180" s="307"/>
      <c r="BU180" s="307"/>
      <c r="BV180" s="2009"/>
      <c r="BW180" s="2055"/>
      <c r="BX180" s="2055"/>
      <c r="BY180" s="1860"/>
      <c r="BZ180" s="1860"/>
      <c r="CA180" s="1860"/>
      <c r="CB180" s="1860"/>
      <c r="CC180" s="1860"/>
      <c r="CD180" s="1860"/>
      <c r="CE180" s="1860"/>
      <c r="CF180" s="1860"/>
      <c r="CG180" s="1860"/>
      <c r="CH180" s="1860"/>
      <c r="CI180" s="1860"/>
      <c r="CJ180" s="1860"/>
      <c r="CK180" s="1860"/>
      <c r="CL180" s="1860"/>
      <c r="CM180" s="1860"/>
      <c r="CN180" s="1860"/>
      <c r="CO180" s="1860"/>
      <c r="CP180" s="1860"/>
      <c r="CQ180" s="1860"/>
      <c r="CR180" s="1860"/>
      <c r="CS180" s="1860"/>
      <c r="CT180" s="1860"/>
      <c r="CU180" s="1860"/>
      <c r="CV180" s="1860"/>
      <c r="CW180" s="1860"/>
      <c r="CX180" s="1860"/>
      <c r="CY180" s="1860"/>
      <c r="CZ180" s="1860"/>
    </row>
    <row r="181" s="577" customFormat="true" ht="15" customHeight="true" x14ac:dyDescent="0.2">
      <c r="A181" s="1565"/>
      <c r="B181" s="1739"/>
      <c r="C181" s="1664"/>
      <c r="D181" s="1665"/>
      <c r="E181" s="1665"/>
      <c r="F181" s="1665"/>
      <c r="G181" s="1666"/>
      <c r="H181" s="1667"/>
      <c r="I181" s="1665"/>
      <c r="J181" s="1665"/>
      <c r="K181" s="1665"/>
      <c r="L181" s="1668"/>
      <c r="M181" s="1669"/>
      <c r="N181" s="1665"/>
      <c r="O181" s="1665"/>
      <c r="P181" s="1665"/>
      <c r="Q181" s="1666"/>
      <c r="R181" s="1667"/>
      <c r="S181" s="1665"/>
      <c r="T181" s="1665"/>
      <c r="U181" s="1665"/>
      <c r="V181" s="1970"/>
      <c r="W181" s="1983"/>
      <c r="X181" s="1983"/>
      <c r="Y181" s="1983"/>
      <c r="Z181" s="1983"/>
      <c r="AA181" s="1983"/>
      <c r="AB181" s="1983"/>
      <c r="AC181" s="1983"/>
      <c r="AD181" s="1983"/>
      <c r="AE181" s="1983"/>
      <c r="AF181" s="1983"/>
      <c r="AG181" s="1983"/>
      <c r="AH181" s="1983"/>
      <c r="AI181" s="1983"/>
      <c r="AJ181" s="1983"/>
      <c r="AK181" s="1983"/>
      <c r="AL181" s="1983"/>
      <c r="AM181" s="1983"/>
      <c r="AN181" s="1983"/>
      <c r="AO181" s="1983"/>
      <c r="AP181" s="1983"/>
      <c r="AQ181" s="1983"/>
      <c r="AR181" s="1983"/>
      <c r="AS181" s="1983"/>
      <c r="AT181" s="1983"/>
      <c r="AU181" s="1983"/>
      <c r="AV181" s="1983"/>
      <c r="AW181" s="1983"/>
      <c r="AX181" s="1983"/>
      <c r="AY181" s="1983"/>
      <c r="AZ181" s="585"/>
      <c r="BA181" s="390"/>
      <c r="BB181" s="159"/>
      <c r="BC181" s="341"/>
      <c r="BD181" s="307"/>
      <c r="BE181" s="307"/>
      <c r="BF181" s="307"/>
      <c r="BG181" s="342"/>
      <c r="BH181" s="352"/>
      <c r="BI181" s="307"/>
      <c r="BJ181" s="307"/>
      <c r="BK181" s="307"/>
      <c r="BL181" s="342"/>
      <c r="BM181" s="352"/>
      <c r="BN181" s="307"/>
      <c r="BO181" s="307"/>
      <c r="BP181" s="307"/>
      <c r="BQ181" s="342"/>
      <c r="BR181" s="352"/>
      <c r="BS181" s="307"/>
      <c r="BT181" s="307"/>
      <c r="BU181" s="307"/>
      <c r="BV181" s="2009"/>
      <c r="BW181" s="2055"/>
      <c r="BX181" s="2055"/>
      <c r="BY181" s="1860"/>
      <c r="BZ181" s="1860"/>
      <c r="CA181" s="1860"/>
      <c r="CB181" s="1860"/>
      <c r="CC181" s="1860"/>
      <c r="CD181" s="1860"/>
      <c r="CE181" s="1860"/>
      <c r="CF181" s="1860"/>
      <c r="CG181" s="1860"/>
      <c r="CH181" s="1860"/>
      <c r="CI181" s="1860"/>
      <c r="CJ181" s="1860"/>
      <c r="CK181" s="1860"/>
      <c r="CL181" s="1860"/>
      <c r="CM181" s="1860"/>
      <c r="CN181" s="1860"/>
      <c r="CO181" s="1860"/>
      <c r="CP181" s="1860"/>
      <c r="CQ181" s="1860"/>
      <c r="CR181" s="1860"/>
      <c r="CS181" s="1860"/>
      <c r="CT181" s="1860"/>
      <c r="CU181" s="1860"/>
      <c r="CV181" s="1860"/>
      <c r="CW181" s="1860"/>
      <c r="CX181" s="1860"/>
      <c r="CY181" s="1860"/>
      <c r="CZ181" s="1860"/>
    </row>
    <row r="182" s="577" customFormat="true" ht="15" customHeight="true" x14ac:dyDescent="0.2">
      <c r="A182" s="1565"/>
      <c r="B182" s="1739"/>
      <c r="C182" s="1664"/>
      <c r="D182" s="1665"/>
      <c r="E182" s="1665"/>
      <c r="F182" s="1665"/>
      <c r="G182" s="1666"/>
      <c r="H182" s="1667"/>
      <c r="I182" s="1665"/>
      <c r="J182" s="1665"/>
      <c r="K182" s="1665"/>
      <c r="L182" s="1668"/>
      <c r="M182" s="1669"/>
      <c r="N182" s="1665"/>
      <c r="O182" s="1665"/>
      <c r="P182" s="1665"/>
      <c r="Q182" s="1666"/>
      <c r="R182" s="1667"/>
      <c r="S182" s="1665"/>
      <c r="T182" s="1665"/>
      <c r="U182" s="1665"/>
      <c r="V182" s="1970"/>
      <c r="W182" s="1983"/>
      <c r="X182" s="1983"/>
      <c r="Y182" s="1983"/>
      <c r="Z182" s="1983"/>
      <c r="AA182" s="1983"/>
      <c r="AB182" s="1983"/>
      <c r="AC182" s="1983"/>
      <c r="AD182" s="1983"/>
      <c r="AE182" s="1983"/>
      <c r="AF182" s="1983"/>
      <c r="AG182" s="1983"/>
      <c r="AH182" s="1983"/>
      <c r="AI182" s="1983"/>
      <c r="AJ182" s="1983"/>
      <c r="AK182" s="1983"/>
      <c r="AL182" s="1983"/>
      <c r="AM182" s="1983"/>
      <c r="AN182" s="1983"/>
      <c r="AO182" s="1983"/>
      <c r="AP182" s="1983"/>
      <c r="AQ182" s="1983"/>
      <c r="AR182" s="1983"/>
      <c r="AS182" s="1983"/>
      <c r="AT182" s="1983"/>
      <c r="AU182" s="1983"/>
      <c r="AV182" s="1983"/>
      <c r="AW182" s="1983"/>
      <c r="AX182" s="1983"/>
      <c r="AY182" s="1983"/>
      <c r="AZ182" s="585"/>
      <c r="BA182" s="390"/>
      <c r="BB182" s="159"/>
      <c r="BC182" s="341"/>
      <c r="BD182" s="307"/>
      <c r="BE182" s="307"/>
      <c r="BF182" s="307"/>
      <c r="BG182" s="342"/>
      <c r="BH182" s="352"/>
      <c r="BI182" s="307"/>
      <c r="BJ182" s="307"/>
      <c r="BK182" s="307"/>
      <c r="BL182" s="342"/>
      <c r="BM182" s="352"/>
      <c r="BN182" s="307"/>
      <c r="BO182" s="307"/>
      <c r="BP182" s="307"/>
      <c r="BQ182" s="342"/>
      <c r="BR182" s="352"/>
      <c r="BS182" s="307"/>
      <c r="BT182" s="307"/>
      <c r="BU182" s="307"/>
      <c r="BV182" s="2009"/>
      <c r="BW182" s="2055"/>
      <c r="BX182" s="2055"/>
      <c r="BY182" s="1860"/>
      <c r="BZ182" s="1860"/>
      <c r="CA182" s="1860"/>
      <c r="CB182" s="1860"/>
      <c r="CC182" s="1860"/>
      <c r="CD182" s="1860"/>
      <c r="CE182" s="1860"/>
      <c r="CF182" s="1860"/>
      <c r="CG182" s="1860"/>
      <c r="CH182" s="1860"/>
      <c r="CI182" s="1860"/>
      <c r="CJ182" s="1860"/>
      <c r="CK182" s="1860"/>
      <c r="CL182" s="1860"/>
      <c r="CM182" s="1860"/>
      <c r="CN182" s="1860"/>
      <c r="CO182" s="1860"/>
      <c r="CP182" s="1860"/>
      <c r="CQ182" s="1860"/>
      <c r="CR182" s="1860"/>
      <c r="CS182" s="1860"/>
      <c r="CT182" s="1860"/>
      <c r="CU182" s="1860"/>
      <c r="CV182" s="1860"/>
      <c r="CW182" s="1860"/>
      <c r="CX182" s="1860"/>
      <c r="CY182" s="1860"/>
      <c r="CZ182" s="1860"/>
    </row>
    <row r="183" s="577" customFormat="true" ht="15" customHeight="true" x14ac:dyDescent="0.2">
      <c r="A183" s="1565"/>
      <c r="B183" s="1739"/>
      <c r="C183" s="1664"/>
      <c r="D183" s="1665"/>
      <c r="E183" s="1665"/>
      <c r="F183" s="1665"/>
      <c r="G183" s="1666"/>
      <c r="H183" s="1667"/>
      <c r="I183" s="1665"/>
      <c r="J183" s="1665"/>
      <c r="K183" s="1665"/>
      <c r="L183" s="1668"/>
      <c r="M183" s="1669"/>
      <c r="N183" s="1665"/>
      <c r="O183" s="1665"/>
      <c r="P183" s="1665"/>
      <c r="Q183" s="1666"/>
      <c r="R183" s="1667"/>
      <c r="S183" s="1665"/>
      <c r="T183" s="1665"/>
      <c r="U183" s="1665"/>
      <c r="V183" s="1970"/>
      <c r="W183" s="1983"/>
      <c r="X183" s="1983"/>
      <c r="Y183" s="1983"/>
      <c r="Z183" s="1983"/>
      <c r="AA183" s="1983"/>
      <c r="AB183" s="1983"/>
      <c r="AC183" s="1983"/>
      <c r="AD183" s="1983"/>
      <c r="AE183" s="1983"/>
      <c r="AF183" s="1983"/>
      <c r="AG183" s="1983"/>
      <c r="AH183" s="1983"/>
      <c r="AI183" s="1983"/>
      <c r="AJ183" s="1983"/>
      <c r="AK183" s="1983"/>
      <c r="AL183" s="1983"/>
      <c r="AM183" s="1983"/>
      <c r="AN183" s="1983"/>
      <c r="AO183" s="1983"/>
      <c r="AP183" s="1983"/>
      <c r="AQ183" s="1983"/>
      <c r="AR183" s="1983"/>
      <c r="AS183" s="1983"/>
      <c r="AT183" s="1983"/>
      <c r="AU183" s="1983"/>
      <c r="AV183" s="1983"/>
      <c r="AW183" s="1983"/>
      <c r="AX183" s="1983"/>
      <c r="AY183" s="1983"/>
      <c r="AZ183" s="585"/>
      <c r="BA183" s="390"/>
      <c r="BB183" s="159"/>
      <c r="BC183" s="341"/>
      <c r="BD183" s="307"/>
      <c r="BE183" s="307"/>
      <c r="BF183" s="307"/>
      <c r="BG183" s="342"/>
      <c r="BH183" s="352"/>
      <c r="BI183" s="307"/>
      <c r="BJ183" s="307"/>
      <c r="BK183" s="307"/>
      <c r="BL183" s="342"/>
      <c r="BM183" s="352"/>
      <c r="BN183" s="307"/>
      <c r="BO183" s="307"/>
      <c r="BP183" s="307"/>
      <c r="BQ183" s="342"/>
      <c r="BR183" s="352"/>
      <c r="BS183" s="307"/>
      <c r="BT183" s="307"/>
      <c r="BU183" s="307"/>
      <c r="BV183" s="2009"/>
      <c r="BW183" s="2055"/>
      <c r="BX183" s="2055"/>
      <c r="BY183" s="1860"/>
      <c r="BZ183" s="1860"/>
      <c r="CA183" s="1860"/>
      <c r="CB183" s="1860"/>
      <c r="CC183" s="1860"/>
      <c r="CD183" s="1860"/>
      <c r="CE183" s="1860"/>
      <c r="CF183" s="1860"/>
      <c r="CG183" s="1860"/>
      <c r="CH183" s="1860"/>
      <c r="CI183" s="1860"/>
      <c r="CJ183" s="1860"/>
      <c r="CK183" s="1860"/>
      <c r="CL183" s="1860"/>
      <c r="CM183" s="1860"/>
      <c r="CN183" s="1860"/>
      <c r="CO183" s="1860"/>
      <c r="CP183" s="1860"/>
      <c r="CQ183" s="1860"/>
      <c r="CR183" s="1860"/>
      <c r="CS183" s="1860"/>
      <c r="CT183" s="1860"/>
      <c r="CU183" s="1860"/>
      <c r="CV183" s="1860"/>
      <c r="CW183" s="1860"/>
      <c r="CX183" s="1860"/>
      <c r="CY183" s="1860"/>
      <c r="CZ183" s="1860"/>
    </row>
    <row r="184" s="577" customFormat="true" ht="15" customHeight="true" x14ac:dyDescent="0.2">
      <c r="A184" s="1565"/>
      <c r="B184" s="1739"/>
      <c r="C184" s="1664"/>
      <c r="D184" s="1665"/>
      <c r="E184" s="1665"/>
      <c r="F184" s="1665"/>
      <c r="G184" s="1666"/>
      <c r="H184" s="1667"/>
      <c r="I184" s="1665"/>
      <c r="J184" s="1665"/>
      <c r="K184" s="1665"/>
      <c r="L184" s="1668"/>
      <c r="M184" s="1669"/>
      <c r="N184" s="1665"/>
      <c r="O184" s="1665"/>
      <c r="P184" s="1665"/>
      <c r="Q184" s="1666"/>
      <c r="R184" s="1667"/>
      <c r="S184" s="1665"/>
      <c r="T184" s="1665"/>
      <c r="U184" s="1665"/>
      <c r="V184" s="1970"/>
      <c r="W184" s="1983"/>
      <c r="X184" s="1983"/>
      <c r="Y184" s="1983"/>
      <c r="Z184" s="1983"/>
      <c r="AA184" s="1983"/>
      <c r="AB184" s="1983"/>
      <c r="AC184" s="1983"/>
      <c r="AD184" s="1983"/>
      <c r="AE184" s="1983"/>
      <c r="AF184" s="1983"/>
      <c r="AG184" s="1983"/>
      <c r="AH184" s="1983"/>
      <c r="AI184" s="1983"/>
      <c r="AJ184" s="1983"/>
      <c r="AK184" s="1983"/>
      <c r="AL184" s="1983"/>
      <c r="AM184" s="1983"/>
      <c r="AN184" s="1983"/>
      <c r="AO184" s="1983"/>
      <c r="AP184" s="1983"/>
      <c r="AQ184" s="1983"/>
      <c r="AR184" s="1983"/>
      <c r="AS184" s="1983"/>
      <c r="AT184" s="1983"/>
      <c r="AU184" s="1983"/>
      <c r="AV184" s="1983"/>
      <c r="AW184" s="1983"/>
      <c r="AX184" s="1983"/>
      <c r="AY184" s="1983"/>
      <c r="AZ184" s="585"/>
      <c r="BA184" s="390"/>
      <c r="BB184" s="159"/>
      <c r="BC184" s="341"/>
      <c r="BD184" s="307"/>
      <c r="BE184" s="307"/>
      <c r="BF184" s="307"/>
      <c r="BG184" s="342"/>
      <c r="BH184" s="352"/>
      <c r="BI184" s="307"/>
      <c r="BJ184" s="307"/>
      <c r="BK184" s="307"/>
      <c r="BL184" s="342"/>
      <c r="BM184" s="352"/>
      <c r="BN184" s="307"/>
      <c r="BO184" s="307"/>
      <c r="BP184" s="307"/>
      <c r="BQ184" s="342"/>
      <c r="BR184" s="352"/>
      <c r="BS184" s="307"/>
      <c r="BT184" s="307"/>
      <c r="BU184" s="307"/>
      <c r="BV184" s="2009"/>
      <c r="BW184" s="2055"/>
      <c r="BX184" s="2055"/>
      <c r="BY184" s="1860"/>
      <c r="BZ184" s="1860"/>
      <c r="CA184" s="1860"/>
      <c r="CB184" s="1860"/>
      <c r="CC184" s="1860"/>
      <c r="CD184" s="1860"/>
      <c r="CE184" s="1860"/>
      <c r="CF184" s="1860"/>
      <c r="CG184" s="1860"/>
      <c r="CH184" s="1860"/>
      <c r="CI184" s="1860"/>
      <c r="CJ184" s="1860"/>
      <c r="CK184" s="1860"/>
      <c r="CL184" s="1860"/>
      <c r="CM184" s="1860"/>
      <c r="CN184" s="1860"/>
      <c r="CO184" s="1860"/>
      <c r="CP184" s="1860"/>
      <c r="CQ184" s="1860"/>
      <c r="CR184" s="1860"/>
      <c r="CS184" s="1860"/>
      <c r="CT184" s="1860"/>
      <c r="CU184" s="1860"/>
      <c r="CV184" s="1860"/>
      <c r="CW184" s="1860"/>
      <c r="CX184" s="1860"/>
      <c r="CY184" s="1860"/>
      <c r="CZ184" s="1860"/>
    </row>
    <row r="185" s="577" customFormat="true" ht="15" customHeight="true" x14ac:dyDescent="0.2">
      <c r="A185" s="1565"/>
      <c r="B185" s="1739"/>
      <c r="C185" s="1664"/>
      <c r="D185" s="1665"/>
      <c r="E185" s="1665"/>
      <c r="F185" s="1665"/>
      <c r="G185" s="1666"/>
      <c r="H185" s="1667"/>
      <c r="I185" s="1665"/>
      <c r="J185" s="1665"/>
      <c r="K185" s="1665"/>
      <c r="L185" s="1668"/>
      <c r="M185" s="1669"/>
      <c r="N185" s="1665"/>
      <c r="O185" s="1665"/>
      <c r="P185" s="1665"/>
      <c r="Q185" s="1666"/>
      <c r="R185" s="1667"/>
      <c r="S185" s="1665"/>
      <c r="T185" s="1665"/>
      <c r="U185" s="1665"/>
      <c r="V185" s="1970"/>
      <c r="W185" s="1983"/>
      <c r="X185" s="1983"/>
      <c r="Y185" s="1983"/>
      <c r="Z185" s="1983"/>
      <c r="AA185" s="1983"/>
      <c r="AB185" s="1983"/>
      <c r="AC185" s="1983"/>
      <c r="AD185" s="1983"/>
      <c r="AE185" s="1983"/>
      <c r="AF185" s="1983"/>
      <c r="AG185" s="1983"/>
      <c r="AH185" s="1983"/>
      <c r="AI185" s="1983"/>
      <c r="AJ185" s="1983"/>
      <c r="AK185" s="1983"/>
      <c r="AL185" s="1983"/>
      <c r="AM185" s="1983"/>
      <c r="AN185" s="1983"/>
      <c r="AO185" s="1983"/>
      <c r="AP185" s="1983"/>
      <c r="AQ185" s="1983"/>
      <c r="AR185" s="1983"/>
      <c r="AS185" s="1983"/>
      <c r="AT185" s="1983"/>
      <c r="AU185" s="1983"/>
      <c r="AV185" s="1983"/>
      <c r="AW185" s="1983"/>
      <c r="AX185" s="1983"/>
      <c r="AY185" s="1983"/>
      <c r="AZ185" s="585"/>
      <c r="BA185" s="390"/>
      <c r="BB185" s="159"/>
      <c r="BC185" s="341"/>
      <c r="BD185" s="307"/>
      <c r="BE185" s="307"/>
      <c r="BF185" s="307"/>
      <c r="BG185" s="342"/>
      <c r="BH185" s="352"/>
      <c r="BI185" s="307"/>
      <c r="BJ185" s="307"/>
      <c r="BK185" s="307"/>
      <c r="BL185" s="342"/>
      <c r="BM185" s="352"/>
      <c r="BN185" s="307"/>
      <c r="BO185" s="307"/>
      <c r="BP185" s="307"/>
      <c r="BQ185" s="342"/>
      <c r="BR185" s="352"/>
      <c r="BS185" s="307"/>
      <c r="BT185" s="307"/>
      <c r="BU185" s="307"/>
      <c r="BV185" s="2009"/>
      <c r="BW185" s="2055"/>
      <c r="BX185" s="2055"/>
      <c r="BY185" s="1860"/>
      <c r="BZ185" s="1860"/>
      <c r="CA185" s="1860"/>
      <c r="CB185" s="1860"/>
      <c r="CC185" s="1860"/>
      <c r="CD185" s="1860"/>
      <c r="CE185" s="1860"/>
      <c r="CF185" s="1860"/>
      <c r="CG185" s="1860"/>
      <c r="CH185" s="1860"/>
      <c r="CI185" s="1860"/>
      <c r="CJ185" s="1860"/>
      <c r="CK185" s="1860"/>
      <c r="CL185" s="1860"/>
      <c r="CM185" s="1860"/>
      <c r="CN185" s="1860"/>
      <c r="CO185" s="1860"/>
      <c r="CP185" s="1860"/>
      <c r="CQ185" s="1860"/>
      <c r="CR185" s="1860"/>
      <c r="CS185" s="1860"/>
      <c r="CT185" s="1860"/>
      <c r="CU185" s="1860"/>
      <c r="CV185" s="1860"/>
      <c r="CW185" s="1860"/>
      <c r="CX185" s="1860"/>
      <c r="CY185" s="1860"/>
      <c r="CZ185" s="1860"/>
    </row>
    <row r="186" s="577" customFormat="true" ht="15" customHeight="true" x14ac:dyDescent="0.2">
      <c r="A186" s="1565"/>
      <c r="B186" s="1739"/>
      <c r="C186" s="1664"/>
      <c r="D186" s="1665"/>
      <c r="E186" s="1665"/>
      <c r="F186" s="1665"/>
      <c r="G186" s="1666"/>
      <c r="H186" s="1667"/>
      <c r="I186" s="1665"/>
      <c r="J186" s="1665"/>
      <c r="K186" s="1665"/>
      <c r="L186" s="1668"/>
      <c r="M186" s="1669"/>
      <c r="N186" s="1665"/>
      <c r="O186" s="1665"/>
      <c r="P186" s="1665"/>
      <c r="Q186" s="1666"/>
      <c r="R186" s="1667"/>
      <c r="S186" s="1665"/>
      <c r="T186" s="1665"/>
      <c r="U186" s="1665"/>
      <c r="V186" s="1970"/>
      <c r="W186" s="1983"/>
      <c r="X186" s="1983"/>
      <c r="Y186" s="1983"/>
      <c r="Z186" s="1983"/>
      <c r="AA186" s="1983"/>
      <c r="AB186" s="1983"/>
      <c r="AC186" s="1983"/>
      <c r="AD186" s="1983"/>
      <c r="AE186" s="1983"/>
      <c r="AF186" s="1983"/>
      <c r="AG186" s="1983"/>
      <c r="AH186" s="1983"/>
      <c r="AI186" s="1983"/>
      <c r="AJ186" s="1983"/>
      <c r="AK186" s="1983"/>
      <c r="AL186" s="1983"/>
      <c r="AM186" s="1983"/>
      <c r="AN186" s="1983"/>
      <c r="AO186" s="1983"/>
      <c r="AP186" s="1983"/>
      <c r="AQ186" s="1983"/>
      <c r="AR186" s="1983"/>
      <c r="AS186" s="1983"/>
      <c r="AT186" s="1983"/>
      <c r="AU186" s="1983"/>
      <c r="AV186" s="1983"/>
      <c r="AW186" s="1983"/>
      <c r="AX186" s="1983"/>
      <c r="AY186" s="1983"/>
      <c r="AZ186" s="585"/>
      <c r="BA186" s="390"/>
      <c r="BB186" s="159"/>
      <c r="BC186" s="341"/>
      <c r="BD186" s="307"/>
      <c r="BE186" s="307"/>
      <c r="BF186" s="307"/>
      <c r="BG186" s="342"/>
      <c r="BH186" s="352"/>
      <c r="BI186" s="307"/>
      <c r="BJ186" s="307"/>
      <c r="BK186" s="307"/>
      <c r="BL186" s="342"/>
      <c r="BM186" s="352"/>
      <c r="BN186" s="307"/>
      <c r="BO186" s="307"/>
      <c r="BP186" s="307"/>
      <c r="BQ186" s="342"/>
      <c r="BR186" s="352"/>
      <c r="BS186" s="307"/>
      <c r="BT186" s="307"/>
      <c r="BU186" s="307"/>
      <c r="BV186" s="2009"/>
      <c r="BW186" s="2055"/>
      <c r="BX186" s="2055"/>
      <c r="BY186" s="1860"/>
      <c r="BZ186" s="1860"/>
      <c r="CA186" s="1860"/>
      <c r="CB186" s="1860"/>
      <c r="CC186" s="1860"/>
      <c r="CD186" s="1860"/>
      <c r="CE186" s="1860"/>
      <c r="CF186" s="1860"/>
      <c r="CG186" s="1860"/>
      <c r="CH186" s="1860"/>
      <c r="CI186" s="1860"/>
      <c r="CJ186" s="1860"/>
      <c r="CK186" s="1860"/>
      <c r="CL186" s="1860"/>
      <c r="CM186" s="1860"/>
      <c r="CN186" s="1860"/>
      <c r="CO186" s="1860"/>
      <c r="CP186" s="1860"/>
      <c r="CQ186" s="1860"/>
      <c r="CR186" s="1860"/>
      <c r="CS186" s="1860"/>
      <c r="CT186" s="1860"/>
      <c r="CU186" s="1860"/>
      <c r="CV186" s="1860"/>
      <c r="CW186" s="1860"/>
      <c r="CX186" s="1860"/>
      <c r="CY186" s="1860"/>
      <c r="CZ186" s="1860"/>
    </row>
    <row r="187" s="577" customFormat="true" ht="15" customHeight="true" x14ac:dyDescent="0.2">
      <c r="A187" s="1565"/>
      <c r="B187" s="1739"/>
      <c r="C187" s="1664"/>
      <c r="D187" s="1665"/>
      <c r="E187" s="1665"/>
      <c r="F187" s="1665"/>
      <c r="G187" s="1666"/>
      <c r="H187" s="1667"/>
      <c r="I187" s="1665"/>
      <c r="J187" s="1665"/>
      <c r="K187" s="1665"/>
      <c r="L187" s="1668"/>
      <c r="M187" s="1669"/>
      <c r="N187" s="1665"/>
      <c r="O187" s="1665"/>
      <c r="P187" s="1665"/>
      <c r="Q187" s="1666"/>
      <c r="R187" s="1667"/>
      <c r="S187" s="1665"/>
      <c r="T187" s="1665"/>
      <c r="U187" s="1665"/>
      <c r="V187" s="1970"/>
      <c r="W187" s="1983"/>
      <c r="X187" s="1983"/>
      <c r="Y187" s="1983"/>
      <c r="Z187" s="1983"/>
      <c r="AA187" s="1983"/>
      <c r="AB187" s="1983"/>
      <c r="AC187" s="1983"/>
      <c r="AD187" s="1983"/>
      <c r="AE187" s="1983"/>
      <c r="AF187" s="1983"/>
      <c r="AG187" s="1983"/>
      <c r="AH187" s="1983"/>
      <c r="AI187" s="1983"/>
      <c r="AJ187" s="1983"/>
      <c r="AK187" s="1983"/>
      <c r="AL187" s="1983"/>
      <c r="AM187" s="1983"/>
      <c r="AN187" s="1983"/>
      <c r="AO187" s="1983"/>
      <c r="AP187" s="1983"/>
      <c r="AQ187" s="1983"/>
      <c r="AR187" s="1983"/>
      <c r="AS187" s="1983"/>
      <c r="AT187" s="1983"/>
      <c r="AU187" s="1983"/>
      <c r="AV187" s="1983"/>
      <c r="AW187" s="1983"/>
      <c r="AX187" s="1983"/>
      <c r="AY187" s="1983"/>
      <c r="AZ187" s="585"/>
      <c r="BA187" s="390"/>
      <c r="BB187" s="159"/>
      <c r="BC187" s="341"/>
      <c r="BD187" s="307"/>
      <c r="BE187" s="307"/>
      <c r="BF187" s="307"/>
      <c r="BG187" s="342"/>
      <c r="BH187" s="352"/>
      <c r="BI187" s="307"/>
      <c r="BJ187" s="307"/>
      <c r="BK187" s="307"/>
      <c r="BL187" s="342"/>
      <c r="BM187" s="352"/>
      <c r="BN187" s="307"/>
      <c r="BO187" s="307"/>
      <c r="BP187" s="307"/>
      <c r="BQ187" s="342"/>
      <c r="BR187" s="352"/>
      <c r="BS187" s="307"/>
      <c r="BT187" s="307"/>
      <c r="BU187" s="307"/>
      <c r="BV187" s="2009"/>
      <c r="BW187" s="2055"/>
      <c r="BX187" s="2055"/>
      <c r="BY187" s="1860"/>
      <c r="BZ187" s="1860"/>
      <c r="CA187" s="1860"/>
      <c r="CB187" s="1860"/>
      <c r="CC187" s="1860"/>
      <c r="CD187" s="1860"/>
      <c r="CE187" s="1860"/>
      <c r="CF187" s="1860"/>
      <c r="CG187" s="1860"/>
      <c r="CH187" s="1860"/>
      <c r="CI187" s="1860"/>
      <c r="CJ187" s="1860"/>
      <c r="CK187" s="1860"/>
      <c r="CL187" s="1860"/>
      <c r="CM187" s="1860"/>
      <c r="CN187" s="1860"/>
      <c r="CO187" s="1860"/>
      <c r="CP187" s="1860"/>
      <c r="CQ187" s="1860"/>
      <c r="CR187" s="1860"/>
      <c r="CS187" s="1860"/>
      <c r="CT187" s="1860"/>
      <c r="CU187" s="1860"/>
      <c r="CV187" s="1860"/>
      <c r="CW187" s="1860"/>
      <c r="CX187" s="1860"/>
      <c r="CY187" s="1860"/>
      <c r="CZ187" s="1860"/>
    </row>
    <row r="188" s="577" customFormat="true" ht="15" customHeight="true" x14ac:dyDescent="0.2">
      <c r="A188" s="1565"/>
      <c r="B188" s="1739"/>
      <c r="C188" s="1664"/>
      <c r="D188" s="1665"/>
      <c r="E188" s="1665"/>
      <c r="F188" s="1665"/>
      <c r="G188" s="1666"/>
      <c r="H188" s="1667"/>
      <c r="I188" s="1665"/>
      <c r="J188" s="1665"/>
      <c r="K188" s="1665"/>
      <c r="L188" s="1668"/>
      <c r="M188" s="1669"/>
      <c r="N188" s="1665"/>
      <c r="O188" s="1665"/>
      <c r="P188" s="1665"/>
      <c r="Q188" s="1666"/>
      <c r="R188" s="1667"/>
      <c r="S188" s="1665"/>
      <c r="T188" s="1665"/>
      <c r="U188" s="1665"/>
      <c r="V188" s="1970"/>
      <c r="W188" s="1983"/>
      <c r="X188" s="1983"/>
      <c r="Y188" s="1983"/>
      <c r="Z188" s="1983"/>
      <c r="AA188" s="1983"/>
      <c r="AB188" s="1983"/>
      <c r="AC188" s="1983"/>
      <c r="AD188" s="1983"/>
      <c r="AE188" s="1983"/>
      <c r="AF188" s="1983"/>
      <c r="AG188" s="1983"/>
      <c r="AH188" s="1983"/>
      <c r="AI188" s="1983"/>
      <c r="AJ188" s="1983"/>
      <c r="AK188" s="1983"/>
      <c r="AL188" s="1983"/>
      <c r="AM188" s="1983"/>
      <c r="AN188" s="1983"/>
      <c r="AO188" s="1983"/>
      <c r="AP188" s="1983"/>
      <c r="AQ188" s="1983"/>
      <c r="AR188" s="1983"/>
      <c r="AS188" s="1983"/>
      <c r="AT188" s="1983"/>
      <c r="AU188" s="1983"/>
      <c r="AV188" s="1983"/>
      <c r="AW188" s="1983"/>
      <c r="AX188" s="1983"/>
      <c r="AY188" s="1983"/>
      <c r="AZ188" s="585"/>
      <c r="BA188" s="390"/>
      <c r="BB188" s="159"/>
      <c r="BC188" s="341"/>
      <c r="BD188" s="307"/>
      <c r="BE188" s="307"/>
      <c r="BF188" s="307"/>
      <c r="BG188" s="342"/>
      <c r="BH188" s="352"/>
      <c r="BI188" s="307"/>
      <c r="BJ188" s="307"/>
      <c r="BK188" s="307"/>
      <c r="BL188" s="342"/>
      <c r="BM188" s="352"/>
      <c r="BN188" s="307"/>
      <c r="BO188" s="307"/>
      <c r="BP188" s="307"/>
      <c r="BQ188" s="342"/>
      <c r="BR188" s="352"/>
      <c r="BS188" s="307"/>
      <c r="BT188" s="307"/>
      <c r="BU188" s="307"/>
      <c r="BV188" s="2009"/>
      <c r="BW188" s="2055"/>
      <c r="BX188" s="2055"/>
      <c r="BY188" s="1860"/>
      <c r="BZ188" s="1860"/>
      <c r="CA188" s="1860"/>
      <c r="CB188" s="1860"/>
      <c r="CC188" s="1860"/>
      <c r="CD188" s="1860"/>
      <c r="CE188" s="1860"/>
      <c r="CF188" s="1860"/>
      <c r="CG188" s="1860"/>
      <c r="CH188" s="1860"/>
      <c r="CI188" s="1860"/>
      <c r="CJ188" s="1860"/>
      <c r="CK188" s="1860"/>
      <c r="CL188" s="1860"/>
      <c r="CM188" s="1860"/>
      <c r="CN188" s="1860"/>
      <c r="CO188" s="1860"/>
      <c r="CP188" s="1860"/>
      <c r="CQ188" s="1860"/>
      <c r="CR188" s="1860"/>
      <c r="CS188" s="1860"/>
      <c r="CT188" s="1860"/>
      <c r="CU188" s="1860"/>
      <c r="CV188" s="1860"/>
      <c r="CW188" s="1860"/>
      <c r="CX188" s="1860"/>
      <c r="CY188" s="1860"/>
      <c r="CZ188" s="1860"/>
    </row>
    <row r="189" s="577" customFormat="true" ht="15" customHeight="true" x14ac:dyDescent="0.2">
      <c r="A189" s="1565"/>
      <c r="B189" s="1739"/>
      <c r="C189" s="1664"/>
      <c r="D189" s="1665"/>
      <c r="E189" s="1665"/>
      <c r="F189" s="1665"/>
      <c r="G189" s="1666"/>
      <c r="H189" s="1667"/>
      <c r="I189" s="1665"/>
      <c r="J189" s="1665"/>
      <c r="K189" s="1665"/>
      <c r="L189" s="1668"/>
      <c r="M189" s="1669"/>
      <c r="N189" s="1665"/>
      <c r="O189" s="1665"/>
      <c r="P189" s="1665"/>
      <c r="Q189" s="1666"/>
      <c r="R189" s="1667"/>
      <c r="S189" s="1665"/>
      <c r="T189" s="1665"/>
      <c r="U189" s="1665"/>
      <c r="V189" s="1970"/>
      <c r="W189" s="1983"/>
      <c r="X189" s="1983"/>
      <c r="Y189" s="1983"/>
      <c r="Z189" s="1983"/>
      <c r="AA189" s="1983"/>
      <c r="AB189" s="1983"/>
      <c r="AC189" s="1983"/>
      <c r="AD189" s="1983"/>
      <c r="AE189" s="1983"/>
      <c r="AF189" s="1983"/>
      <c r="AG189" s="1983"/>
      <c r="AH189" s="1983"/>
      <c r="AI189" s="1983"/>
      <c r="AJ189" s="1983"/>
      <c r="AK189" s="1983"/>
      <c r="AL189" s="1983"/>
      <c r="AM189" s="1983"/>
      <c r="AN189" s="1983"/>
      <c r="AO189" s="1983"/>
      <c r="AP189" s="1983"/>
      <c r="AQ189" s="1983"/>
      <c r="AR189" s="1983"/>
      <c r="AS189" s="1983"/>
      <c r="AT189" s="1983"/>
      <c r="AU189" s="1983"/>
      <c r="AV189" s="1983"/>
      <c r="AW189" s="1983"/>
      <c r="AX189" s="1983"/>
      <c r="AY189" s="1983"/>
      <c r="AZ189" s="585"/>
      <c r="BA189" s="390"/>
      <c r="BB189" s="159"/>
      <c r="BC189" s="341"/>
      <c r="BD189" s="307"/>
      <c r="BE189" s="307"/>
      <c r="BF189" s="307"/>
      <c r="BG189" s="342"/>
      <c r="BH189" s="352"/>
      <c r="BI189" s="307"/>
      <c r="BJ189" s="307"/>
      <c r="BK189" s="307"/>
      <c r="BL189" s="342"/>
      <c r="BM189" s="352"/>
      <c r="BN189" s="307"/>
      <c r="BO189" s="307"/>
      <c r="BP189" s="307"/>
      <c r="BQ189" s="342"/>
      <c r="BR189" s="352"/>
      <c r="BS189" s="307"/>
      <c r="BT189" s="307"/>
      <c r="BU189" s="307"/>
      <c r="BV189" s="2009"/>
      <c r="BW189" s="2055"/>
      <c r="BX189" s="2055"/>
      <c r="BY189" s="1860"/>
      <c r="BZ189" s="1860"/>
      <c r="CA189" s="1860"/>
      <c r="CB189" s="1860"/>
      <c r="CC189" s="1860"/>
      <c r="CD189" s="1860"/>
      <c r="CE189" s="1860"/>
      <c r="CF189" s="1860"/>
      <c r="CG189" s="1860"/>
      <c r="CH189" s="1860"/>
      <c r="CI189" s="1860"/>
      <c r="CJ189" s="1860"/>
      <c r="CK189" s="1860"/>
      <c r="CL189" s="1860"/>
      <c r="CM189" s="1860"/>
      <c r="CN189" s="1860"/>
      <c r="CO189" s="1860"/>
      <c r="CP189" s="1860"/>
      <c r="CQ189" s="1860"/>
      <c r="CR189" s="1860"/>
      <c r="CS189" s="1860"/>
      <c r="CT189" s="1860"/>
      <c r="CU189" s="1860"/>
      <c r="CV189" s="1860"/>
      <c r="CW189" s="1860"/>
      <c r="CX189" s="1860"/>
      <c r="CY189" s="1860"/>
      <c r="CZ189" s="1860"/>
    </row>
    <row r="190" s="577" customFormat="true" ht="15" customHeight="true" x14ac:dyDescent="0.2">
      <c r="A190" s="1566"/>
      <c r="B190" s="1740"/>
      <c r="C190" s="1670"/>
      <c r="D190" s="1671"/>
      <c r="E190" s="1671"/>
      <c r="F190" s="1671"/>
      <c r="G190" s="1672"/>
      <c r="H190" s="1673"/>
      <c r="I190" s="1671"/>
      <c r="J190" s="1671"/>
      <c r="K190" s="1671"/>
      <c r="L190" s="1674"/>
      <c r="M190" s="1675"/>
      <c r="N190" s="1671"/>
      <c r="O190" s="1671"/>
      <c r="P190" s="1671"/>
      <c r="Q190" s="1672"/>
      <c r="R190" s="1673"/>
      <c r="S190" s="1671"/>
      <c r="T190" s="1671"/>
      <c r="U190" s="1671"/>
      <c r="V190" s="1971"/>
      <c r="W190" s="1983"/>
      <c r="X190" s="1983"/>
      <c r="Y190" s="1983"/>
      <c r="Z190" s="1983"/>
      <c r="AA190" s="1983"/>
      <c r="AB190" s="1983"/>
      <c r="AC190" s="1983"/>
      <c r="AD190" s="1983"/>
      <c r="AE190" s="1983"/>
      <c r="AF190" s="1983"/>
      <c r="AG190" s="1983"/>
      <c r="AH190" s="1983"/>
      <c r="AI190" s="1983"/>
      <c r="AJ190" s="1983"/>
      <c r="AK190" s="1983"/>
      <c r="AL190" s="1983"/>
      <c r="AM190" s="1983"/>
      <c r="AN190" s="1983"/>
      <c r="AO190" s="1983"/>
      <c r="AP190" s="1983"/>
      <c r="AQ190" s="1983"/>
      <c r="AR190" s="1983"/>
      <c r="AS190" s="1983"/>
      <c r="AT190" s="1983"/>
      <c r="AU190" s="1983"/>
      <c r="AV190" s="1983"/>
      <c r="AW190" s="1983"/>
      <c r="AX190" s="1983"/>
      <c r="AY190" s="1983"/>
      <c r="AZ190" s="585"/>
      <c r="BA190" s="390"/>
      <c r="BB190" s="159"/>
      <c r="BC190" s="341"/>
      <c r="BD190" s="307"/>
      <c r="BE190" s="307"/>
      <c r="BF190" s="307"/>
      <c r="BG190" s="342"/>
      <c r="BH190" s="352"/>
      <c r="BI190" s="307"/>
      <c r="BJ190" s="307"/>
      <c r="BK190" s="307"/>
      <c r="BL190" s="342"/>
      <c r="BM190" s="352"/>
      <c r="BN190" s="307"/>
      <c r="BO190" s="307"/>
      <c r="BP190" s="307"/>
      <c r="BQ190" s="342"/>
      <c r="BR190" s="352"/>
      <c r="BS190" s="307"/>
      <c r="BT190" s="307"/>
      <c r="BU190" s="307"/>
      <c r="BV190" s="2009"/>
      <c r="BW190" s="2055"/>
      <c r="BX190" s="2055"/>
      <c r="BY190" s="1860"/>
      <c r="BZ190" s="1860"/>
      <c r="CA190" s="1860"/>
      <c r="CB190" s="1860"/>
      <c r="CC190" s="1860"/>
      <c r="CD190" s="1860"/>
      <c r="CE190" s="1860"/>
      <c r="CF190" s="1860"/>
      <c r="CG190" s="1860"/>
      <c r="CH190" s="1860"/>
      <c r="CI190" s="1860"/>
      <c r="CJ190" s="1860"/>
      <c r="CK190" s="1860"/>
      <c r="CL190" s="1860"/>
      <c r="CM190" s="1860"/>
      <c r="CN190" s="1860"/>
      <c r="CO190" s="1860"/>
      <c r="CP190" s="1860"/>
      <c r="CQ190" s="1860"/>
      <c r="CR190" s="1860"/>
      <c r="CS190" s="1860"/>
      <c r="CT190" s="1860"/>
      <c r="CU190" s="1860"/>
      <c r="CV190" s="1860"/>
      <c r="CW190" s="1860"/>
      <c r="CX190" s="1860"/>
      <c r="CY190" s="1860"/>
      <c r="CZ190" s="1860"/>
    </row>
    <row r="191" s="578" customFormat="true" ht="15" customHeight="true" x14ac:dyDescent="0.2">
      <c r="A191" s="788"/>
      <c r="B191" s="812"/>
      <c r="C191" s="949"/>
      <c r="D191" s="950"/>
      <c r="E191" s="950"/>
      <c r="F191" s="950"/>
      <c r="G191" s="951"/>
      <c r="H191" s="952"/>
      <c r="I191" s="950"/>
      <c r="J191" s="950"/>
      <c r="K191" s="950"/>
      <c r="L191" s="953"/>
      <c r="M191" s="954"/>
      <c r="N191" s="950"/>
      <c r="O191" s="950"/>
      <c r="P191" s="950"/>
      <c r="Q191" s="951"/>
      <c r="R191" s="952"/>
      <c r="S191" s="950"/>
      <c r="T191" s="950"/>
      <c r="U191" s="950"/>
      <c r="V191" s="1972"/>
      <c r="W191" s="543"/>
      <c r="X191" s="543"/>
      <c r="Y191" s="543"/>
      <c r="Z191" s="543"/>
      <c r="AA191" s="543"/>
      <c r="AB191" s="543"/>
      <c r="AC191" s="543"/>
      <c r="AD191" s="543"/>
      <c r="AE191" s="543"/>
      <c r="AF191" s="543"/>
      <c r="AG191" s="543"/>
      <c r="AH191" s="543"/>
      <c r="AI191" s="543"/>
      <c r="AJ191" s="543"/>
      <c r="AK191" s="543"/>
      <c r="AL191" s="543"/>
      <c r="AM191" s="543"/>
      <c r="AN191" s="543"/>
      <c r="AO191" s="543"/>
      <c r="AP191" s="543"/>
      <c r="AQ191" s="543"/>
      <c r="AR191" s="543"/>
      <c r="AS191" s="543"/>
      <c r="AT191" s="543"/>
      <c r="AU191" s="543"/>
      <c r="AV191" s="543"/>
      <c r="AW191" s="543"/>
      <c r="AX191" s="543"/>
      <c r="AY191" s="543"/>
      <c r="AZ191" s="216"/>
      <c r="BA191" s="390"/>
      <c r="BB191" s="159"/>
      <c r="BC191" s="341"/>
      <c r="BD191" s="307"/>
      <c r="BE191" s="307"/>
      <c r="BF191" s="307"/>
      <c r="BG191" s="342"/>
      <c r="BH191" s="352"/>
      <c r="BI191" s="307"/>
      <c r="BJ191" s="307"/>
      <c r="BK191" s="307"/>
      <c r="BL191" s="342"/>
      <c r="BM191" s="352"/>
      <c r="BN191" s="307"/>
      <c r="BO191" s="307"/>
      <c r="BP191" s="307"/>
      <c r="BQ191" s="342"/>
      <c r="BR191" s="352"/>
      <c r="BS191" s="307"/>
      <c r="BT191" s="307"/>
      <c r="BU191" s="307"/>
      <c r="BV191" s="2009"/>
      <c r="BW191" s="2055"/>
      <c r="BX191" s="2055"/>
      <c r="BY191" s="1860"/>
      <c r="BZ191" s="1860"/>
      <c r="CA191" s="1860"/>
      <c r="CB191" s="1860"/>
      <c r="CC191" s="1860"/>
      <c r="CD191" s="1860"/>
      <c r="CE191" s="1860"/>
      <c r="CF191" s="1860"/>
      <c r="CG191" s="1860"/>
      <c r="CH191" s="1860"/>
      <c r="CI191" s="1860"/>
      <c r="CJ191" s="1860"/>
      <c r="CK191" s="1860"/>
      <c r="CL191" s="1860"/>
      <c r="CM191" s="1860"/>
      <c r="CN191" s="1860"/>
      <c r="CO191" s="1860"/>
      <c r="CP191" s="1860"/>
      <c r="CQ191" s="1860"/>
      <c r="CR191" s="1860"/>
      <c r="CS191" s="1860"/>
      <c r="CT191" s="1860"/>
      <c r="CU191" s="1860"/>
      <c r="CV191" s="1860"/>
      <c r="CW191" s="1860"/>
      <c r="CX191" s="1860"/>
      <c r="CY191" s="1860"/>
      <c r="CZ191" s="1860"/>
    </row>
    <row r="192" s="578" customFormat="true" ht="15" customHeight="true" x14ac:dyDescent="0.2">
      <c r="A192" s="788"/>
      <c r="B192" s="812"/>
      <c r="C192" s="949"/>
      <c r="D192" s="950"/>
      <c r="E192" s="950"/>
      <c r="F192" s="950"/>
      <c r="G192" s="951"/>
      <c r="H192" s="952"/>
      <c r="I192" s="950"/>
      <c r="J192" s="950"/>
      <c r="K192" s="950"/>
      <c r="L192" s="953"/>
      <c r="M192" s="954"/>
      <c r="N192" s="950"/>
      <c r="O192" s="950"/>
      <c r="P192" s="950"/>
      <c r="Q192" s="951"/>
      <c r="R192" s="952"/>
      <c r="S192" s="950"/>
      <c r="T192" s="950"/>
      <c r="U192" s="950"/>
      <c r="V192" s="1972"/>
      <c r="W192" s="543"/>
      <c r="X192" s="543"/>
      <c r="Y192" s="543"/>
      <c r="Z192" s="543"/>
      <c r="AA192" s="543"/>
      <c r="AB192" s="543"/>
      <c r="AC192" s="543"/>
      <c r="AD192" s="543"/>
      <c r="AE192" s="543"/>
      <c r="AF192" s="543"/>
      <c r="AG192" s="543"/>
      <c r="AH192" s="543"/>
      <c r="AI192" s="543"/>
      <c r="AJ192" s="543"/>
      <c r="AK192" s="543"/>
      <c r="AL192" s="543"/>
      <c r="AM192" s="543"/>
      <c r="AN192" s="543"/>
      <c r="AO192" s="543"/>
      <c r="AP192" s="543"/>
      <c r="AQ192" s="543"/>
      <c r="AR192" s="543"/>
      <c r="AS192" s="543"/>
      <c r="AT192" s="543"/>
      <c r="AU192" s="543"/>
      <c r="AV192" s="543"/>
      <c r="AW192" s="543"/>
      <c r="AX192" s="543"/>
      <c r="AY192" s="543"/>
      <c r="AZ192" s="216"/>
      <c r="BA192" s="390"/>
      <c r="BB192" s="159"/>
      <c r="BC192" s="341"/>
      <c r="BD192" s="307"/>
      <c r="BE192" s="307"/>
      <c r="BF192" s="307"/>
      <c r="BG192" s="342"/>
      <c r="BH192" s="352"/>
      <c r="BI192" s="307"/>
      <c r="BJ192" s="307"/>
      <c r="BK192" s="307"/>
      <c r="BL192" s="342"/>
      <c r="BM192" s="352"/>
      <c r="BN192" s="307"/>
      <c r="BO192" s="307"/>
      <c r="BP192" s="307"/>
      <c r="BQ192" s="342"/>
      <c r="BR192" s="352"/>
      <c r="BS192" s="307"/>
      <c r="BT192" s="307"/>
      <c r="BU192" s="307"/>
      <c r="BV192" s="2009"/>
      <c r="BW192" s="2055"/>
      <c r="BX192" s="2055"/>
      <c r="BY192" s="1860"/>
      <c r="BZ192" s="1860"/>
      <c r="CA192" s="1860"/>
      <c r="CB192" s="1860"/>
      <c r="CC192" s="1860"/>
      <c r="CD192" s="1860"/>
      <c r="CE192" s="1860"/>
      <c r="CF192" s="1860"/>
      <c r="CG192" s="1860"/>
      <c r="CH192" s="1860"/>
      <c r="CI192" s="1860"/>
      <c r="CJ192" s="1860"/>
      <c r="CK192" s="1860"/>
      <c r="CL192" s="1860"/>
      <c r="CM192" s="1860"/>
      <c r="CN192" s="1860"/>
      <c r="CO192" s="1860"/>
      <c r="CP192" s="1860"/>
      <c r="CQ192" s="1860"/>
      <c r="CR192" s="1860"/>
      <c r="CS192" s="1860"/>
      <c r="CT192" s="1860"/>
      <c r="CU192" s="1860"/>
      <c r="CV192" s="1860"/>
      <c r="CW192" s="1860"/>
      <c r="CX192" s="1860"/>
      <c r="CY192" s="1860"/>
      <c r="CZ192" s="1860"/>
    </row>
    <row r="193" s="578" customFormat="true" ht="15" customHeight="true" x14ac:dyDescent="0.2">
      <c r="A193" s="1347"/>
      <c r="B193" s="1357"/>
      <c r="C193" s="956"/>
      <c r="D193" s="957"/>
      <c r="E193" s="957"/>
      <c r="F193" s="957"/>
      <c r="G193" s="958"/>
      <c r="H193" s="959"/>
      <c r="I193" s="957"/>
      <c r="J193" s="957"/>
      <c r="K193" s="957"/>
      <c r="L193" s="960"/>
      <c r="M193" s="961"/>
      <c r="N193" s="957"/>
      <c r="O193" s="957"/>
      <c r="P193" s="957"/>
      <c r="Q193" s="958"/>
      <c r="R193" s="959"/>
      <c r="S193" s="957"/>
      <c r="T193" s="957"/>
      <c r="U193" s="957"/>
      <c r="V193" s="1973"/>
      <c r="W193" s="543"/>
      <c r="X193" s="543"/>
      <c r="Y193" s="543"/>
      <c r="Z193" s="543"/>
      <c r="AA193" s="543"/>
      <c r="AB193" s="543"/>
      <c r="AC193" s="543"/>
      <c r="AD193" s="543"/>
      <c r="AE193" s="543"/>
      <c r="AF193" s="543"/>
      <c r="AG193" s="543"/>
      <c r="AH193" s="543"/>
      <c r="AI193" s="543"/>
      <c r="AJ193" s="543"/>
      <c r="AK193" s="543"/>
      <c r="AL193" s="543"/>
      <c r="AM193" s="543"/>
      <c r="AN193" s="543"/>
      <c r="AO193" s="543"/>
      <c r="AP193" s="543"/>
      <c r="AQ193" s="543"/>
      <c r="AR193" s="543"/>
      <c r="AS193" s="543"/>
      <c r="AT193" s="543"/>
      <c r="AU193" s="543"/>
      <c r="AV193" s="543"/>
      <c r="AW193" s="543"/>
      <c r="AX193" s="543"/>
      <c r="AY193" s="543"/>
      <c r="AZ193" s="216"/>
      <c r="BA193" s="390"/>
      <c r="BB193" s="159"/>
      <c r="BC193" s="341"/>
      <c r="BD193" s="307"/>
      <c r="BE193" s="307"/>
      <c r="BF193" s="307"/>
      <c r="BG193" s="342"/>
      <c r="BH193" s="352"/>
      <c r="BI193" s="307"/>
      <c r="BJ193" s="307"/>
      <c r="BK193" s="307"/>
      <c r="BL193" s="342"/>
      <c r="BM193" s="352"/>
      <c r="BN193" s="307"/>
      <c r="BO193" s="307"/>
      <c r="BP193" s="307"/>
      <c r="BQ193" s="342"/>
      <c r="BR193" s="352"/>
      <c r="BS193" s="307"/>
      <c r="BT193" s="307"/>
      <c r="BU193" s="307"/>
      <c r="BV193" s="2009"/>
      <c r="BW193" s="2055"/>
      <c r="BX193" s="2055"/>
      <c r="BY193" s="1860"/>
      <c r="BZ193" s="1860"/>
      <c r="CA193" s="1860"/>
      <c r="CB193" s="1860"/>
      <c r="CC193" s="1860"/>
      <c r="CD193" s="1860"/>
      <c r="CE193" s="1860"/>
      <c r="CF193" s="1860"/>
      <c r="CG193" s="1860"/>
      <c r="CH193" s="1860"/>
      <c r="CI193" s="1860"/>
      <c r="CJ193" s="1860"/>
      <c r="CK193" s="1860"/>
      <c r="CL193" s="1860"/>
      <c r="CM193" s="1860"/>
      <c r="CN193" s="1860"/>
      <c r="CO193" s="1860"/>
      <c r="CP193" s="1860"/>
      <c r="CQ193" s="1860"/>
      <c r="CR193" s="1860"/>
      <c r="CS193" s="1860"/>
      <c r="CT193" s="1860"/>
      <c r="CU193" s="1860"/>
      <c r="CV193" s="1860"/>
      <c r="CW193" s="1860"/>
      <c r="CX193" s="1860"/>
      <c r="CY193" s="1860"/>
      <c r="CZ193" s="1860"/>
    </row>
    <row r="194" s="578" customFormat="true" ht="15" customHeight="true" x14ac:dyDescent="0.2">
      <c r="A194" s="675"/>
      <c r="B194" s="806"/>
      <c r="C194" s="884"/>
      <c r="D194" s="847"/>
      <c r="E194" s="847"/>
      <c r="F194" s="847"/>
      <c r="G194" s="848"/>
      <c r="H194" s="885"/>
      <c r="I194" s="847"/>
      <c r="J194" s="847"/>
      <c r="K194" s="847"/>
      <c r="L194" s="886"/>
      <c r="M194" s="884"/>
      <c r="N194" s="847"/>
      <c r="O194" s="847"/>
      <c r="P194" s="847"/>
      <c r="Q194" s="848"/>
      <c r="R194" s="885"/>
      <c r="S194" s="847"/>
      <c r="T194" s="847"/>
      <c r="U194" s="847"/>
      <c r="V194" s="886"/>
      <c r="W194" s="543"/>
      <c r="X194" s="543"/>
      <c r="Y194" s="543"/>
      <c r="Z194" s="543"/>
      <c r="AA194" s="543"/>
      <c r="AB194" s="543"/>
      <c r="AC194" s="543"/>
      <c r="AD194" s="543"/>
      <c r="AE194" s="543"/>
      <c r="AF194" s="543"/>
      <c r="AG194" s="543"/>
      <c r="AH194" s="543"/>
      <c r="AI194" s="543"/>
      <c r="AJ194" s="543"/>
      <c r="AK194" s="543"/>
      <c r="AL194" s="543"/>
      <c r="AM194" s="543"/>
      <c r="AN194" s="543"/>
      <c r="AO194" s="543"/>
      <c r="AP194" s="543"/>
      <c r="AQ194" s="543"/>
      <c r="AR194" s="543"/>
      <c r="AS194" s="543"/>
      <c r="AT194" s="543"/>
      <c r="AU194" s="543"/>
      <c r="AV194" s="543"/>
      <c r="AW194" s="543"/>
      <c r="AX194" s="543"/>
      <c r="AY194" s="543"/>
      <c r="AZ194" s="216"/>
      <c r="BA194" s="390"/>
      <c r="BB194" s="159"/>
      <c r="BC194" s="341"/>
      <c r="BD194" s="307"/>
      <c r="BE194" s="307"/>
      <c r="BF194" s="307"/>
      <c r="BG194" s="342"/>
      <c r="BH194" s="352"/>
      <c r="BI194" s="307"/>
      <c r="BJ194" s="307"/>
      <c r="BK194" s="307"/>
      <c r="BL194" s="342"/>
      <c r="BM194" s="352"/>
      <c r="BN194" s="307"/>
      <c r="BO194" s="307"/>
      <c r="BP194" s="307"/>
      <c r="BQ194" s="342"/>
      <c r="BR194" s="352"/>
      <c r="BS194" s="307"/>
      <c r="BT194" s="307"/>
      <c r="BU194" s="307"/>
      <c r="BV194" s="2009"/>
      <c r="BW194" s="2055"/>
      <c r="BX194" s="2055"/>
      <c r="BY194" s="1860"/>
      <c r="BZ194" s="1860"/>
      <c r="CA194" s="1860"/>
      <c r="CB194" s="1860"/>
      <c r="CC194" s="1860"/>
      <c r="CD194" s="1860"/>
      <c r="CE194" s="1860"/>
      <c r="CF194" s="1860"/>
      <c r="CG194" s="1860"/>
      <c r="CH194" s="1860"/>
      <c r="CI194" s="1860"/>
      <c r="CJ194" s="1860"/>
      <c r="CK194" s="1860"/>
      <c r="CL194" s="1860"/>
      <c r="CM194" s="1860"/>
      <c r="CN194" s="1860"/>
      <c r="CO194" s="1860"/>
      <c r="CP194" s="1860"/>
      <c r="CQ194" s="1860"/>
      <c r="CR194" s="1860"/>
      <c r="CS194" s="1860"/>
      <c r="CT194" s="1860"/>
      <c r="CU194" s="1860"/>
      <c r="CV194" s="1860"/>
      <c r="CW194" s="1860"/>
      <c r="CX194" s="1860"/>
      <c r="CY194" s="1860"/>
      <c r="CZ194" s="1860"/>
    </row>
    <row r="195" s="131" customFormat="true" ht="15" customHeight="true" x14ac:dyDescent="0.2">
      <c r="A195" s="675"/>
      <c r="B195" s="806"/>
      <c r="C195" s="884"/>
      <c r="D195" s="847"/>
      <c r="E195" s="847"/>
      <c r="F195" s="847"/>
      <c r="G195" s="848"/>
      <c r="H195" s="885"/>
      <c r="I195" s="847"/>
      <c r="J195" s="847"/>
      <c r="K195" s="847"/>
      <c r="L195" s="886"/>
      <c r="M195" s="884"/>
      <c r="N195" s="847"/>
      <c r="O195" s="847"/>
      <c r="P195" s="847"/>
      <c r="Q195" s="848"/>
      <c r="R195" s="885"/>
      <c r="S195" s="847"/>
      <c r="T195" s="847"/>
      <c r="U195" s="847"/>
      <c r="V195" s="886"/>
      <c r="W195" s="543"/>
      <c r="X195" s="543"/>
      <c r="Y195" s="543"/>
      <c r="Z195" s="543"/>
      <c r="AA195" s="543"/>
      <c r="AB195" s="543"/>
      <c r="AC195" s="543"/>
      <c r="AD195" s="543"/>
      <c r="AE195" s="543"/>
      <c r="AF195" s="543"/>
      <c r="AG195" s="543"/>
      <c r="AH195" s="543"/>
      <c r="AI195" s="543"/>
      <c r="AJ195" s="543"/>
      <c r="AK195" s="543"/>
      <c r="AL195" s="543"/>
      <c r="AM195" s="543"/>
      <c r="AN195" s="543"/>
      <c r="AO195" s="543"/>
      <c r="AP195" s="543"/>
      <c r="AQ195" s="543"/>
      <c r="AR195" s="543"/>
      <c r="AS195" s="543"/>
      <c r="AT195" s="543"/>
      <c r="AU195" s="543"/>
      <c r="AV195" s="543"/>
      <c r="AW195" s="543"/>
      <c r="AX195" s="543"/>
      <c r="AY195" s="543"/>
      <c r="AZ195" s="216"/>
      <c r="BA195" s="390"/>
      <c r="BB195" s="159"/>
      <c r="BC195" s="341"/>
      <c r="BD195" s="307"/>
      <c r="BE195" s="307"/>
      <c r="BF195" s="307"/>
      <c r="BG195" s="342"/>
      <c r="BH195" s="352"/>
      <c r="BI195" s="307"/>
      <c r="BJ195" s="307"/>
      <c r="BK195" s="307"/>
      <c r="BL195" s="342"/>
      <c r="BM195" s="352"/>
      <c r="BN195" s="307"/>
      <c r="BO195" s="307"/>
      <c r="BP195" s="307"/>
      <c r="BQ195" s="342"/>
      <c r="BR195" s="352"/>
      <c r="BS195" s="307"/>
      <c r="BT195" s="307"/>
      <c r="BU195" s="307"/>
      <c r="BV195" s="2009"/>
      <c r="BW195" s="2055"/>
      <c r="BX195" s="2055"/>
      <c r="BY195" s="1860"/>
      <c r="BZ195" s="1860"/>
      <c r="CA195" s="1860"/>
      <c r="CB195" s="1860"/>
      <c r="CC195" s="1860"/>
      <c r="CD195" s="1860"/>
      <c r="CE195" s="1860"/>
      <c r="CF195" s="1860"/>
      <c r="CG195" s="1860"/>
      <c r="CH195" s="1860"/>
      <c r="CI195" s="1860"/>
      <c r="CJ195" s="1860"/>
      <c r="CK195" s="1860"/>
      <c r="CL195" s="1860"/>
      <c r="CM195" s="1860"/>
      <c r="CN195" s="1860"/>
      <c r="CO195" s="1860"/>
      <c r="CP195" s="1860"/>
      <c r="CQ195" s="1860"/>
      <c r="CR195" s="1860"/>
      <c r="CS195" s="1860"/>
      <c r="CT195" s="1860"/>
      <c r="CU195" s="1860"/>
      <c r="CV195" s="1860"/>
      <c r="CW195" s="1860"/>
      <c r="CX195" s="1860"/>
      <c r="CY195" s="1860"/>
      <c r="CZ195" s="1860"/>
    </row>
    <row r="196" s="131" customFormat="true" ht="15" customHeight="true" x14ac:dyDescent="0.2">
      <c r="A196" s="675"/>
      <c r="B196" s="806"/>
      <c r="C196" s="884"/>
      <c r="D196" s="847"/>
      <c r="E196" s="847"/>
      <c r="F196" s="847"/>
      <c r="G196" s="848"/>
      <c r="H196" s="885"/>
      <c r="I196" s="847"/>
      <c r="J196" s="847"/>
      <c r="K196" s="847"/>
      <c r="L196" s="886"/>
      <c r="M196" s="884"/>
      <c r="N196" s="847"/>
      <c r="O196" s="847"/>
      <c r="P196" s="847"/>
      <c r="Q196" s="848"/>
      <c r="R196" s="885"/>
      <c r="S196" s="847"/>
      <c r="T196" s="847"/>
      <c r="U196" s="847"/>
      <c r="V196" s="886"/>
      <c r="W196" s="543"/>
      <c r="X196" s="543"/>
      <c r="Y196" s="543"/>
      <c r="Z196" s="543"/>
      <c r="AA196" s="543"/>
      <c r="AB196" s="543"/>
      <c r="AC196" s="543"/>
      <c r="AD196" s="543"/>
      <c r="AE196" s="543"/>
      <c r="AF196" s="543"/>
      <c r="AG196" s="543"/>
      <c r="AH196" s="543"/>
      <c r="AI196" s="543"/>
      <c r="AJ196" s="543"/>
      <c r="AK196" s="543"/>
      <c r="AL196" s="543"/>
      <c r="AM196" s="543"/>
      <c r="AN196" s="543"/>
      <c r="AO196" s="543"/>
      <c r="AP196" s="543"/>
      <c r="AQ196" s="543"/>
      <c r="AR196" s="543"/>
      <c r="AS196" s="543"/>
      <c r="AT196" s="543"/>
      <c r="AU196" s="543"/>
      <c r="AV196" s="543"/>
      <c r="AW196" s="543"/>
      <c r="AX196" s="543"/>
      <c r="AY196" s="543"/>
      <c r="AZ196" s="216"/>
      <c r="BA196" s="390"/>
      <c r="BB196" s="159"/>
      <c r="BC196" s="341"/>
      <c r="BD196" s="307"/>
      <c r="BE196" s="307"/>
      <c r="BF196" s="307"/>
      <c r="BG196" s="342"/>
      <c r="BH196" s="352"/>
      <c r="BI196" s="307"/>
      <c r="BJ196" s="307"/>
      <c r="BK196" s="307"/>
      <c r="BL196" s="342"/>
      <c r="BM196" s="352"/>
      <c r="BN196" s="307"/>
      <c r="BO196" s="307"/>
      <c r="BP196" s="307"/>
      <c r="BQ196" s="342"/>
      <c r="BR196" s="352"/>
      <c r="BS196" s="307"/>
      <c r="BT196" s="307"/>
      <c r="BU196" s="307"/>
      <c r="BV196" s="2009"/>
      <c r="BW196" s="2055"/>
      <c r="BX196" s="2055"/>
      <c r="BY196" s="1860"/>
      <c r="BZ196" s="1860"/>
      <c r="CA196" s="1860"/>
      <c r="CB196" s="1860"/>
      <c r="CC196" s="1860"/>
      <c r="CD196" s="1860"/>
      <c r="CE196" s="1860"/>
      <c r="CF196" s="1860"/>
      <c r="CG196" s="1860"/>
      <c r="CH196" s="1860"/>
      <c r="CI196" s="1860"/>
      <c r="CJ196" s="1860"/>
      <c r="CK196" s="1860"/>
      <c r="CL196" s="1860"/>
      <c r="CM196" s="1860"/>
      <c r="CN196" s="1860"/>
      <c r="CO196" s="1860"/>
      <c r="CP196" s="1860"/>
      <c r="CQ196" s="1860"/>
      <c r="CR196" s="1860"/>
      <c r="CS196" s="1860"/>
      <c r="CT196" s="1860"/>
      <c r="CU196" s="1860"/>
      <c r="CV196" s="1860"/>
      <c r="CW196" s="1860"/>
      <c r="CX196" s="1860"/>
      <c r="CY196" s="1860"/>
      <c r="CZ196" s="1860"/>
    </row>
    <row r="197" s="131" customFormat="true" ht="15" customHeight="true" x14ac:dyDescent="0.2">
      <c r="A197" s="675"/>
      <c r="B197" s="806"/>
      <c r="C197" s="884"/>
      <c r="D197" s="847"/>
      <c r="E197" s="847"/>
      <c r="F197" s="847"/>
      <c r="G197" s="848"/>
      <c r="H197" s="885"/>
      <c r="I197" s="847"/>
      <c r="J197" s="847"/>
      <c r="K197" s="847"/>
      <c r="L197" s="886"/>
      <c r="M197" s="884"/>
      <c r="N197" s="847"/>
      <c r="O197" s="847"/>
      <c r="P197" s="847"/>
      <c r="Q197" s="848"/>
      <c r="R197" s="885"/>
      <c r="S197" s="847"/>
      <c r="T197" s="847"/>
      <c r="U197" s="847"/>
      <c r="V197" s="886"/>
      <c r="W197" s="543"/>
      <c r="X197" s="543"/>
      <c r="Y197" s="543"/>
      <c r="Z197" s="543"/>
      <c r="AA197" s="543"/>
      <c r="AB197" s="543"/>
      <c r="AC197" s="543"/>
      <c r="AD197" s="543"/>
      <c r="AE197" s="543"/>
      <c r="AF197" s="543"/>
      <c r="AG197" s="543"/>
      <c r="AH197" s="543"/>
      <c r="AI197" s="543"/>
      <c r="AJ197" s="543"/>
      <c r="AK197" s="543"/>
      <c r="AL197" s="543"/>
      <c r="AM197" s="543"/>
      <c r="AN197" s="543"/>
      <c r="AO197" s="543"/>
      <c r="AP197" s="543"/>
      <c r="AQ197" s="543"/>
      <c r="AR197" s="543"/>
      <c r="AS197" s="543"/>
      <c r="AT197" s="543"/>
      <c r="AU197" s="543"/>
      <c r="AV197" s="543"/>
      <c r="AW197" s="543"/>
      <c r="AX197" s="543"/>
      <c r="AY197" s="543"/>
      <c r="AZ197" s="216"/>
      <c r="BA197" s="390"/>
      <c r="BB197" s="159"/>
      <c r="BC197" s="341"/>
      <c r="BD197" s="307"/>
      <c r="BE197" s="307"/>
      <c r="BF197" s="307"/>
      <c r="BG197" s="342"/>
      <c r="BH197" s="352"/>
      <c r="BI197" s="307"/>
      <c r="BJ197" s="307"/>
      <c r="BK197" s="307"/>
      <c r="BL197" s="342"/>
      <c r="BM197" s="352"/>
      <c r="BN197" s="307"/>
      <c r="BO197" s="307"/>
      <c r="BP197" s="307"/>
      <c r="BQ197" s="342"/>
      <c r="BR197" s="352"/>
      <c r="BS197" s="307"/>
      <c r="BT197" s="307"/>
      <c r="BU197" s="307"/>
      <c r="BV197" s="2009"/>
      <c r="BW197" s="2055"/>
      <c r="BX197" s="2055"/>
      <c r="BY197" s="1860"/>
      <c r="BZ197" s="1860"/>
      <c r="CA197" s="1860"/>
      <c r="CB197" s="1860"/>
      <c r="CC197" s="1860"/>
      <c r="CD197" s="1860"/>
      <c r="CE197" s="1860"/>
      <c r="CF197" s="1860"/>
      <c r="CG197" s="1860"/>
      <c r="CH197" s="1860"/>
      <c r="CI197" s="1860"/>
      <c r="CJ197" s="1860"/>
      <c r="CK197" s="1860"/>
      <c r="CL197" s="1860"/>
      <c r="CM197" s="1860"/>
      <c r="CN197" s="1860"/>
      <c r="CO197" s="1860"/>
      <c r="CP197" s="1860"/>
      <c r="CQ197" s="1860"/>
      <c r="CR197" s="1860"/>
      <c r="CS197" s="1860"/>
      <c r="CT197" s="1860"/>
      <c r="CU197" s="1860"/>
      <c r="CV197" s="1860"/>
      <c r="CW197" s="1860"/>
      <c r="CX197" s="1860"/>
      <c r="CY197" s="1860"/>
      <c r="CZ197" s="1860"/>
    </row>
    <row r="198" s="131" customFormat="true" ht="15" customHeight="true" x14ac:dyDescent="0.2">
      <c r="A198" s="675"/>
      <c r="B198" s="806"/>
      <c r="C198" s="884"/>
      <c r="D198" s="847"/>
      <c r="E198" s="847"/>
      <c r="F198" s="847"/>
      <c r="G198" s="848"/>
      <c r="H198" s="885"/>
      <c r="I198" s="847"/>
      <c r="J198" s="847"/>
      <c r="K198" s="847"/>
      <c r="L198" s="886"/>
      <c r="M198" s="884"/>
      <c r="N198" s="847"/>
      <c r="O198" s="847"/>
      <c r="P198" s="847"/>
      <c r="Q198" s="848"/>
      <c r="R198" s="885"/>
      <c r="S198" s="847"/>
      <c r="T198" s="847"/>
      <c r="U198" s="847"/>
      <c r="V198" s="886"/>
      <c r="W198" s="543"/>
      <c r="X198" s="543"/>
      <c r="Y198" s="543"/>
      <c r="Z198" s="543"/>
      <c r="AA198" s="543"/>
      <c r="AB198" s="543"/>
      <c r="AC198" s="543"/>
      <c r="AD198" s="543"/>
      <c r="AE198" s="543"/>
      <c r="AF198" s="543"/>
      <c r="AG198" s="543"/>
      <c r="AH198" s="543"/>
      <c r="AI198" s="543"/>
      <c r="AJ198" s="543"/>
      <c r="AK198" s="543"/>
      <c r="AL198" s="543"/>
      <c r="AM198" s="543"/>
      <c r="AN198" s="543"/>
      <c r="AO198" s="543"/>
      <c r="AP198" s="543"/>
      <c r="AQ198" s="543"/>
      <c r="AR198" s="543"/>
      <c r="AS198" s="543"/>
      <c r="AT198" s="543"/>
      <c r="AU198" s="543"/>
      <c r="AV198" s="543"/>
      <c r="AW198" s="543"/>
      <c r="AX198" s="543"/>
      <c r="AY198" s="543"/>
      <c r="AZ198" s="216"/>
      <c r="BA198" s="390"/>
      <c r="BB198" s="159"/>
      <c r="BC198" s="341"/>
      <c r="BD198" s="307"/>
      <c r="BE198" s="307"/>
      <c r="BF198" s="307"/>
      <c r="BG198" s="342"/>
      <c r="BH198" s="352"/>
      <c r="BI198" s="307"/>
      <c r="BJ198" s="307"/>
      <c r="BK198" s="307"/>
      <c r="BL198" s="342"/>
      <c r="BM198" s="352"/>
      <c r="BN198" s="307"/>
      <c r="BO198" s="307"/>
      <c r="BP198" s="307"/>
      <c r="BQ198" s="342"/>
      <c r="BR198" s="352"/>
      <c r="BS198" s="307"/>
      <c r="BT198" s="307"/>
      <c r="BU198" s="307"/>
      <c r="BV198" s="2009"/>
      <c r="BW198" s="2055"/>
      <c r="BX198" s="2055"/>
      <c r="BY198" s="1860"/>
      <c r="BZ198" s="1860"/>
      <c r="CA198" s="1860"/>
      <c r="CB198" s="1860"/>
      <c r="CC198" s="1860"/>
      <c r="CD198" s="1860"/>
      <c r="CE198" s="1860"/>
      <c r="CF198" s="1860"/>
      <c r="CG198" s="1860"/>
      <c r="CH198" s="1860"/>
      <c r="CI198" s="1860"/>
      <c r="CJ198" s="1860"/>
      <c r="CK198" s="1860"/>
      <c r="CL198" s="1860"/>
      <c r="CM198" s="1860"/>
      <c r="CN198" s="1860"/>
      <c r="CO198" s="1860"/>
      <c r="CP198" s="1860"/>
      <c r="CQ198" s="1860"/>
      <c r="CR198" s="1860"/>
      <c r="CS198" s="1860"/>
      <c r="CT198" s="1860"/>
      <c r="CU198" s="1860"/>
      <c r="CV198" s="1860"/>
      <c r="CW198" s="1860"/>
      <c r="CX198" s="1860"/>
      <c r="CY198" s="1860"/>
      <c r="CZ198" s="1860"/>
    </row>
    <row r="199" s="131" customFormat="true" ht="15" customHeight="true" x14ac:dyDescent="0.2">
      <c r="A199" s="675"/>
      <c r="B199" s="806"/>
      <c r="C199" s="884"/>
      <c r="D199" s="847"/>
      <c r="E199" s="847"/>
      <c r="F199" s="847"/>
      <c r="G199" s="848"/>
      <c r="H199" s="885"/>
      <c r="I199" s="847"/>
      <c r="J199" s="847"/>
      <c r="K199" s="847"/>
      <c r="L199" s="886"/>
      <c r="M199" s="884"/>
      <c r="N199" s="847"/>
      <c r="O199" s="847"/>
      <c r="P199" s="847"/>
      <c r="Q199" s="848"/>
      <c r="R199" s="885"/>
      <c r="S199" s="847"/>
      <c r="T199" s="847"/>
      <c r="U199" s="847"/>
      <c r="V199" s="886"/>
      <c r="W199" s="543"/>
      <c r="X199" s="543"/>
      <c r="Y199" s="543"/>
      <c r="Z199" s="543"/>
      <c r="AA199" s="543"/>
      <c r="AB199" s="543"/>
      <c r="AC199" s="543"/>
      <c r="AD199" s="543"/>
      <c r="AE199" s="543"/>
      <c r="AF199" s="543"/>
      <c r="AG199" s="543"/>
      <c r="AH199" s="543"/>
      <c r="AI199" s="543"/>
      <c r="AJ199" s="543"/>
      <c r="AK199" s="543"/>
      <c r="AL199" s="543"/>
      <c r="AM199" s="543"/>
      <c r="AN199" s="543"/>
      <c r="AO199" s="543"/>
      <c r="AP199" s="543"/>
      <c r="AQ199" s="543"/>
      <c r="AR199" s="543"/>
      <c r="AS199" s="543"/>
      <c r="AT199" s="543"/>
      <c r="AU199" s="543"/>
      <c r="AV199" s="543"/>
      <c r="AW199" s="543"/>
      <c r="AX199" s="543"/>
      <c r="AY199" s="543"/>
      <c r="AZ199" s="216"/>
      <c r="BA199" s="390"/>
      <c r="BB199" s="159"/>
      <c r="BC199" s="341"/>
      <c r="BD199" s="307"/>
      <c r="BE199" s="307"/>
      <c r="BF199" s="307"/>
      <c r="BG199" s="342"/>
      <c r="BH199" s="352"/>
      <c r="BI199" s="307"/>
      <c r="BJ199" s="307"/>
      <c r="BK199" s="307"/>
      <c r="BL199" s="342"/>
      <c r="BM199" s="352"/>
      <c r="BN199" s="307"/>
      <c r="BO199" s="307"/>
      <c r="BP199" s="307"/>
      <c r="BQ199" s="342"/>
      <c r="BR199" s="352"/>
      <c r="BS199" s="307"/>
      <c r="BT199" s="307"/>
      <c r="BU199" s="307"/>
      <c r="BV199" s="2009"/>
      <c r="BW199" s="2055"/>
      <c r="BX199" s="2055"/>
      <c r="BY199" s="1860"/>
      <c r="BZ199" s="1860"/>
      <c r="CA199" s="1860"/>
      <c r="CB199" s="1860"/>
      <c r="CC199" s="1860"/>
      <c r="CD199" s="1860"/>
      <c r="CE199" s="1860"/>
      <c r="CF199" s="1860"/>
      <c r="CG199" s="1860"/>
      <c r="CH199" s="1860"/>
      <c r="CI199" s="1860"/>
      <c r="CJ199" s="1860"/>
      <c r="CK199" s="1860"/>
      <c r="CL199" s="1860"/>
      <c r="CM199" s="1860"/>
      <c r="CN199" s="1860"/>
      <c r="CO199" s="1860"/>
      <c r="CP199" s="1860"/>
      <c r="CQ199" s="1860"/>
      <c r="CR199" s="1860"/>
      <c r="CS199" s="1860"/>
      <c r="CT199" s="1860"/>
      <c r="CU199" s="1860"/>
      <c r="CV199" s="1860"/>
      <c r="CW199" s="1860"/>
      <c r="CX199" s="1860"/>
      <c r="CY199" s="1860"/>
      <c r="CZ199" s="1860"/>
    </row>
    <row r="200" s="131" customFormat="true" ht="15" customHeight="true" x14ac:dyDescent="0.2">
      <c r="A200" s="675"/>
      <c r="B200" s="806"/>
      <c r="C200" s="884"/>
      <c r="D200" s="847"/>
      <c r="E200" s="847"/>
      <c r="F200" s="847"/>
      <c r="G200" s="848"/>
      <c r="H200" s="885"/>
      <c r="I200" s="847"/>
      <c r="J200" s="847"/>
      <c r="K200" s="847"/>
      <c r="L200" s="886"/>
      <c r="M200" s="884"/>
      <c r="N200" s="847"/>
      <c r="O200" s="847"/>
      <c r="P200" s="847"/>
      <c r="Q200" s="848"/>
      <c r="R200" s="885"/>
      <c r="S200" s="847"/>
      <c r="T200" s="847"/>
      <c r="U200" s="847"/>
      <c r="V200" s="886"/>
      <c r="W200" s="543"/>
      <c r="X200" s="543"/>
      <c r="Y200" s="543"/>
      <c r="Z200" s="543"/>
      <c r="AA200" s="543"/>
      <c r="AB200" s="543"/>
      <c r="AC200" s="543"/>
      <c r="AD200" s="543"/>
      <c r="AE200" s="543"/>
      <c r="AF200" s="543"/>
      <c r="AG200" s="543"/>
      <c r="AH200" s="543"/>
      <c r="AI200" s="543"/>
      <c r="AJ200" s="543"/>
      <c r="AK200" s="543"/>
      <c r="AL200" s="543"/>
      <c r="AM200" s="543"/>
      <c r="AN200" s="543"/>
      <c r="AO200" s="543"/>
      <c r="AP200" s="543"/>
      <c r="AQ200" s="543"/>
      <c r="AR200" s="543"/>
      <c r="AS200" s="543"/>
      <c r="AT200" s="543"/>
      <c r="AU200" s="543"/>
      <c r="AV200" s="543"/>
      <c r="AW200" s="543"/>
      <c r="AX200" s="543"/>
      <c r="AY200" s="543"/>
      <c r="AZ200" s="216"/>
      <c r="BA200" s="390"/>
      <c r="BB200" s="159"/>
      <c r="BC200" s="341"/>
      <c r="BD200" s="307"/>
      <c r="BE200" s="307"/>
      <c r="BF200" s="307"/>
      <c r="BG200" s="342"/>
      <c r="BH200" s="352"/>
      <c r="BI200" s="307"/>
      <c r="BJ200" s="307"/>
      <c r="BK200" s="307"/>
      <c r="BL200" s="342"/>
      <c r="BM200" s="352"/>
      <c r="BN200" s="307"/>
      <c r="BO200" s="307"/>
      <c r="BP200" s="307"/>
      <c r="BQ200" s="342"/>
      <c r="BR200" s="352"/>
      <c r="BS200" s="307"/>
      <c r="BT200" s="307"/>
      <c r="BU200" s="307"/>
      <c r="BV200" s="2009"/>
      <c r="BW200" s="2055"/>
      <c r="BX200" s="2055"/>
      <c r="BY200" s="1860"/>
      <c r="BZ200" s="1860"/>
      <c r="CA200" s="1860"/>
      <c r="CB200" s="1860"/>
      <c r="CC200" s="1860"/>
      <c r="CD200" s="1860"/>
      <c r="CE200" s="1860"/>
      <c r="CF200" s="1860"/>
      <c r="CG200" s="1860"/>
      <c r="CH200" s="1860"/>
      <c r="CI200" s="1860"/>
      <c r="CJ200" s="1860"/>
      <c r="CK200" s="1860"/>
      <c r="CL200" s="1860"/>
      <c r="CM200" s="1860"/>
      <c r="CN200" s="1860"/>
      <c r="CO200" s="1860"/>
      <c r="CP200" s="1860"/>
      <c r="CQ200" s="1860"/>
      <c r="CR200" s="1860"/>
      <c r="CS200" s="1860"/>
      <c r="CT200" s="1860"/>
      <c r="CU200" s="1860"/>
      <c r="CV200" s="1860"/>
      <c r="CW200" s="1860"/>
      <c r="CX200" s="1860"/>
      <c r="CY200" s="1860"/>
      <c r="CZ200" s="1860"/>
    </row>
    <row r="201" s="131" customFormat="true" ht="15" customHeight="true" x14ac:dyDescent="0.2">
      <c r="A201" s="675"/>
      <c r="B201" s="806"/>
      <c r="C201" s="884"/>
      <c r="D201" s="847"/>
      <c r="E201" s="847"/>
      <c r="F201" s="847"/>
      <c r="G201" s="848"/>
      <c r="H201" s="885"/>
      <c r="I201" s="847"/>
      <c r="J201" s="847"/>
      <c r="K201" s="847"/>
      <c r="L201" s="886"/>
      <c r="M201" s="884"/>
      <c r="N201" s="847"/>
      <c r="O201" s="847"/>
      <c r="P201" s="847"/>
      <c r="Q201" s="848"/>
      <c r="R201" s="885"/>
      <c r="S201" s="847"/>
      <c r="T201" s="847"/>
      <c r="U201" s="847"/>
      <c r="V201" s="886"/>
      <c r="W201" s="543"/>
      <c r="X201" s="543"/>
      <c r="Y201" s="543"/>
      <c r="Z201" s="543"/>
      <c r="AA201" s="543"/>
      <c r="AB201" s="543"/>
      <c r="AC201" s="543"/>
      <c r="AD201" s="543"/>
      <c r="AE201" s="543"/>
      <c r="AF201" s="543"/>
      <c r="AG201" s="543"/>
      <c r="AH201" s="543"/>
      <c r="AI201" s="543"/>
      <c r="AJ201" s="543"/>
      <c r="AK201" s="543"/>
      <c r="AL201" s="543"/>
      <c r="AM201" s="543"/>
      <c r="AN201" s="543"/>
      <c r="AO201" s="543"/>
      <c r="AP201" s="543"/>
      <c r="AQ201" s="543"/>
      <c r="AR201" s="543"/>
      <c r="AS201" s="543"/>
      <c r="AT201" s="543"/>
      <c r="AU201" s="543"/>
      <c r="AV201" s="543"/>
      <c r="AW201" s="543"/>
      <c r="AX201" s="543"/>
      <c r="AY201" s="543"/>
      <c r="AZ201" s="216"/>
      <c r="BA201" s="390"/>
      <c r="BB201" s="159"/>
      <c r="BC201" s="341"/>
      <c r="BD201" s="307"/>
      <c r="BE201" s="307"/>
      <c r="BF201" s="307"/>
      <c r="BG201" s="342"/>
      <c r="BH201" s="352"/>
      <c r="BI201" s="307"/>
      <c r="BJ201" s="307"/>
      <c r="BK201" s="307"/>
      <c r="BL201" s="342"/>
      <c r="BM201" s="352"/>
      <c r="BN201" s="307"/>
      <c r="BO201" s="307"/>
      <c r="BP201" s="307"/>
      <c r="BQ201" s="342"/>
      <c r="BR201" s="352"/>
      <c r="BS201" s="307"/>
      <c r="BT201" s="307"/>
      <c r="BU201" s="307"/>
      <c r="BV201" s="2009"/>
      <c r="BW201" s="2055"/>
      <c r="BX201" s="2055"/>
      <c r="BY201" s="1860"/>
      <c r="BZ201" s="1860"/>
      <c r="CA201" s="1860"/>
      <c r="CB201" s="1860"/>
      <c r="CC201" s="1860"/>
      <c r="CD201" s="1860"/>
      <c r="CE201" s="1860"/>
      <c r="CF201" s="1860"/>
      <c r="CG201" s="1860"/>
      <c r="CH201" s="1860"/>
      <c r="CI201" s="1860"/>
      <c r="CJ201" s="1860"/>
      <c r="CK201" s="1860"/>
      <c r="CL201" s="1860"/>
      <c r="CM201" s="1860"/>
      <c r="CN201" s="1860"/>
      <c r="CO201" s="1860"/>
      <c r="CP201" s="1860"/>
      <c r="CQ201" s="1860"/>
      <c r="CR201" s="1860"/>
      <c r="CS201" s="1860"/>
      <c r="CT201" s="1860"/>
      <c r="CU201" s="1860"/>
      <c r="CV201" s="1860"/>
      <c r="CW201" s="1860"/>
      <c r="CX201" s="1860"/>
      <c r="CY201" s="1860"/>
      <c r="CZ201" s="1860"/>
    </row>
    <row r="202" s="131" customFormat="true" ht="15" customHeight="true" x14ac:dyDescent="0.2">
      <c r="A202" s="675"/>
      <c r="B202" s="806"/>
      <c r="C202" s="884"/>
      <c r="D202" s="847"/>
      <c r="E202" s="847"/>
      <c r="F202" s="847"/>
      <c r="G202" s="848"/>
      <c r="H202" s="885"/>
      <c r="I202" s="847"/>
      <c r="J202" s="847"/>
      <c r="K202" s="847"/>
      <c r="L202" s="886"/>
      <c r="M202" s="884"/>
      <c r="N202" s="847"/>
      <c r="O202" s="847"/>
      <c r="P202" s="847"/>
      <c r="Q202" s="848"/>
      <c r="R202" s="885"/>
      <c r="S202" s="847"/>
      <c r="T202" s="847"/>
      <c r="U202" s="847"/>
      <c r="V202" s="886"/>
      <c r="W202" s="543"/>
      <c r="X202" s="543"/>
      <c r="Y202" s="543"/>
      <c r="Z202" s="543"/>
      <c r="AA202" s="543"/>
      <c r="AB202" s="543"/>
      <c r="AC202" s="543"/>
      <c r="AD202" s="543"/>
      <c r="AE202" s="543"/>
      <c r="AF202" s="543"/>
      <c r="AG202" s="543"/>
      <c r="AH202" s="543"/>
      <c r="AI202" s="543"/>
      <c r="AJ202" s="543"/>
      <c r="AK202" s="543"/>
      <c r="AL202" s="543"/>
      <c r="AM202" s="543"/>
      <c r="AN202" s="543"/>
      <c r="AO202" s="543"/>
      <c r="AP202" s="543"/>
      <c r="AQ202" s="543"/>
      <c r="AR202" s="543"/>
      <c r="AS202" s="543"/>
      <c r="AT202" s="543"/>
      <c r="AU202" s="543"/>
      <c r="AV202" s="543"/>
      <c r="AW202" s="543"/>
      <c r="AX202" s="543"/>
      <c r="AY202" s="543"/>
      <c r="AZ202" s="216"/>
      <c r="BA202" s="390"/>
      <c r="BB202" s="159"/>
      <c r="BC202" s="341"/>
      <c r="BD202" s="307"/>
      <c r="BE202" s="307"/>
      <c r="BF202" s="307"/>
      <c r="BG202" s="342"/>
      <c r="BH202" s="352"/>
      <c r="BI202" s="307"/>
      <c r="BJ202" s="307"/>
      <c r="BK202" s="307"/>
      <c r="BL202" s="342"/>
      <c r="BM202" s="352"/>
      <c r="BN202" s="307"/>
      <c r="BO202" s="307"/>
      <c r="BP202" s="307"/>
      <c r="BQ202" s="342"/>
      <c r="BR202" s="352"/>
      <c r="BS202" s="307"/>
      <c r="BT202" s="307"/>
      <c r="BU202" s="307"/>
      <c r="BV202" s="2009"/>
      <c r="BW202" s="2055"/>
      <c r="BX202" s="2055"/>
      <c r="BY202" s="1860"/>
      <c r="BZ202" s="1860"/>
      <c r="CA202" s="1860"/>
      <c r="CB202" s="1860"/>
      <c r="CC202" s="1860"/>
      <c r="CD202" s="1860"/>
      <c r="CE202" s="1860"/>
      <c r="CF202" s="1860"/>
      <c r="CG202" s="1860"/>
      <c r="CH202" s="1860"/>
      <c r="CI202" s="1860"/>
      <c r="CJ202" s="1860"/>
      <c r="CK202" s="1860"/>
      <c r="CL202" s="1860"/>
      <c r="CM202" s="1860"/>
      <c r="CN202" s="1860"/>
      <c r="CO202" s="1860"/>
      <c r="CP202" s="1860"/>
      <c r="CQ202" s="1860"/>
      <c r="CR202" s="1860"/>
      <c r="CS202" s="1860"/>
      <c r="CT202" s="1860"/>
      <c r="CU202" s="1860"/>
      <c r="CV202" s="1860"/>
      <c r="CW202" s="1860"/>
      <c r="CX202" s="1860"/>
      <c r="CY202" s="1860"/>
      <c r="CZ202" s="1860"/>
    </row>
    <row r="203" s="587" customFormat="true" ht="15" customHeight="true" x14ac:dyDescent="0.2">
      <c r="A203" s="1565"/>
      <c r="B203" s="1739"/>
      <c r="C203" s="1651"/>
      <c r="D203" s="1652"/>
      <c r="E203" s="1652"/>
      <c r="F203" s="1652"/>
      <c r="G203" s="1653"/>
      <c r="H203" s="1654"/>
      <c r="I203" s="1652"/>
      <c r="J203" s="1652"/>
      <c r="K203" s="1652"/>
      <c r="L203" s="1655"/>
      <c r="M203" s="1656"/>
      <c r="N203" s="1652"/>
      <c r="O203" s="1652"/>
      <c r="P203" s="1652"/>
      <c r="Q203" s="1653"/>
      <c r="R203" s="1654"/>
      <c r="S203" s="1652"/>
      <c r="T203" s="1652"/>
      <c r="U203" s="1652"/>
      <c r="V203" s="1963"/>
      <c r="W203" s="1983"/>
      <c r="X203" s="1983"/>
      <c r="Y203" s="1983"/>
      <c r="Z203" s="1983"/>
      <c r="AA203" s="1983"/>
      <c r="AB203" s="1983"/>
      <c r="AC203" s="1983"/>
      <c r="AD203" s="1983"/>
      <c r="AE203" s="1983"/>
      <c r="AF203" s="1983"/>
      <c r="AG203" s="1983"/>
      <c r="AH203" s="1983"/>
      <c r="AI203" s="1983"/>
      <c r="AJ203" s="1983"/>
      <c r="AK203" s="1983"/>
      <c r="AL203" s="1983"/>
      <c r="AM203" s="1983"/>
      <c r="AN203" s="1983"/>
      <c r="AO203" s="1983"/>
      <c r="AP203" s="1983"/>
      <c r="AQ203" s="1983"/>
      <c r="AR203" s="1983"/>
      <c r="AS203" s="1983"/>
      <c r="AT203" s="1983"/>
      <c r="AU203" s="1983"/>
      <c r="AV203" s="1983"/>
      <c r="AW203" s="1983"/>
      <c r="AX203" s="1983"/>
      <c r="AY203" s="1983"/>
      <c r="AZ203" s="585"/>
      <c r="BA203" s="390"/>
      <c r="BB203" s="159"/>
      <c r="BC203" s="341"/>
      <c r="BD203" s="307"/>
      <c r="BE203" s="307"/>
      <c r="BF203" s="307"/>
      <c r="BG203" s="342"/>
      <c r="BH203" s="352"/>
      <c r="BI203" s="307"/>
      <c r="BJ203" s="307"/>
      <c r="BK203" s="307"/>
      <c r="BL203" s="342"/>
      <c r="BM203" s="352"/>
      <c r="BN203" s="307"/>
      <c r="BO203" s="307"/>
      <c r="BP203" s="307"/>
      <c r="BQ203" s="342"/>
      <c r="BR203" s="352"/>
      <c r="BS203" s="307"/>
      <c r="BT203" s="307"/>
      <c r="BU203" s="307"/>
      <c r="BV203" s="2009"/>
      <c r="BW203" s="2055"/>
      <c r="BX203" s="2055"/>
      <c r="BY203" s="1860"/>
      <c r="BZ203" s="1860"/>
      <c r="CA203" s="1860"/>
      <c r="CB203" s="1860"/>
      <c r="CC203" s="1860"/>
      <c r="CD203" s="1860"/>
      <c r="CE203" s="1860"/>
      <c r="CF203" s="1860"/>
      <c r="CG203" s="1860"/>
      <c r="CH203" s="1860"/>
      <c r="CI203" s="1860"/>
      <c r="CJ203" s="1860"/>
      <c r="CK203" s="1860"/>
      <c r="CL203" s="1860"/>
      <c r="CM203" s="1860"/>
      <c r="CN203" s="1860"/>
      <c r="CO203" s="1860"/>
      <c r="CP203" s="1860"/>
      <c r="CQ203" s="1860"/>
      <c r="CR203" s="1860"/>
      <c r="CS203" s="1860"/>
      <c r="CT203" s="1860"/>
      <c r="CU203" s="1860"/>
      <c r="CV203" s="1860"/>
      <c r="CW203" s="1860"/>
      <c r="CX203" s="1860"/>
      <c r="CY203" s="1860"/>
      <c r="CZ203" s="1860"/>
    </row>
    <row r="204" s="587" customFormat="true" ht="15" customHeight="true" x14ac:dyDescent="0.2">
      <c r="A204" s="1565"/>
      <c r="B204" s="1739"/>
      <c r="C204" s="1651"/>
      <c r="D204" s="1652"/>
      <c r="E204" s="1652"/>
      <c r="F204" s="1652"/>
      <c r="G204" s="1653"/>
      <c r="H204" s="1654"/>
      <c r="I204" s="1652"/>
      <c r="J204" s="1652"/>
      <c r="K204" s="1652"/>
      <c r="L204" s="1655"/>
      <c r="M204" s="1656"/>
      <c r="N204" s="1652"/>
      <c r="O204" s="1652"/>
      <c r="P204" s="1652"/>
      <c r="Q204" s="1653"/>
      <c r="R204" s="1654"/>
      <c r="S204" s="1652"/>
      <c r="T204" s="1652"/>
      <c r="U204" s="1652"/>
      <c r="V204" s="1963"/>
      <c r="W204" s="1983"/>
      <c r="X204" s="1983"/>
      <c r="Y204" s="1983"/>
      <c r="Z204" s="1983"/>
      <c r="AA204" s="1983"/>
      <c r="AB204" s="1983"/>
      <c r="AC204" s="1983"/>
      <c r="AD204" s="1983"/>
      <c r="AE204" s="1983"/>
      <c r="AF204" s="1983"/>
      <c r="AG204" s="1983"/>
      <c r="AH204" s="1983"/>
      <c r="AI204" s="1983"/>
      <c r="AJ204" s="1983"/>
      <c r="AK204" s="1983"/>
      <c r="AL204" s="1983"/>
      <c r="AM204" s="1983"/>
      <c r="AN204" s="1983"/>
      <c r="AO204" s="1983"/>
      <c r="AP204" s="1983"/>
      <c r="AQ204" s="1983"/>
      <c r="AR204" s="1983"/>
      <c r="AS204" s="1983"/>
      <c r="AT204" s="1983"/>
      <c r="AU204" s="1983"/>
      <c r="AV204" s="1983"/>
      <c r="AW204" s="1983"/>
      <c r="AX204" s="1983"/>
      <c r="AY204" s="1983"/>
      <c r="AZ204" s="585"/>
      <c r="BA204" s="390"/>
      <c r="BB204" s="159"/>
      <c r="BC204" s="341"/>
      <c r="BD204" s="307"/>
      <c r="BE204" s="307"/>
      <c r="BF204" s="307"/>
      <c r="BG204" s="342"/>
      <c r="BH204" s="352"/>
      <c r="BI204" s="307"/>
      <c r="BJ204" s="307"/>
      <c r="BK204" s="307"/>
      <c r="BL204" s="342"/>
      <c r="BM204" s="352"/>
      <c r="BN204" s="307"/>
      <c r="BO204" s="307"/>
      <c r="BP204" s="307"/>
      <c r="BQ204" s="342"/>
      <c r="BR204" s="352"/>
      <c r="BS204" s="307"/>
      <c r="BT204" s="307"/>
      <c r="BU204" s="307"/>
      <c r="BV204" s="2009"/>
      <c r="BW204" s="2055"/>
      <c r="BX204" s="2055"/>
      <c r="BY204" s="1860"/>
      <c r="BZ204" s="1860"/>
      <c r="CA204" s="1860"/>
      <c r="CB204" s="1860"/>
      <c r="CC204" s="1860"/>
      <c r="CD204" s="1860"/>
      <c r="CE204" s="1860"/>
      <c r="CF204" s="1860"/>
      <c r="CG204" s="1860"/>
      <c r="CH204" s="1860"/>
      <c r="CI204" s="1860"/>
      <c r="CJ204" s="1860"/>
      <c r="CK204" s="1860"/>
      <c r="CL204" s="1860"/>
      <c r="CM204" s="1860"/>
      <c r="CN204" s="1860"/>
      <c r="CO204" s="1860"/>
      <c r="CP204" s="1860"/>
      <c r="CQ204" s="1860"/>
      <c r="CR204" s="1860"/>
      <c r="CS204" s="1860"/>
      <c r="CT204" s="1860"/>
      <c r="CU204" s="1860"/>
      <c r="CV204" s="1860"/>
      <c r="CW204" s="1860"/>
      <c r="CX204" s="1860"/>
      <c r="CY204" s="1860"/>
      <c r="CZ204" s="1860"/>
    </row>
    <row r="205" s="587" customFormat="true" ht="15" customHeight="true" x14ac:dyDescent="0.2">
      <c r="A205" s="1572"/>
      <c r="B205" s="1741"/>
      <c r="C205" s="1676"/>
      <c r="D205" s="1677"/>
      <c r="E205" s="1677"/>
      <c r="F205" s="1677"/>
      <c r="G205" s="1678"/>
      <c r="H205" s="1679"/>
      <c r="I205" s="1677"/>
      <c r="J205" s="1677"/>
      <c r="K205" s="1677"/>
      <c r="L205" s="1680"/>
      <c r="M205" s="1681"/>
      <c r="N205" s="1677"/>
      <c r="O205" s="1677"/>
      <c r="P205" s="1677"/>
      <c r="Q205" s="1678"/>
      <c r="R205" s="1679"/>
      <c r="S205" s="1677"/>
      <c r="T205" s="1677"/>
      <c r="U205" s="1677"/>
      <c r="V205" s="1974"/>
      <c r="W205" s="1983"/>
      <c r="X205" s="1983"/>
      <c r="Y205" s="1983"/>
      <c r="Z205" s="1983"/>
      <c r="AA205" s="1983"/>
      <c r="AB205" s="1983"/>
      <c r="AC205" s="1983"/>
      <c r="AD205" s="1983"/>
      <c r="AE205" s="1983"/>
      <c r="AF205" s="1983"/>
      <c r="AG205" s="1983"/>
      <c r="AH205" s="1983"/>
      <c r="AI205" s="1983"/>
      <c r="AJ205" s="1983"/>
      <c r="AK205" s="1983"/>
      <c r="AL205" s="1983"/>
      <c r="AM205" s="1983"/>
      <c r="AN205" s="1983"/>
      <c r="AO205" s="1983"/>
      <c r="AP205" s="1983"/>
      <c r="AQ205" s="1983"/>
      <c r="AR205" s="1983"/>
      <c r="AS205" s="1983"/>
      <c r="AT205" s="1983"/>
      <c r="AU205" s="1983"/>
      <c r="AV205" s="1983"/>
      <c r="AW205" s="1983"/>
      <c r="AX205" s="1983"/>
      <c r="AY205" s="1983"/>
      <c r="AZ205" s="585"/>
      <c r="BA205" s="390"/>
      <c r="BB205" s="159"/>
      <c r="BC205" s="360"/>
      <c r="BD205" s="357"/>
      <c r="BE205" s="357"/>
      <c r="BF205" s="357"/>
      <c r="BG205" s="359"/>
      <c r="BH205" s="356"/>
      <c r="BI205" s="357"/>
      <c r="BJ205" s="357"/>
      <c r="BK205" s="357"/>
      <c r="BL205" s="359"/>
      <c r="BM205" s="356"/>
      <c r="BN205" s="357"/>
      <c r="BO205" s="357"/>
      <c r="BP205" s="357"/>
      <c r="BQ205" s="359"/>
      <c r="BR205" s="356"/>
      <c r="BS205" s="357"/>
      <c r="BT205" s="357"/>
      <c r="BU205" s="357"/>
      <c r="BV205" s="2010"/>
      <c r="BW205" s="2055"/>
      <c r="BX205" s="2055"/>
      <c r="BY205" s="1860"/>
      <c r="BZ205" s="1860"/>
      <c r="CA205" s="1860"/>
      <c r="CB205" s="1860"/>
      <c r="CC205" s="1860"/>
      <c r="CD205" s="1860"/>
      <c r="CE205" s="1860"/>
      <c r="CF205" s="1860"/>
      <c r="CG205" s="1860"/>
      <c r="CH205" s="1860"/>
      <c r="CI205" s="1860"/>
      <c r="CJ205" s="1860"/>
      <c r="CK205" s="1860"/>
      <c r="CL205" s="1860"/>
      <c r="CM205" s="1860"/>
      <c r="CN205" s="1860"/>
      <c r="CO205" s="1860"/>
      <c r="CP205" s="1860"/>
      <c r="CQ205" s="1860"/>
      <c r="CR205" s="1860"/>
      <c r="CS205" s="1860"/>
      <c r="CT205" s="1860"/>
      <c r="CU205" s="1860"/>
      <c r="CV205" s="1860"/>
      <c r="CW205" s="1860"/>
      <c r="CX205" s="1860"/>
      <c r="CY205" s="1860"/>
      <c r="CZ205" s="1860"/>
    </row>
    <row r="206" s="584" customFormat="true" ht="250.15" customHeight="true" x14ac:dyDescent="0.2">
      <c r="B206" s="659"/>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15"/>
      <c r="BX206" s="215"/>
      <c r="BY206" s="215"/>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W207" s="211"/>
      <c r="X207" s="211"/>
      <c r="Y207" s="211"/>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W207" s="211"/>
      <c r="BX207" s="211"/>
      <c r="BY207" s="211"/>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2212" t="str">
        <f>A1026</f>
        <v>Trinidad and Tobago</v>
      </c>
      <c r="B208" s="2213"/>
      <c r="W208" s="211"/>
      <c r="X208" s="211"/>
      <c r="Y208" s="211"/>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W208" s="211"/>
      <c r="BX208" s="211"/>
      <c r="BY208" s="211"/>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2011</v>
      </c>
      <c r="B209" s="139"/>
      <c r="W209" s="211"/>
      <c r="X209" s="211"/>
      <c r="Y209" s="211"/>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W209" s="211"/>
      <c r="BX209" s="211"/>
      <c r="BY209" s="211"/>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2" t="s">
        <v>112</v>
      </c>
      <c r="B210" s="141"/>
      <c r="W210" s="211"/>
      <c r="X210" s="211"/>
      <c r="Y210" s="21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W210" s="211"/>
      <c r="BX210" s="211"/>
      <c r="BY210" s="211"/>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97</v>
      </c>
      <c r="B211" s="139"/>
      <c r="W211" s="211"/>
      <c r="X211" s="211"/>
      <c r="Y211" s="211"/>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W211" s="211"/>
      <c r="BX211" s="211"/>
      <c r="BY211" s="211"/>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3" t="s">
        <v>98</v>
      </c>
      <c r="B212" s="222"/>
      <c r="W212" s="211"/>
      <c r="X212" s="211"/>
      <c r="Y212" s="211"/>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W212" s="211"/>
      <c r="BX212" s="211"/>
      <c r="BY212" s="211"/>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41</v>
      </c>
      <c r="B213" s="145"/>
      <c r="W213" s="211"/>
      <c r="X213" s="211"/>
      <c r="Y213" s="211"/>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W213" s="211"/>
      <c r="BX213" s="211"/>
      <c r="BY213" s="211"/>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40</v>
      </c>
      <c r="B214" s="145"/>
      <c r="W214" s="211"/>
      <c r="X214" s="211"/>
      <c r="Y214" s="211"/>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W214" s="211"/>
      <c r="BX214" s="211"/>
      <c r="BY214" s="211"/>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134</v>
      </c>
      <c r="B215" s="221" t="str">
        <f>A1025</f>
        <v>MICS11</v>
      </c>
      <c r="W215" s="211"/>
      <c r="X215" s="211"/>
      <c r="Y215" s="211"/>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W215" s="211"/>
      <c r="BX215" s="211"/>
      <c r="BY215" s="211"/>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97"/>
      <c r="B216" s="595"/>
      <c r="W216" s="211"/>
      <c r="X216" s="211"/>
      <c r="Y216" s="211"/>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W216" s="211"/>
      <c r="BX216" s="211"/>
      <c r="BY216" s="211"/>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97"/>
      <c r="B217" s="596"/>
      <c r="W217" s="211"/>
      <c r="X217" s="211"/>
      <c r="Y217" s="211"/>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W217" s="211"/>
      <c r="BX217" s="211"/>
      <c r="BY217" s="211"/>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97"/>
      <c r="B218" s="595"/>
      <c r="W218" s="211"/>
      <c r="X218" s="211"/>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W218" s="211"/>
      <c r="BX218" s="211"/>
      <c r="BY218" s="211"/>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98"/>
      <c r="B219" s="599"/>
      <c r="W219" s="211"/>
      <c r="X219" s="211"/>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W219" s="211"/>
      <c r="BX219" s="211"/>
      <c r="BY219" s="211"/>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577" customFormat="true" ht="15" customHeight="true" x14ac:dyDescent="0.2">
      <c r="A220" s="114" t="s">
        <v>87</v>
      </c>
      <c r="B220" s="206"/>
      <c r="C220" s="2165" t="s">
        <v>115</v>
      </c>
      <c r="D220" s="2166"/>
      <c r="E220" s="2166"/>
      <c r="F220" s="2166"/>
      <c r="G220" s="2167"/>
      <c r="H220" s="2334" t="s">
        <v>39</v>
      </c>
      <c r="I220" s="2335"/>
      <c r="J220" s="2335"/>
      <c r="K220" s="2335"/>
      <c r="L220" s="2336"/>
      <c r="M220" s="2337" t="s">
        <v>38</v>
      </c>
      <c r="N220" s="2338"/>
      <c r="O220" s="2338"/>
      <c r="P220" s="2338"/>
      <c r="Q220" s="2339"/>
      <c r="R220" s="1933" t="s">
        <v>139</v>
      </c>
      <c r="S220" s="1944"/>
      <c r="T220" s="1944"/>
      <c r="U220" s="1944"/>
      <c r="V220" s="1945"/>
      <c r="W220" s="1983"/>
      <c r="X220" s="1983"/>
      <c r="Y220" s="1983"/>
      <c r="Z220" s="1983"/>
      <c r="AA220" s="1983"/>
      <c r="AB220" s="1983"/>
      <c r="AC220" s="1983"/>
      <c r="AD220" s="1983"/>
      <c r="AE220" s="1983"/>
      <c r="AF220" s="1983"/>
      <c r="AG220" s="1983"/>
      <c r="AH220" s="1983"/>
      <c r="AI220" s="1983"/>
      <c r="AJ220" s="1983"/>
      <c r="AK220" s="1983"/>
      <c r="AL220" s="1983"/>
      <c r="AM220" s="1983"/>
      <c r="AN220" s="1983"/>
      <c r="AO220" s="1983"/>
      <c r="AP220" s="1983"/>
      <c r="AQ220" s="1983"/>
      <c r="AR220" s="1983"/>
      <c r="AS220" s="1983"/>
      <c r="AT220" s="1983"/>
      <c r="AU220" s="1983"/>
      <c r="AV220" s="1983"/>
      <c r="AW220" s="1983"/>
      <c r="AX220" s="1983"/>
      <c r="AY220" s="1983"/>
      <c r="AZ220" s="585"/>
      <c r="BA220" s="217" t="s">
        <v>129</v>
      </c>
      <c r="BB220" s="114" t="s">
        <v>87</v>
      </c>
      <c r="BC220" s="2247" t="s">
        <v>115</v>
      </c>
      <c r="BD220" s="2248"/>
      <c r="BE220" s="2248"/>
      <c r="BF220" s="2248"/>
      <c r="BG220" s="2249"/>
      <c r="BH220" s="2250" t="s">
        <v>39</v>
      </c>
      <c r="BI220" s="2248"/>
      <c r="BJ220" s="2248"/>
      <c r="BK220" s="2248"/>
      <c r="BL220" s="2249"/>
      <c r="BM220" s="2250" t="s">
        <v>38</v>
      </c>
      <c r="BN220" s="2248"/>
      <c r="BO220" s="2248"/>
      <c r="BP220" s="2248"/>
      <c r="BQ220" s="2251"/>
      <c r="BR220" s="1785" t="s">
        <v>139</v>
      </c>
      <c r="BS220" s="1786"/>
      <c r="BT220" s="1786"/>
      <c r="BU220" s="1786"/>
      <c r="BV220" s="1786"/>
      <c r="BW220" s="2056"/>
      <c r="BX220" s="2056"/>
      <c r="BY220" s="2057"/>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577" customFormat="true" ht="12.75" x14ac:dyDescent="0.2">
      <c r="A221" s="190" t="s">
        <v>88</v>
      </c>
      <c r="B221" s="247"/>
      <c r="C221" s="285" t="s">
        <v>0</v>
      </c>
      <c r="D221" s="286" t="s">
        <v>1</v>
      </c>
      <c r="E221" s="286" t="s">
        <v>2</v>
      </c>
      <c r="F221" s="286" t="s">
        <v>3</v>
      </c>
      <c r="G221" s="287" t="s">
        <v>4</v>
      </c>
      <c r="H221" s="1547" t="s">
        <v>0</v>
      </c>
      <c r="I221" s="1515" t="s">
        <v>1</v>
      </c>
      <c r="J221" s="1515" t="s">
        <v>2</v>
      </c>
      <c r="K221" s="1515" t="s">
        <v>3</v>
      </c>
      <c r="L221" s="1516" t="s">
        <v>4</v>
      </c>
      <c r="M221" s="1537" t="s">
        <v>0</v>
      </c>
      <c r="N221" s="1515" t="s">
        <v>1</v>
      </c>
      <c r="O221" s="1515" t="s">
        <v>2</v>
      </c>
      <c r="P221" s="1515" t="s">
        <v>3</v>
      </c>
      <c r="Q221" s="1559" t="s">
        <v>4</v>
      </c>
      <c r="R221" s="1547" t="s">
        <v>318</v>
      </c>
      <c r="S221" s="1515" t="s">
        <v>319</v>
      </c>
      <c r="T221" s="1515" t="s">
        <v>320</v>
      </c>
      <c r="U221" s="1515" t="s">
        <v>321</v>
      </c>
      <c r="V221" s="1517" t="s">
        <v>247</v>
      </c>
      <c r="W221" s="1983"/>
      <c r="X221" s="1983"/>
      <c r="Y221" s="1983"/>
      <c r="Z221" s="1983"/>
      <c r="AA221" s="1983"/>
      <c r="AB221" s="1983"/>
      <c r="AC221" s="1983"/>
      <c r="AD221" s="1983"/>
      <c r="AE221" s="1983"/>
      <c r="AF221" s="1983"/>
      <c r="AG221" s="1983"/>
      <c r="AH221" s="1983"/>
      <c r="AI221" s="1983"/>
      <c r="AJ221" s="1983"/>
      <c r="AK221" s="1983"/>
      <c r="AL221" s="1983"/>
      <c r="AM221" s="1983"/>
      <c r="AN221" s="1983"/>
      <c r="AO221" s="1983"/>
      <c r="AP221" s="1983"/>
      <c r="AQ221" s="1983"/>
      <c r="AR221" s="1983"/>
      <c r="AS221" s="1983"/>
      <c r="AT221" s="1983"/>
      <c r="AU221" s="1983"/>
      <c r="AV221" s="1983"/>
      <c r="AW221" s="1983"/>
      <c r="AX221" s="1983"/>
      <c r="AY221" s="1983"/>
      <c r="AZ221" s="585"/>
      <c r="BA221" s="202" t="s">
        <v>118</v>
      </c>
      <c r="BB221" s="201"/>
      <c r="BC221" s="343" t="s">
        <v>0</v>
      </c>
      <c r="BD221" s="176" t="s">
        <v>1</v>
      </c>
      <c r="BE221" s="176" t="s">
        <v>2</v>
      </c>
      <c r="BF221" s="176" t="s">
        <v>3</v>
      </c>
      <c r="BG221" s="344" t="s">
        <v>4</v>
      </c>
      <c r="BH221" s="353" t="s">
        <v>0</v>
      </c>
      <c r="BI221" s="176" t="s">
        <v>1</v>
      </c>
      <c r="BJ221" s="176" t="s">
        <v>2</v>
      </c>
      <c r="BK221" s="176" t="s">
        <v>3</v>
      </c>
      <c r="BL221" s="344" t="s">
        <v>4</v>
      </c>
      <c r="BM221" s="353" t="s">
        <v>0</v>
      </c>
      <c r="BN221" s="176" t="s">
        <v>1</v>
      </c>
      <c r="BO221" s="176" t="s">
        <v>2</v>
      </c>
      <c r="BP221" s="176" t="s">
        <v>3</v>
      </c>
      <c r="BQ221" s="344" t="s">
        <v>4</v>
      </c>
      <c r="BR221" s="353" t="s">
        <v>318</v>
      </c>
      <c r="BS221" s="176" t="s">
        <v>319</v>
      </c>
      <c r="BT221" s="176" t="s">
        <v>320</v>
      </c>
      <c r="BU221" s="176" t="s">
        <v>321</v>
      </c>
      <c r="BV221" s="2011" t="s">
        <v>247</v>
      </c>
      <c r="BW221" s="2058"/>
      <c r="BX221" s="2058"/>
      <c r="BY221" s="1861"/>
      <c r="BZ221" s="1861"/>
      <c r="CA221" s="1861"/>
      <c r="CB221" s="1861"/>
      <c r="CC221" s="1861"/>
      <c r="CD221" s="1861"/>
      <c r="CE221" s="1861"/>
      <c r="CF221" s="1861"/>
      <c r="CG221" s="1861"/>
      <c r="CH221" s="1861"/>
      <c r="CI221" s="1861"/>
      <c r="CJ221" s="1861"/>
      <c r="CK221" s="1861"/>
      <c r="CL221" s="1861"/>
      <c r="CM221" s="1861"/>
      <c r="CN221" s="1861"/>
      <c r="CO221" s="1861"/>
      <c r="CP221" s="1861"/>
      <c r="CQ221" s="1861"/>
      <c r="CR221" s="1861"/>
      <c r="CS221" s="1861"/>
      <c r="CT221" s="1861"/>
      <c r="CU221" s="1861"/>
      <c r="CV221" s="1861"/>
      <c r="CW221" s="1861"/>
      <c r="CX221" s="1861"/>
      <c r="CY221" s="1861"/>
      <c r="CZ221" s="1861"/>
    </row>
    <row r="222" s="577" customFormat="true" ht="15" customHeight="true" x14ac:dyDescent="0.2">
      <c r="A222" s="2347" t="s">
        <v>37</v>
      </c>
      <c r="B222" s="1742" t="s">
        <v>15</v>
      </c>
      <c r="C222" s="1682">
        <v>77.017666870655518</v>
      </c>
      <c r="D222" s="1683">
        <v>89.983926532022977</v>
      </c>
      <c r="E222" s="1683">
        <v>93.275319222739995</v>
      </c>
      <c r="F222" s="1683">
        <v>92.850506714727572</v>
      </c>
      <c r="G222" s="1684">
        <v>94.160781086983732</v>
      </c>
      <c r="H222" s="1685">
        <v>78.119211348526647</v>
      </c>
      <c r="I222" s="1683">
        <v>89.416186096928058</v>
      </c>
      <c r="J222" s="1683">
        <v>91.590480086532651</v>
      </c>
      <c r="K222" s="1683">
        <v>93.447721588221</v>
      </c>
      <c r="L222" s="1686">
        <v>94.394888396911696</v>
      </c>
      <c r="M222" s="1687">
        <v>75.938867809032345</v>
      </c>
      <c r="N222" s="1683">
        <v>89.613810220297978</v>
      </c>
      <c r="O222" s="1683">
        <v>95.415535866308133</v>
      </c>
      <c r="P222" s="1683">
        <v>94.618154772590572</v>
      </c>
      <c r="Q222" s="1684">
        <v>92.508555959241647</v>
      </c>
      <c r="R222" s="1685">
        <v>89.42592029990233</v>
      </c>
      <c r="S222" s="1683">
        <v>82.620031938744262</v>
      </c>
      <c r="T222" s="1683">
        <v>85.243964905805669</v>
      </c>
      <c r="U222" s="1683">
        <v>96.089112861545573</v>
      </c>
      <c r="V222" s="1975">
        <v>77.44340131217659</v>
      </c>
      <c r="W222" s="1983"/>
      <c r="X222" s="1983"/>
      <c r="Y222" s="1983"/>
      <c r="Z222" s="1983"/>
      <c r="AA222" s="1983"/>
      <c r="AB222" s="1983"/>
      <c r="AC222" s="1983"/>
      <c r="AD222" s="1983"/>
      <c r="AE222" s="1983"/>
      <c r="AF222" s="1983"/>
      <c r="AG222" s="1983"/>
      <c r="AH222" s="1983"/>
      <c r="AI222" s="1983"/>
      <c r="AJ222" s="1983"/>
      <c r="AK222" s="1983"/>
      <c r="AL222" s="1983"/>
      <c r="AM222" s="1983"/>
      <c r="AN222" s="1983"/>
      <c r="AO222" s="1983"/>
      <c r="AP222" s="1983"/>
      <c r="AQ222" s="1983"/>
      <c r="AR222" s="1983"/>
      <c r="AS222" s="1983"/>
      <c r="AT222" s="1983"/>
      <c r="AU222" s="1983"/>
      <c r="AV222" s="1983"/>
      <c r="AW222" s="1983"/>
      <c r="AX222" s="1983"/>
      <c r="AY222" s="1983"/>
      <c r="AZ222" s="585"/>
      <c r="BA222" s="2280" t="s">
        <v>37</v>
      </c>
      <c r="BB222" s="160" t="s">
        <v>15</v>
      </c>
      <c r="BC222" s="370">
        <v>2511.4828263281292</v>
      </c>
      <c r="BD222" s="374">
        <v>2994.8507423274077</v>
      </c>
      <c r="BE222" s="374">
        <v>3108.8491073594837</v>
      </c>
      <c r="BF222" s="374">
        <v>3095.9080201831071</v>
      </c>
      <c r="BG222" s="378">
        <v>3028.6486009089326</v>
      </c>
      <c r="BH222" s="382">
        <v>1504.3358845738426</v>
      </c>
      <c r="BI222" s="374">
        <v>1764.1015101403698</v>
      </c>
      <c r="BJ222" s="374">
        <v>1787.0103385309849</v>
      </c>
      <c r="BK222" s="374">
        <v>1827.5713685969488</v>
      </c>
      <c r="BL222" s="378">
        <v>1737.3301421042022</v>
      </c>
      <c r="BM222" s="382">
        <v>1030.5032368475704</v>
      </c>
      <c r="BN222" s="374">
        <v>1234.2970017441028</v>
      </c>
      <c r="BO222" s="374">
        <v>1312.4396450351087</v>
      </c>
      <c r="BP222" s="374">
        <v>1282.8011537908646</v>
      </c>
      <c r="BQ222" s="378">
        <v>1259.3490157430347</v>
      </c>
      <c r="BR222" s="382">
        <v>5684.2088691942763</v>
      </c>
      <c r="BS222" s="374">
        <v>855.86892552409495</v>
      </c>
      <c r="BT222" s="374">
        <v>3327.0538474848904</v>
      </c>
      <c r="BU222" s="374">
        <v>4446.7025471309062</v>
      </c>
      <c r="BV222" s="2012">
        <v>425.90510777292138</v>
      </c>
      <c r="BW222" s="2059"/>
      <c r="BX222" s="2059"/>
      <c r="BY222" s="1862"/>
      <c r="BZ222" s="1862"/>
      <c r="CA222" s="1862"/>
      <c r="CB222" s="1862"/>
      <c r="CC222" s="1862"/>
      <c r="CD222" s="1862"/>
      <c r="CE222" s="1862"/>
      <c r="CF222" s="1862"/>
      <c r="CG222" s="1862"/>
      <c r="CH222" s="1862"/>
      <c r="CI222" s="1862"/>
      <c r="CJ222" s="1862"/>
      <c r="CK222" s="1862"/>
      <c r="CL222" s="1862"/>
      <c r="CM222" s="1862"/>
      <c r="CN222" s="1862"/>
      <c r="CO222" s="1862"/>
      <c r="CP222" s="1862"/>
      <c r="CQ222" s="1862"/>
      <c r="CR222" s="1862"/>
      <c r="CS222" s="1862"/>
      <c r="CT222" s="1862"/>
      <c r="CU222" s="1862"/>
      <c r="CV222" s="1862"/>
      <c r="CW222" s="1862"/>
      <c r="CX222" s="1862"/>
      <c r="CY222" s="1862"/>
      <c r="CZ222" s="1863"/>
    </row>
    <row r="223" s="577" customFormat="true" ht="15" customHeight="true" x14ac:dyDescent="0.2">
      <c r="A223" s="2348"/>
      <c r="B223" s="1743" t="s">
        <v>16</v>
      </c>
      <c r="C223" s="1688">
        <v>11.247985455494334</v>
      </c>
      <c r="D223" s="1689">
        <v>5.7380503382846211</v>
      </c>
      <c r="E223" s="1689">
        <v>2.9522461455519613</v>
      </c>
      <c r="F223" s="1689">
        <v>2.3538545423914869</v>
      </c>
      <c r="G223" s="1690">
        <v>1.1485049381599695</v>
      </c>
      <c r="H223" s="1691">
        <v>12.501669396220219</v>
      </c>
      <c r="I223" s="1689">
        <v>5.4928140348513228</v>
      </c>
      <c r="J223" s="1689">
        <v>3.2503687223796187</v>
      </c>
      <c r="K223" s="1689">
        <v>2.3118913472934279</v>
      </c>
      <c r="L223" s="1692">
        <v>0.73580308665254168</v>
      </c>
      <c r="M223" s="1693">
        <v>10.009887481117476</v>
      </c>
      <c r="N223" s="1689">
        <v>5.1591614055769819</v>
      </c>
      <c r="O223" s="1689">
        <v>2.5715075155465672</v>
      </c>
      <c r="P223" s="1689">
        <v>1.7958695335113275</v>
      </c>
      <c r="Q223" s="1690">
        <v>2.4743939160449471</v>
      </c>
      <c r="R223" s="1691">
        <v>4.8550186265147417</v>
      </c>
      <c r="S223" s="1689">
        <v>4.5431902089615619</v>
      </c>
      <c r="T223" s="1689">
        <v>7.6246854246910871</v>
      </c>
      <c r="U223" s="1689">
        <v>2.0513382974409935</v>
      </c>
      <c r="V223" s="1976">
        <v>4.2551312435621966</v>
      </c>
      <c r="W223" s="1983"/>
      <c r="X223" s="1983"/>
      <c r="Y223" s="1983"/>
      <c r="Z223" s="1983"/>
      <c r="AA223" s="1983"/>
      <c r="AB223" s="1983"/>
      <c r="AC223" s="1983"/>
      <c r="AD223" s="1983"/>
      <c r="AE223" s="1983"/>
      <c r="AF223" s="1983"/>
      <c r="AG223" s="1983"/>
      <c r="AH223" s="1983"/>
      <c r="AI223" s="1983"/>
      <c r="AJ223" s="1983"/>
      <c r="AK223" s="1983"/>
      <c r="AL223" s="1983"/>
      <c r="AM223" s="1983"/>
      <c r="AN223" s="1983"/>
      <c r="AO223" s="1983"/>
      <c r="AP223" s="1983"/>
      <c r="AQ223" s="1983"/>
      <c r="AR223" s="1983"/>
      <c r="AS223" s="1983"/>
      <c r="AT223" s="1983"/>
      <c r="AU223" s="1983"/>
      <c r="AV223" s="1983"/>
      <c r="AW223" s="1983"/>
      <c r="AX223" s="1983"/>
      <c r="AY223" s="1983"/>
      <c r="AZ223" s="585"/>
      <c r="BA223" s="2281"/>
      <c r="BB223" s="161" t="s">
        <v>16</v>
      </c>
      <c r="BC223" s="371">
        <v>366.78756251737082</v>
      </c>
      <c r="BD223" s="375">
        <v>190.9741548009485</v>
      </c>
      <c r="BE223" s="375">
        <v>98.397817030114481</v>
      </c>
      <c r="BF223" s="375">
        <v>78.484409121467465</v>
      </c>
      <c r="BG223" s="379">
        <v>36.941259768033397</v>
      </c>
      <c r="BH223" s="383">
        <v>240.74372443299609</v>
      </c>
      <c r="BI223" s="375">
        <v>108.36831626096763</v>
      </c>
      <c r="BJ223" s="375">
        <v>63.41753537531892</v>
      </c>
      <c r="BK223" s="375">
        <v>45.21401230346391</v>
      </c>
      <c r="BL223" s="379">
        <v>13.542395174192441</v>
      </c>
      <c r="BM223" s="383">
        <v>135.83586044121421</v>
      </c>
      <c r="BN223" s="375">
        <v>71.059777937833843</v>
      </c>
      <c r="BO223" s="375">
        <v>35.371057556474597</v>
      </c>
      <c r="BP223" s="375">
        <v>24.347795781719807</v>
      </c>
      <c r="BQ223" s="379">
        <v>33.684727973752949</v>
      </c>
      <c r="BR223" s="383">
        <v>308.60112867039339</v>
      </c>
      <c r="BS223" s="375">
        <v>47.063348093092245</v>
      </c>
      <c r="BT223" s="375">
        <v>297.58985291347869</v>
      </c>
      <c r="BU223" s="375">
        <v>94.929497844375462</v>
      </c>
      <c r="BV223" s="2013">
        <v>23.401375716594895</v>
      </c>
      <c r="BW223" s="2060"/>
      <c r="BX223" s="2060"/>
      <c r="BY223" s="1864"/>
      <c r="BZ223" s="1864"/>
      <c r="CA223" s="1864"/>
      <c r="CB223" s="1864"/>
      <c r="CC223" s="1864"/>
      <c r="CD223" s="1864"/>
      <c r="CE223" s="1864"/>
      <c r="CF223" s="1864"/>
      <c r="CG223" s="1864"/>
      <c r="CH223" s="1864"/>
      <c r="CI223" s="1864"/>
      <c r="CJ223" s="1864"/>
      <c r="CK223" s="1864"/>
      <c r="CL223" s="1864"/>
      <c r="CM223" s="1864"/>
      <c r="CN223" s="1864"/>
      <c r="CO223" s="1864"/>
      <c r="CP223" s="1864"/>
      <c r="CQ223" s="1864"/>
      <c r="CR223" s="1864"/>
      <c r="CS223" s="1864"/>
      <c r="CT223" s="1864"/>
      <c r="CU223" s="1864"/>
      <c r="CV223" s="1864"/>
      <c r="CW223" s="1864"/>
      <c r="CX223" s="1864"/>
      <c r="CY223" s="1864"/>
      <c r="CZ223" s="1865"/>
    </row>
    <row r="224" s="577" customFormat="true" ht="15" customHeight="true" x14ac:dyDescent="0.2">
      <c r="A224" s="2349"/>
      <c r="B224" s="1744" t="s">
        <v>20</v>
      </c>
      <c r="C224" s="1688">
        <v>11.734347673849697</v>
      </c>
      <c r="D224" s="1689">
        <v>4.2780231296923903</v>
      </c>
      <c r="E224" s="1689">
        <v>3.7724346317080117</v>
      </c>
      <c r="F224" s="1689">
        <v>4.7956387428809952</v>
      </c>
      <c r="G224" s="1690">
        <v>4.6907139748562949</v>
      </c>
      <c r="H224" s="1691">
        <v>9.3791192552531637</v>
      </c>
      <c r="I224" s="1689">
        <v>5.0909998682206457</v>
      </c>
      <c r="J224" s="1689">
        <v>5.1591511910877994</v>
      </c>
      <c r="K224" s="1689">
        <v>4.2403870644855912</v>
      </c>
      <c r="L224" s="1692">
        <v>4.869308516435793</v>
      </c>
      <c r="M224" s="1693">
        <v>14.051244709850309</v>
      </c>
      <c r="N224" s="1689">
        <v>5.2270283741250809</v>
      </c>
      <c r="O224" s="1689">
        <v>2.0129566181452918</v>
      </c>
      <c r="P224" s="1689">
        <v>3.5859756938981238</v>
      </c>
      <c r="Q224" s="1690">
        <v>5.0170501247133616</v>
      </c>
      <c r="R224" s="1691">
        <v>5.7190610735825587</v>
      </c>
      <c r="S224" s="1689">
        <v>12.83677785229437</v>
      </c>
      <c r="T224" s="1689">
        <v>7.1313496695032823</v>
      </c>
      <c r="U224" s="1689">
        <v>1.8595488410133767</v>
      </c>
      <c r="V224" s="1976">
        <v>18.301467444261206</v>
      </c>
      <c r="W224" s="1983"/>
      <c r="X224" s="1983"/>
      <c r="Y224" s="1983"/>
      <c r="Z224" s="1983"/>
      <c r="AA224" s="1983"/>
      <c r="AB224" s="1983"/>
      <c r="AC224" s="1983"/>
      <c r="AD224" s="1983"/>
      <c r="AE224" s="1983"/>
      <c r="AF224" s="1983"/>
      <c r="AG224" s="1983"/>
      <c r="AH224" s="1983"/>
      <c r="AI224" s="1983"/>
      <c r="AJ224" s="1983"/>
      <c r="AK224" s="1983"/>
      <c r="AL224" s="1983"/>
      <c r="AM224" s="1983"/>
      <c r="AN224" s="1983"/>
      <c r="AO224" s="1983"/>
      <c r="AP224" s="1983"/>
      <c r="AQ224" s="1983"/>
      <c r="AR224" s="1983"/>
      <c r="AS224" s="1983"/>
      <c r="AT224" s="1983"/>
      <c r="AU224" s="1983"/>
      <c r="AV224" s="1983"/>
      <c r="AW224" s="1983"/>
      <c r="AX224" s="1983"/>
      <c r="AY224" s="1983"/>
      <c r="AZ224" s="585"/>
      <c r="BA224" s="2281"/>
      <c r="BB224" s="161" t="s">
        <v>20</v>
      </c>
      <c r="BC224" s="371">
        <v>382.64743478311647</v>
      </c>
      <c r="BD224" s="375">
        <v>142.3814367679721</v>
      </c>
      <c r="BE224" s="375">
        <v>125.73454730668188</v>
      </c>
      <c r="BF224" s="375">
        <v>159.90065074821132</v>
      </c>
      <c r="BG224" s="379">
        <v>150.8751749211682</v>
      </c>
      <c r="BH224" s="383">
        <v>180.6130069391815</v>
      </c>
      <c r="BI224" s="375">
        <v>100.44088154147981</v>
      </c>
      <c r="BJ224" s="375">
        <v>100.65955007341381</v>
      </c>
      <c r="BK224" s="375">
        <v>82.929897691583321</v>
      </c>
      <c r="BL224" s="379">
        <v>89.619221977758812</v>
      </c>
      <c r="BM224" s="383">
        <v>190.67775926882828</v>
      </c>
      <c r="BN224" s="375">
        <v>71.994544527832119</v>
      </c>
      <c r="BO224" s="375">
        <v>27.688196114009845</v>
      </c>
      <c r="BP224" s="375">
        <v>48.617453686922744</v>
      </c>
      <c r="BQ224" s="379">
        <v>68.298732706140015</v>
      </c>
      <c r="BR224" s="383">
        <v>363.52253987323206</v>
      </c>
      <c r="BS224" s="375">
        <v>132.97742702133439</v>
      </c>
      <c r="BT224" s="375">
        <v>278.33506315548067</v>
      </c>
      <c r="BU224" s="375">
        <v>86.054083772873156</v>
      </c>
      <c r="BV224" s="2013">
        <v>100.65013070422961</v>
      </c>
      <c r="BW224" s="2060"/>
      <c r="BX224" s="2060"/>
      <c r="BY224" s="1864"/>
      <c r="BZ224" s="1864"/>
      <c r="CA224" s="1864"/>
      <c r="CB224" s="1864"/>
      <c r="CC224" s="1864"/>
      <c r="CD224" s="1864"/>
      <c r="CE224" s="1864"/>
      <c r="CF224" s="1864"/>
      <c r="CG224" s="1864"/>
      <c r="CH224" s="1864"/>
      <c r="CI224" s="1864"/>
      <c r="CJ224" s="1864"/>
      <c r="CK224" s="1864"/>
      <c r="CL224" s="1864"/>
      <c r="CM224" s="1864"/>
      <c r="CN224" s="1864"/>
      <c r="CO224" s="1864"/>
      <c r="CP224" s="1864"/>
      <c r="CQ224" s="1864"/>
      <c r="CR224" s="1864"/>
      <c r="CS224" s="1864"/>
      <c r="CT224" s="1864"/>
      <c r="CU224" s="1864"/>
      <c r="CV224" s="1864"/>
      <c r="CW224" s="1864"/>
      <c r="CX224" s="1864"/>
      <c r="CY224" s="1864"/>
      <c r="CZ224" s="1865"/>
    </row>
    <row r="225" s="577" customFormat="true" ht="15" customHeight="true" x14ac:dyDescent="0.2">
      <c r="A225" s="2350" t="s">
        <v>330</v>
      </c>
      <c r="B225" s="1745" t="s">
        <v>331</v>
      </c>
      <c r="C225" s="1688">
        <v>80.486599629662336</v>
      </c>
      <c r="D225" s="1689">
        <v>89.081984309955274</v>
      </c>
      <c r="E225" s="1689">
        <v>89.630181884926856</v>
      </c>
      <c r="F225" s="1689">
        <v>88.822062018206992</v>
      </c>
      <c r="G225" s="1690">
        <v>85.660117115597487</v>
      </c>
      <c r="H225" s="1691">
        <v>85.002205679971027</v>
      </c>
      <c r="I225" s="1689">
        <v>91.304437297678774</v>
      </c>
      <c r="J225" s="1689">
        <v>90.207264811407356</v>
      </c>
      <c r="K225" s="1689">
        <v>91.177170154836716</v>
      </c>
      <c r="L225" s="1692">
        <v>85.397817984552972</v>
      </c>
      <c r="M225" s="1693">
        <v>76.555123961789633</v>
      </c>
      <c r="N225" s="1689">
        <v>85.606604212253046</v>
      </c>
      <c r="O225" s="1689">
        <v>88.26808159989821</v>
      </c>
      <c r="P225" s="1689">
        <v>85.731863154022406</v>
      </c>
      <c r="Q225" s="1690">
        <v>84.84533665227984</v>
      </c>
      <c r="R225" s="1691">
        <v>87.638040661851434</v>
      </c>
      <c r="S225" s="1689">
        <v>66.620737529770551</v>
      </c>
      <c r="T225" s="1689">
        <v>86.321870676329482</v>
      </c>
      <c r="U225" s="1689">
        <v>95.574900002717257</v>
      </c>
      <c r="V225" s="1976">
        <v>60.801047085139935</v>
      </c>
      <c r="W225" s="1983"/>
      <c r="X225" s="1983"/>
      <c r="Y225" s="1983"/>
      <c r="Z225" s="1983"/>
      <c r="AA225" s="1983"/>
      <c r="AB225" s="1983"/>
      <c r="AC225" s="1983"/>
      <c r="AD225" s="1983"/>
      <c r="AE225" s="1983"/>
      <c r="AF225" s="1983"/>
      <c r="AG225" s="1983"/>
      <c r="AH225" s="1983"/>
      <c r="AI225" s="1983"/>
      <c r="AJ225" s="1983"/>
      <c r="AK225" s="1983"/>
      <c r="AL225" s="1983"/>
      <c r="AM225" s="1983"/>
      <c r="AN225" s="1983"/>
      <c r="AO225" s="1983"/>
      <c r="AP225" s="1983"/>
      <c r="AQ225" s="1983"/>
      <c r="AR225" s="1983"/>
      <c r="AS225" s="1983"/>
      <c r="AT225" s="1983"/>
      <c r="AU225" s="1983"/>
      <c r="AV225" s="1983"/>
      <c r="AW225" s="1983"/>
      <c r="AX225" s="1983"/>
      <c r="AY225" s="1983"/>
      <c r="AZ225" s="585"/>
      <c r="BA225" s="2281" t="s">
        <v>71</v>
      </c>
      <c r="BB225" s="161" t="s">
        <v>72</v>
      </c>
      <c r="BC225" s="1210" t="s">
        <v>36</v>
      </c>
      <c r="BD225" s="1230" t="s">
        <v>36</v>
      </c>
      <c r="BE225" s="1230" t="s">
        <v>36</v>
      </c>
      <c r="BF225" s="1230" t="s">
        <v>36</v>
      </c>
      <c r="BG225" s="1251" t="s">
        <v>36</v>
      </c>
      <c r="BH225" s="1273" t="s">
        <v>36</v>
      </c>
      <c r="BI225" s="1230" t="s">
        <v>36</v>
      </c>
      <c r="BJ225" s="1230" t="s">
        <v>36</v>
      </c>
      <c r="BK225" s="1230" t="s">
        <v>36</v>
      </c>
      <c r="BL225" s="1251" t="s">
        <v>36</v>
      </c>
      <c r="BM225" s="1273" t="s">
        <v>36</v>
      </c>
      <c r="BN225" s="1230" t="s">
        <v>36</v>
      </c>
      <c r="BO225" s="1230" t="s">
        <v>36</v>
      </c>
      <c r="BP225" s="1230" t="s">
        <v>36</v>
      </c>
      <c r="BQ225" s="1251" t="s">
        <v>36</v>
      </c>
      <c r="BR225" s="1273" t="s">
        <v>36</v>
      </c>
      <c r="BS225" s="1230" t="s">
        <v>36</v>
      </c>
      <c r="BT225" s="1230" t="s">
        <v>36</v>
      </c>
      <c r="BU225" s="1230" t="s">
        <v>36</v>
      </c>
      <c r="BV225" s="2014" t="s">
        <v>36</v>
      </c>
      <c r="BW225" s="2061"/>
      <c r="BX225" s="2061"/>
      <c r="BY225" s="1865"/>
      <c r="BZ225" s="1865"/>
      <c r="CA225" s="1865"/>
      <c r="CB225" s="1865"/>
      <c r="CC225" s="1865"/>
      <c r="CD225" s="1865"/>
      <c r="CE225" s="1865"/>
      <c r="CF225" s="1865"/>
      <c r="CG225" s="1865"/>
      <c r="CH225" s="1865"/>
      <c r="CI225" s="1865"/>
      <c r="CJ225" s="1865"/>
      <c r="CK225" s="1865"/>
      <c r="CL225" s="1865"/>
      <c r="CM225" s="1865"/>
      <c r="CN225" s="1865"/>
      <c r="CO225" s="1865"/>
      <c r="CP225" s="1865"/>
      <c r="CQ225" s="1865"/>
      <c r="CR225" s="1865"/>
      <c r="CS225" s="1865"/>
      <c r="CT225" s="1865"/>
      <c r="CU225" s="1865"/>
      <c r="CV225" s="1865"/>
      <c r="CW225" s="1865"/>
      <c r="CX225" s="1865"/>
      <c r="CY225" s="1865"/>
      <c r="CZ225" s="1865"/>
    </row>
    <row r="226" s="577" customFormat="true" ht="15" customHeight="true" x14ac:dyDescent="0.2">
      <c r="A226" s="2348"/>
      <c r="B226" s="1743" t="s">
        <v>332</v>
      </c>
      <c r="C226" s="1688">
        <v>6.0498248667361567</v>
      </c>
      <c r="D226" s="1689">
        <v>0.67558080451400482</v>
      </c>
      <c r="E226" s="1689">
        <v>1.1562505984860931</v>
      </c>
      <c r="F226" s="1689">
        <v>0.6691932283417209</v>
      </c>
      <c r="G226" s="1690">
        <v>0.64866958543187825</v>
      </c>
      <c r="H226" s="1691">
        <v>5.4507740799947495</v>
      </c>
      <c r="I226" s="1689">
        <v>1.1099224683116082</v>
      </c>
      <c r="J226" s="1689">
        <v>0.87916840817112585</v>
      </c>
      <c r="K226" s="1689">
        <v>0.41178893951394496</v>
      </c>
      <c r="L226" s="1692">
        <v>0.74967343619015392</v>
      </c>
      <c r="M226" s="1693">
        <v>6.1184235130466904</v>
      </c>
      <c r="N226" s="1689">
        <v>1.5676198008466129</v>
      </c>
      <c r="O226" s="1689">
        <v>0.67513474889399416</v>
      </c>
      <c r="P226" s="1689">
        <v>0.21345037784297125</v>
      </c>
      <c r="Q226" s="1690">
        <v>1.4305292899114326</v>
      </c>
      <c r="R226" s="1691">
        <v>1.2107275543527167</v>
      </c>
      <c r="S226" s="1689">
        <v>3.9525620666231607</v>
      </c>
      <c r="T226" s="1689">
        <v>2.9156020427436742</v>
      </c>
      <c r="U226" s="1689">
        <v>1.1463443430634854</v>
      </c>
      <c r="V226" s="1976">
        <v>2.1315914247325072</v>
      </c>
      <c r="W226" s="1983"/>
      <c r="X226" s="1983"/>
      <c r="Y226" s="1983"/>
      <c r="Z226" s="1983"/>
      <c r="AA226" s="1983"/>
      <c r="AB226" s="1983"/>
      <c r="AC226" s="1983"/>
      <c r="AD226" s="1983"/>
      <c r="AE226" s="1983"/>
      <c r="AF226" s="1983"/>
      <c r="AG226" s="1983"/>
      <c r="AH226" s="1983"/>
      <c r="AI226" s="1983"/>
      <c r="AJ226" s="1983"/>
      <c r="AK226" s="1983"/>
      <c r="AL226" s="1983"/>
      <c r="AM226" s="1983"/>
      <c r="AN226" s="1983"/>
      <c r="AO226" s="1983"/>
      <c r="AP226" s="1983"/>
      <c r="AQ226" s="1983"/>
      <c r="AR226" s="1983"/>
      <c r="AS226" s="1983"/>
      <c r="AT226" s="1983"/>
      <c r="AU226" s="1983"/>
      <c r="AV226" s="1983"/>
      <c r="AW226" s="1983"/>
      <c r="AX226" s="1983"/>
      <c r="AY226" s="1983"/>
      <c r="AZ226" s="585"/>
      <c r="BA226" s="2281"/>
      <c r="BB226" s="161" t="s">
        <v>73</v>
      </c>
      <c r="BC226" s="1210" t="s">
        <v>36</v>
      </c>
      <c r="BD226" s="1230" t="s">
        <v>36</v>
      </c>
      <c r="BE226" s="1230" t="s">
        <v>36</v>
      </c>
      <c r="BF226" s="1230" t="s">
        <v>36</v>
      </c>
      <c r="BG226" s="1251" t="s">
        <v>36</v>
      </c>
      <c r="BH226" s="1273" t="s">
        <v>36</v>
      </c>
      <c r="BI226" s="1230" t="s">
        <v>36</v>
      </c>
      <c r="BJ226" s="1230" t="s">
        <v>36</v>
      </c>
      <c r="BK226" s="1230" t="s">
        <v>36</v>
      </c>
      <c r="BL226" s="1251" t="s">
        <v>36</v>
      </c>
      <c r="BM226" s="1273" t="s">
        <v>36</v>
      </c>
      <c r="BN226" s="1230" t="s">
        <v>36</v>
      </c>
      <c r="BO226" s="1230" t="s">
        <v>36</v>
      </c>
      <c r="BP226" s="1230" t="s">
        <v>36</v>
      </c>
      <c r="BQ226" s="1251" t="s">
        <v>36</v>
      </c>
      <c r="BR226" s="1273" t="s">
        <v>36</v>
      </c>
      <c r="BS226" s="1230" t="s">
        <v>36</v>
      </c>
      <c r="BT226" s="1230" t="s">
        <v>36</v>
      </c>
      <c r="BU226" s="1230" t="s">
        <v>36</v>
      </c>
      <c r="BV226" s="2014" t="s">
        <v>36</v>
      </c>
      <c r="BW226" s="2061"/>
      <c r="BX226" s="2061"/>
      <c r="BY226" s="1865"/>
      <c r="BZ226" s="1865"/>
      <c r="CA226" s="1865"/>
      <c r="CB226" s="1865"/>
      <c r="CC226" s="1865"/>
      <c r="CD226" s="1865"/>
      <c r="CE226" s="1865"/>
      <c r="CF226" s="1865"/>
      <c r="CG226" s="1865"/>
      <c r="CH226" s="1865"/>
      <c r="CI226" s="1865"/>
      <c r="CJ226" s="1865"/>
      <c r="CK226" s="1865"/>
      <c r="CL226" s="1865"/>
      <c r="CM226" s="1865"/>
      <c r="CN226" s="1865"/>
      <c r="CO226" s="1865"/>
      <c r="CP226" s="1865"/>
      <c r="CQ226" s="1865"/>
      <c r="CR226" s="1865"/>
      <c r="CS226" s="1865"/>
      <c r="CT226" s="1865"/>
      <c r="CU226" s="1865"/>
      <c r="CV226" s="1865"/>
      <c r="CW226" s="1865"/>
      <c r="CX226" s="1865"/>
      <c r="CY226" s="1865"/>
      <c r="CZ226" s="1865"/>
    </row>
    <row r="227" s="577" customFormat="true" ht="15" customHeight="true" x14ac:dyDescent="0.2">
      <c r="A227" s="2348"/>
      <c r="B227" s="1743" t="s">
        <v>333</v>
      </c>
      <c r="C227" s="1688">
        <v>8.7884723539384613</v>
      </c>
      <c r="D227" s="1689">
        <v>6.9367482551565152</v>
      </c>
      <c r="E227" s="1689">
        <v>6.8560224485727721</v>
      </c>
      <c r="F227" s="1689">
        <v>6.5444882677478349</v>
      </c>
      <c r="G227" s="1690">
        <v>10.124059587436864</v>
      </c>
      <c r="H227" s="1691">
        <v>6.2001991357841906</v>
      </c>
      <c r="I227" s="1689">
        <v>3.7979146646743449</v>
      </c>
      <c r="J227" s="1689">
        <v>4.8856416361696571</v>
      </c>
      <c r="K227" s="1689">
        <v>4.7853605922191962</v>
      </c>
      <c r="L227" s="1692">
        <v>10.231055138175723</v>
      </c>
      <c r="M227" s="1693">
        <v>10.929339577575824</v>
      </c>
      <c r="N227" s="1689">
        <v>9.6138650276140236</v>
      </c>
      <c r="O227" s="1689">
        <v>9.9186192852883632</v>
      </c>
      <c r="P227" s="1689">
        <v>10.70606847596564</v>
      </c>
      <c r="Q227" s="1690">
        <v>10.673087366014085</v>
      </c>
      <c r="R227" s="1691">
        <v>7.0458550160919522</v>
      </c>
      <c r="S227" s="1689">
        <v>23.404542554496917</v>
      </c>
      <c r="T227" s="1689">
        <v>7.0495044677281111</v>
      </c>
      <c r="U227" s="1689">
        <v>2.522298454989083</v>
      </c>
      <c r="V227" s="1976">
        <v>25.57877701945403</v>
      </c>
      <c r="W227" s="1983"/>
      <c r="X227" s="1983"/>
      <c r="Y227" s="1983"/>
      <c r="Z227" s="1983"/>
      <c r="AA227" s="1983"/>
      <c r="AB227" s="1983"/>
      <c r="AC227" s="1983"/>
      <c r="AD227" s="1983"/>
      <c r="AE227" s="1983"/>
      <c r="AF227" s="1983"/>
      <c r="AG227" s="1983"/>
      <c r="AH227" s="1983"/>
      <c r="AI227" s="1983"/>
      <c r="AJ227" s="1983"/>
      <c r="AK227" s="1983"/>
      <c r="AL227" s="1983"/>
      <c r="AM227" s="1983"/>
      <c r="AN227" s="1983"/>
      <c r="AO227" s="1983"/>
      <c r="AP227" s="1983"/>
      <c r="AQ227" s="1983"/>
      <c r="AR227" s="1983"/>
      <c r="AS227" s="1983"/>
      <c r="AT227" s="1983"/>
      <c r="AU227" s="1983"/>
      <c r="AV227" s="1983"/>
      <c r="AW227" s="1983"/>
      <c r="AX227" s="1983"/>
      <c r="AY227" s="1983"/>
      <c r="AZ227" s="585"/>
      <c r="BA227" s="2281" t="s">
        <v>95</v>
      </c>
      <c r="BB227" s="161" t="s">
        <v>62</v>
      </c>
      <c r="BC227" s="1210" t="s">
        <v>36</v>
      </c>
      <c r="BD227" s="1230" t="s">
        <v>36</v>
      </c>
      <c r="BE227" s="1230" t="s">
        <v>36</v>
      </c>
      <c r="BF227" s="1230" t="s">
        <v>36</v>
      </c>
      <c r="BG227" s="1251" t="s">
        <v>36</v>
      </c>
      <c r="BH227" s="1273" t="s">
        <v>36</v>
      </c>
      <c r="BI227" s="1230" t="s">
        <v>36</v>
      </c>
      <c r="BJ227" s="1230" t="s">
        <v>36</v>
      </c>
      <c r="BK227" s="1230" t="s">
        <v>36</v>
      </c>
      <c r="BL227" s="1251" t="s">
        <v>36</v>
      </c>
      <c r="BM227" s="1273" t="s">
        <v>36</v>
      </c>
      <c r="BN227" s="1230" t="s">
        <v>36</v>
      </c>
      <c r="BO227" s="1230" t="s">
        <v>36</v>
      </c>
      <c r="BP227" s="1230" t="s">
        <v>36</v>
      </c>
      <c r="BQ227" s="1251" t="s">
        <v>36</v>
      </c>
      <c r="BR227" s="1273" t="s">
        <v>36</v>
      </c>
      <c r="BS227" s="1230" t="s">
        <v>36</v>
      </c>
      <c r="BT227" s="1230" t="s">
        <v>36</v>
      </c>
      <c r="BU227" s="1230" t="s">
        <v>36</v>
      </c>
      <c r="BV227" s="2014" t="s">
        <v>36</v>
      </c>
      <c r="BW227" s="2061"/>
      <c r="BX227" s="2061"/>
      <c r="BY227" s="1865"/>
      <c r="BZ227" s="1865"/>
      <c r="CA227" s="1865"/>
      <c r="CB227" s="1865"/>
      <c r="CC227" s="1865"/>
      <c r="CD227" s="1865"/>
      <c r="CE227" s="1865"/>
      <c r="CF227" s="1865"/>
      <c r="CG227" s="1865"/>
      <c r="CH227" s="1865"/>
      <c r="CI227" s="1865"/>
      <c r="CJ227" s="1865"/>
      <c r="CK227" s="1865"/>
      <c r="CL227" s="1865"/>
      <c r="CM227" s="1865"/>
      <c r="CN227" s="1865"/>
      <c r="CO227" s="1865"/>
      <c r="CP227" s="1865"/>
      <c r="CQ227" s="1865"/>
      <c r="CR227" s="1865"/>
      <c r="CS227" s="1865"/>
      <c r="CT227" s="1865"/>
      <c r="CU227" s="1865"/>
      <c r="CV227" s="1865"/>
      <c r="CW227" s="1865"/>
      <c r="CX227" s="1865"/>
      <c r="CY227" s="1865"/>
      <c r="CZ227" s="1865"/>
    </row>
    <row r="228" s="577" customFormat="true" ht="15" customHeight="true" x14ac:dyDescent="0.2">
      <c r="A228" s="2348"/>
      <c r="B228" s="1743" t="s">
        <v>334</v>
      </c>
      <c r="C228" s="1688">
        <v>4.6503480572744165</v>
      </c>
      <c r="D228" s="1689">
        <v>3.3056866303742583</v>
      </c>
      <c r="E228" s="1689">
        <v>2.3575450680142849</v>
      </c>
      <c r="F228" s="1689">
        <v>3.8049560250386265</v>
      </c>
      <c r="G228" s="1690">
        <v>3.5671537115337348</v>
      </c>
      <c r="H228" s="1691">
        <v>3.3468211042500391</v>
      </c>
      <c r="I228" s="1689">
        <v>3.7877255693353358</v>
      </c>
      <c r="J228" s="1689">
        <v>4.027925144251947</v>
      </c>
      <c r="K228" s="1689">
        <v>3.6256803134301934</v>
      </c>
      <c r="L228" s="1692">
        <v>3.6214534410812087</v>
      </c>
      <c r="M228" s="1693">
        <v>6.3971129475879156</v>
      </c>
      <c r="N228" s="1689">
        <v>3.1538544924399172</v>
      </c>
      <c r="O228" s="1689">
        <v>1.1381643659194502</v>
      </c>
      <c r="P228" s="1689">
        <v>2.975218279808606</v>
      </c>
      <c r="Q228" s="1690">
        <v>3.0510466917945491</v>
      </c>
      <c r="R228" s="1691">
        <v>4.1053767677034507</v>
      </c>
      <c r="S228" s="1689">
        <v>5.8588651265624065</v>
      </c>
      <c r="T228" s="1689">
        <v>3.713022813198656</v>
      </c>
      <c r="U228" s="1689">
        <v>0.66459286408372342</v>
      </c>
      <c r="V228" s="1976">
        <v>11.488584470673072</v>
      </c>
      <c r="W228" s="1983"/>
      <c r="X228" s="1983"/>
      <c r="Y228" s="1983"/>
      <c r="Z228" s="1983"/>
      <c r="AA228" s="1983"/>
      <c r="AB228" s="1983"/>
      <c r="AC228" s="1983"/>
      <c r="AD228" s="1983"/>
      <c r="AE228" s="1983"/>
      <c r="AF228" s="1983"/>
      <c r="AG228" s="1983"/>
      <c r="AH228" s="1983"/>
      <c r="AI228" s="1983"/>
      <c r="AJ228" s="1983"/>
      <c r="AK228" s="1983"/>
      <c r="AL228" s="1983"/>
      <c r="AM228" s="1983"/>
      <c r="AN228" s="1983"/>
      <c r="AO228" s="1983"/>
      <c r="AP228" s="1983"/>
      <c r="AQ228" s="1983"/>
      <c r="AR228" s="1983"/>
      <c r="AS228" s="1983"/>
      <c r="AT228" s="1983"/>
      <c r="AU228" s="1983"/>
      <c r="AV228" s="1983"/>
      <c r="AW228" s="1983"/>
      <c r="AX228" s="1983"/>
      <c r="AY228" s="1983"/>
      <c r="AZ228" s="585"/>
      <c r="BA228" s="2281"/>
      <c r="BB228" s="161" t="s">
        <v>92</v>
      </c>
      <c r="BC228" s="1210" t="s">
        <v>36</v>
      </c>
      <c r="BD228" s="1230" t="s">
        <v>36</v>
      </c>
      <c r="BE228" s="1230" t="s">
        <v>36</v>
      </c>
      <c r="BF228" s="1230" t="s">
        <v>36</v>
      </c>
      <c r="BG228" s="1251" t="s">
        <v>36</v>
      </c>
      <c r="BH228" s="1273" t="s">
        <v>36</v>
      </c>
      <c r="BI228" s="1230" t="s">
        <v>36</v>
      </c>
      <c r="BJ228" s="1230" t="s">
        <v>36</v>
      </c>
      <c r="BK228" s="1230" t="s">
        <v>36</v>
      </c>
      <c r="BL228" s="1251" t="s">
        <v>36</v>
      </c>
      <c r="BM228" s="1273" t="s">
        <v>36</v>
      </c>
      <c r="BN228" s="1230" t="s">
        <v>36</v>
      </c>
      <c r="BO228" s="1230" t="s">
        <v>36</v>
      </c>
      <c r="BP228" s="1230" t="s">
        <v>36</v>
      </c>
      <c r="BQ228" s="1251" t="s">
        <v>36</v>
      </c>
      <c r="BR228" s="1273" t="s">
        <v>36</v>
      </c>
      <c r="BS228" s="1230" t="s">
        <v>36</v>
      </c>
      <c r="BT228" s="1230" t="s">
        <v>36</v>
      </c>
      <c r="BU228" s="1230" t="s">
        <v>36</v>
      </c>
      <c r="BV228" s="2014" t="s">
        <v>36</v>
      </c>
      <c r="BW228" s="2061"/>
      <c r="BX228" s="2061"/>
      <c r="BY228" s="1865"/>
      <c r="BZ228" s="1865"/>
      <c r="CA228" s="1865"/>
      <c r="CB228" s="1865"/>
      <c r="CC228" s="1865"/>
      <c r="CD228" s="1865"/>
      <c r="CE228" s="1865"/>
      <c r="CF228" s="1865"/>
      <c r="CG228" s="1865"/>
      <c r="CH228" s="1865"/>
      <c r="CI228" s="1865"/>
      <c r="CJ228" s="1865"/>
      <c r="CK228" s="1865"/>
      <c r="CL228" s="1865"/>
      <c r="CM228" s="1865"/>
      <c r="CN228" s="1865"/>
      <c r="CO228" s="1865"/>
      <c r="CP228" s="1865"/>
      <c r="CQ228" s="1865"/>
      <c r="CR228" s="1865"/>
      <c r="CS228" s="1865"/>
      <c r="CT228" s="1865"/>
      <c r="CU228" s="1865"/>
      <c r="CV228" s="1865"/>
      <c r="CW228" s="1865"/>
      <c r="CX228" s="1865"/>
      <c r="CY228" s="1865"/>
      <c r="CZ228" s="1865"/>
    </row>
    <row r="229" s="577" customFormat="true" ht="15" customHeight="true" x14ac:dyDescent="0.2">
      <c r="A229" s="2351"/>
      <c r="B229" s="1746" t="s">
        <v>271</v>
      </c>
      <c r="C229" s="1694">
        <v>2.4755092388014929E-2</v>
      </c>
      <c r="D229" s="1695">
        <v>0</v>
      </c>
      <c r="E229" s="1695">
        <v>0</v>
      </c>
      <c r="F229" s="1695">
        <v>0.15930046066479903</v>
      </c>
      <c r="G229" s="1696">
        <v>0</v>
      </c>
      <c r="H229" s="1697">
        <v>0</v>
      </c>
      <c r="I229" s="1695">
        <v>0</v>
      </c>
      <c r="J229" s="1695">
        <v>0</v>
      </c>
      <c r="K229" s="1695">
        <v>0</v>
      </c>
      <c r="L229" s="1698">
        <v>0</v>
      </c>
      <c r="M229" s="1699">
        <v>0</v>
      </c>
      <c r="N229" s="1695">
        <v>5.8056466846387537E-2</v>
      </c>
      <c r="O229" s="1695">
        <v>0</v>
      </c>
      <c r="P229" s="1695">
        <v>0.37339971236034092</v>
      </c>
      <c r="Q229" s="1696">
        <v>0</v>
      </c>
      <c r="R229" s="1697">
        <v>0</v>
      </c>
      <c r="S229" s="1695">
        <v>0.16329272254742794</v>
      </c>
      <c r="T229" s="1695">
        <v>0</v>
      </c>
      <c r="U229" s="1695">
        <v>9.1864335146465123E-2</v>
      </c>
      <c r="V229" s="1977">
        <v>0</v>
      </c>
      <c r="W229" s="1983"/>
      <c r="X229" s="1983"/>
      <c r="Y229" s="1983"/>
      <c r="Z229" s="1983"/>
      <c r="AA229" s="1983"/>
      <c r="AB229" s="1983"/>
      <c r="AC229" s="1983"/>
      <c r="AD229" s="1983"/>
      <c r="AE229" s="1983"/>
      <c r="AF229" s="1983"/>
      <c r="AG229" s="1983"/>
      <c r="AH229" s="1983"/>
      <c r="AI229" s="1983"/>
      <c r="AJ229" s="1983"/>
      <c r="AK229" s="1983"/>
      <c r="AL229" s="1983"/>
      <c r="AM229" s="1983"/>
      <c r="AN229" s="1983"/>
      <c r="AO229" s="1983"/>
      <c r="AP229" s="1983"/>
      <c r="AQ229" s="1983"/>
      <c r="AR229" s="1983"/>
      <c r="AS229" s="1983"/>
      <c r="AT229" s="1983"/>
      <c r="AU229" s="1983"/>
      <c r="AV229" s="1983"/>
      <c r="AW229" s="1983"/>
      <c r="AX229" s="1983"/>
      <c r="AY229" s="1983"/>
      <c r="AZ229" s="585"/>
      <c r="BA229" s="2281"/>
      <c r="BB229" s="161" t="s">
        <v>93</v>
      </c>
      <c r="BC229" s="1210" t="s">
        <v>36</v>
      </c>
      <c r="BD229" s="1230" t="s">
        <v>36</v>
      </c>
      <c r="BE229" s="1230" t="s">
        <v>36</v>
      </c>
      <c r="BF229" s="1230" t="s">
        <v>36</v>
      </c>
      <c r="BG229" s="1251" t="s">
        <v>36</v>
      </c>
      <c r="BH229" s="1273" t="s">
        <v>36</v>
      </c>
      <c r="BI229" s="1230" t="s">
        <v>36</v>
      </c>
      <c r="BJ229" s="1230" t="s">
        <v>36</v>
      </c>
      <c r="BK229" s="1230" t="s">
        <v>36</v>
      </c>
      <c r="BL229" s="1251" t="s">
        <v>36</v>
      </c>
      <c r="BM229" s="1273" t="s">
        <v>36</v>
      </c>
      <c r="BN229" s="1230" t="s">
        <v>36</v>
      </c>
      <c r="BO229" s="1230" t="s">
        <v>36</v>
      </c>
      <c r="BP229" s="1230" t="s">
        <v>36</v>
      </c>
      <c r="BQ229" s="1251" t="s">
        <v>36</v>
      </c>
      <c r="BR229" s="1273" t="s">
        <v>36</v>
      </c>
      <c r="BS229" s="1230" t="s">
        <v>36</v>
      </c>
      <c r="BT229" s="1230" t="s">
        <v>36</v>
      </c>
      <c r="BU229" s="1230" t="s">
        <v>36</v>
      </c>
      <c r="BV229" s="2014" t="s">
        <v>36</v>
      </c>
      <c r="BW229" s="2061"/>
      <c r="BX229" s="2061"/>
      <c r="BY229" s="1865"/>
      <c r="BZ229" s="1865"/>
      <c r="CA229" s="1865"/>
      <c r="CB229" s="1865"/>
      <c r="CC229" s="1865"/>
      <c r="CD229" s="1865"/>
      <c r="CE229" s="1865"/>
      <c r="CF229" s="1865"/>
      <c r="CG229" s="1865"/>
      <c r="CH229" s="1865"/>
      <c r="CI229" s="1865"/>
      <c r="CJ229" s="1865"/>
      <c r="CK229" s="1865"/>
      <c r="CL229" s="1865"/>
      <c r="CM229" s="1865"/>
      <c r="CN229" s="1865"/>
      <c r="CO229" s="1865"/>
      <c r="CP229" s="1865"/>
      <c r="CQ229" s="1865"/>
      <c r="CR229" s="1865"/>
      <c r="CS229" s="1865"/>
      <c r="CT229" s="1865"/>
      <c r="CU229" s="1865"/>
      <c r="CV229" s="1865"/>
      <c r="CW229" s="1865"/>
      <c r="CX229" s="1865"/>
      <c r="CY229" s="1865"/>
      <c r="CZ229" s="1865"/>
    </row>
    <row r="230" s="577" customFormat="true" ht="15" customHeight="true" x14ac:dyDescent="0.2">
      <c r="A230" s="1451"/>
      <c r="B230" s="1356"/>
      <c r="C230" s="916"/>
      <c r="D230" s="917"/>
      <c r="E230" s="917"/>
      <c r="F230" s="917"/>
      <c r="G230" s="918"/>
      <c r="H230" s="919"/>
      <c r="I230" s="917"/>
      <c r="J230" s="917"/>
      <c r="K230" s="917"/>
      <c r="L230" s="1657"/>
      <c r="M230" s="916"/>
      <c r="N230" s="917"/>
      <c r="O230" s="917"/>
      <c r="P230" s="917"/>
      <c r="Q230" s="918"/>
      <c r="R230" s="919"/>
      <c r="S230" s="917"/>
      <c r="T230" s="917"/>
      <c r="U230" s="917"/>
      <c r="V230" s="1657"/>
      <c r="W230" s="1983"/>
      <c r="X230" s="1983"/>
      <c r="Y230" s="1983"/>
      <c r="Z230" s="1983"/>
      <c r="AA230" s="1983"/>
      <c r="AB230" s="1983"/>
      <c r="AC230" s="1983"/>
      <c r="AD230" s="1983"/>
      <c r="AE230" s="1983"/>
      <c r="AF230" s="1983"/>
      <c r="AG230" s="1983"/>
      <c r="AH230" s="1983"/>
      <c r="AI230" s="1983"/>
      <c r="AJ230" s="1983"/>
      <c r="AK230" s="1983"/>
      <c r="AL230" s="1983"/>
      <c r="AM230" s="1983"/>
      <c r="AN230" s="1983"/>
      <c r="AO230" s="1983"/>
      <c r="AP230" s="1983"/>
      <c r="AQ230" s="1983"/>
      <c r="AR230" s="1983"/>
      <c r="AS230" s="1983"/>
      <c r="AT230" s="1983"/>
      <c r="AU230" s="1983"/>
      <c r="AV230" s="1983"/>
      <c r="AW230" s="1983"/>
      <c r="AX230" s="1983"/>
      <c r="AY230" s="1983"/>
      <c r="AZ230" s="585"/>
      <c r="BA230" s="2281"/>
      <c r="BB230" s="161" t="s">
        <v>94</v>
      </c>
      <c r="BC230" s="1210" t="s">
        <v>36</v>
      </c>
      <c r="BD230" s="1230" t="s">
        <v>36</v>
      </c>
      <c r="BE230" s="1230" t="s">
        <v>36</v>
      </c>
      <c r="BF230" s="1230" t="s">
        <v>36</v>
      </c>
      <c r="BG230" s="1251" t="s">
        <v>36</v>
      </c>
      <c r="BH230" s="1273" t="s">
        <v>36</v>
      </c>
      <c r="BI230" s="1230" t="s">
        <v>36</v>
      </c>
      <c r="BJ230" s="1230" t="s">
        <v>36</v>
      </c>
      <c r="BK230" s="1230" t="s">
        <v>36</v>
      </c>
      <c r="BL230" s="1251" t="s">
        <v>36</v>
      </c>
      <c r="BM230" s="1273" t="s">
        <v>36</v>
      </c>
      <c r="BN230" s="1230" t="s">
        <v>36</v>
      </c>
      <c r="BO230" s="1230" t="s">
        <v>36</v>
      </c>
      <c r="BP230" s="1230" t="s">
        <v>36</v>
      </c>
      <c r="BQ230" s="1251" t="s">
        <v>36</v>
      </c>
      <c r="BR230" s="1273" t="s">
        <v>36</v>
      </c>
      <c r="BS230" s="1230" t="s">
        <v>36</v>
      </c>
      <c r="BT230" s="1230" t="s">
        <v>36</v>
      </c>
      <c r="BU230" s="1230" t="s">
        <v>36</v>
      </c>
      <c r="BV230" s="2014" t="s">
        <v>36</v>
      </c>
      <c r="BW230" s="2061"/>
      <c r="BX230" s="2061"/>
      <c r="BY230" s="1865"/>
      <c r="BZ230" s="1865"/>
      <c r="CA230" s="1865"/>
      <c r="CB230" s="1865"/>
      <c r="CC230" s="1865"/>
      <c r="CD230" s="1865"/>
      <c r="CE230" s="1865"/>
      <c r="CF230" s="1865"/>
      <c r="CG230" s="1865"/>
      <c r="CH230" s="1865"/>
      <c r="CI230" s="1865"/>
      <c r="CJ230" s="1865"/>
      <c r="CK230" s="1865"/>
      <c r="CL230" s="1865"/>
      <c r="CM230" s="1865"/>
      <c r="CN230" s="1865"/>
      <c r="CO230" s="1865"/>
      <c r="CP230" s="1865"/>
      <c r="CQ230" s="1865"/>
      <c r="CR230" s="1865"/>
      <c r="CS230" s="1865"/>
      <c r="CT230" s="1865"/>
      <c r="CU230" s="1865"/>
      <c r="CV230" s="1865"/>
      <c r="CW230" s="1865"/>
      <c r="CX230" s="1865"/>
      <c r="CY230" s="1865"/>
      <c r="CZ230" s="1865"/>
    </row>
    <row r="231" s="577" customFormat="true" ht="15" customHeight="true" x14ac:dyDescent="0.2">
      <c r="A231" s="1567"/>
      <c r="B231" s="1747"/>
      <c r="C231" s="1522"/>
      <c r="D231" s="1523"/>
      <c r="E231" s="1523"/>
      <c r="F231" s="1523"/>
      <c r="G231" s="1557"/>
      <c r="H231" s="1548"/>
      <c r="I231" s="1523"/>
      <c r="J231" s="1523"/>
      <c r="K231" s="1523"/>
      <c r="L231" s="1528"/>
      <c r="M231" s="1538"/>
      <c r="N231" s="1523"/>
      <c r="O231" s="1523"/>
      <c r="P231" s="1523"/>
      <c r="Q231" s="1557"/>
      <c r="R231" s="1548"/>
      <c r="S231" s="1523"/>
      <c r="T231" s="1523"/>
      <c r="U231" s="1523"/>
      <c r="V231" s="1978"/>
      <c r="W231" s="1983"/>
      <c r="X231" s="1983"/>
      <c r="Y231" s="1983"/>
      <c r="Z231" s="1983"/>
      <c r="AA231" s="1983"/>
      <c r="AB231" s="1983"/>
      <c r="AC231" s="1983"/>
      <c r="AD231" s="1983"/>
      <c r="AE231" s="1983"/>
      <c r="AF231" s="1983"/>
      <c r="AG231" s="1983"/>
      <c r="AH231" s="1983"/>
      <c r="AI231" s="1983"/>
      <c r="AJ231" s="1983"/>
      <c r="AK231" s="1983"/>
      <c r="AL231" s="1983"/>
      <c r="AM231" s="1983"/>
      <c r="AN231" s="1983"/>
      <c r="AO231" s="1983"/>
      <c r="AP231" s="1983"/>
      <c r="AQ231" s="1983"/>
      <c r="AR231" s="1983"/>
      <c r="AS231" s="1983"/>
      <c r="AT231" s="1983"/>
      <c r="AU231" s="1983"/>
      <c r="AV231" s="1983"/>
      <c r="AW231" s="1983"/>
      <c r="AX231" s="1983"/>
      <c r="AY231" s="1983"/>
      <c r="AZ231" s="585"/>
      <c r="BA231" s="2390" t="s">
        <v>330</v>
      </c>
      <c r="BB231" s="161" t="s">
        <v>331</v>
      </c>
      <c r="BC231" s="345">
        <v>2878.2703888455035</v>
      </c>
      <c r="BD231" s="309">
        <v>3185.8248971283579</v>
      </c>
      <c r="BE231" s="309">
        <v>3207.246924389598</v>
      </c>
      <c r="BF231" s="309">
        <v>3174.3924293045734</v>
      </c>
      <c r="BG231" s="346">
        <v>3065.5898606769661</v>
      </c>
      <c r="BH231" s="354">
        <v>1745.0796090068384</v>
      </c>
      <c r="BI231" s="309">
        <v>1872.4698264013373</v>
      </c>
      <c r="BJ231" s="309">
        <v>1850.4278739063034</v>
      </c>
      <c r="BK231" s="309">
        <v>1872.7853809004127</v>
      </c>
      <c r="BL231" s="346">
        <v>1750.8725372783947</v>
      </c>
      <c r="BM231" s="354">
        <v>1166.3390972887842</v>
      </c>
      <c r="BN231" s="309">
        <v>1305.3567796819364</v>
      </c>
      <c r="BO231" s="309">
        <v>1347.8107025915835</v>
      </c>
      <c r="BP231" s="309">
        <v>1307.1489495725848</v>
      </c>
      <c r="BQ231" s="346">
        <v>1293.033743716788</v>
      </c>
      <c r="BR231" s="354">
        <v>5992.8099978646778</v>
      </c>
      <c r="BS231" s="309">
        <v>902.93227361718664</v>
      </c>
      <c r="BT231" s="309">
        <v>3624.6437003983683</v>
      </c>
      <c r="BU231" s="309">
        <v>4541.632044975283</v>
      </c>
      <c r="BV231" s="2015">
        <v>449.30648348951621</v>
      </c>
      <c r="BW231" s="2062"/>
      <c r="BX231" s="2062"/>
      <c r="BY231" s="1866"/>
      <c r="BZ231" s="1866"/>
      <c r="CA231" s="1866"/>
      <c r="CB231" s="1866"/>
      <c r="CC231" s="1866"/>
      <c r="CD231" s="1866"/>
      <c r="CE231" s="1866"/>
      <c r="CF231" s="1866"/>
      <c r="CG231" s="1866"/>
      <c r="CH231" s="1866"/>
      <c r="CI231" s="1866"/>
      <c r="CJ231" s="1866"/>
      <c r="CK231" s="1866"/>
      <c r="CL231" s="1866"/>
      <c r="CM231" s="1866"/>
      <c r="CN231" s="1866"/>
      <c r="CO231" s="1866"/>
      <c r="CP231" s="1866"/>
      <c r="CQ231" s="1866"/>
      <c r="CR231" s="1866"/>
      <c r="CS231" s="1866"/>
      <c r="CT231" s="1866"/>
      <c r="CU231" s="1866"/>
      <c r="CV231" s="1866"/>
      <c r="CW231" s="1866"/>
      <c r="CX231" s="1866"/>
      <c r="CY231" s="1866"/>
      <c r="CZ231" s="1866"/>
    </row>
    <row r="232" s="577" customFormat="true" ht="15" customHeight="true" x14ac:dyDescent="0.2">
      <c r="A232" s="1568"/>
      <c r="B232" s="1748"/>
      <c r="C232" s="1524"/>
      <c r="D232" s="1525"/>
      <c r="E232" s="1525"/>
      <c r="F232" s="1525"/>
      <c r="G232" s="1558"/>
      <c r="H232" s="1549"/>
      <c r="I232" s="1525"/>
      <c r="J232" s="1525"/>
      <c r="K232" s="1525"/>
      <c r="L232" s="1529"/>
      <c r="M232" s="1539"/>
      <c r="N232" s="1525"/>
      <c r="O232" s="1525"/>
      <c r="P232" s="1525"/>
      <c r="Q232" s="1558"/>
      <c r="R232" s="1549"/>
      <c r="S232" s="1525"/>
      <c r="T232" s="1525"/>
      <c r="U232" s="1525"/>
      <c r="V232" s="1979"/>
      <c r="W232" s="1983"/>
      <c r="X232" s="1983"/>
      <c r="Y232" s="1983"/>
      <c r="Z232" s="1983"/>
      <c r="AA232" s="1983"/>
      <c r="AB232" s="1983"/>
      <c r="AC232" s="1983"/>
      <c r="AD232" s="1983"/>
      <c r="AE232" s="1983"/>
      <c r="AF232" s="1983"/>
      <c r="AG232" s="1983"/>
      <c r="AH232" s="1983"/>
      <c r="AI232" s="1983"/>
      <c r="AJ232" s="1983"/>
      <c r="AK232" s="1983"/>
      <c r="AL232" s="1983"/>
      <c r="AM232" s="1983"/>
      <c r="AN232" s="1983"/>
      <c r="AO232" s="1983"/>
      <c r="AP232" s="1983"/>
      <c r="AQ232" s="1983"/>
      <c r="AR232" s="1983"/>
      <c r="AS232" s="1983"/>
      <c r="AT232" s="1983"/>
      <c r="AU232" s="1983"/>
      <c r="AV232" s="1983"/>
      <c r="AW232" s="1983"/>
      <c r="AX232" s="1983"/>
      <c r="AY232" s="1983"/>
      <c r="AZ232" s="585"/>
      <c r="BA232" s="2390"/>
      <c r="BB232" s="161" t="s">
        <v>332</v>
      </c>
      <c r="BC232" s="345">
        <v>216.34696771573536</v>
      </c>
      <c r="BD232" s="309">
        <v>24.160689321355814</v>
      </c>
      <c r="BE232" s="309">
        <v>41.374245793445098</v>
      </c>
      <c r="BF232" s="309">
        <v>23.916151792945364</v>
      </c>
      <c r="BG232" s="346">
        <v>23.214477997338737</v>
      </c>
      <c r="BH232" s="354">
        <v>111.90338679109307</v>
      </c>
      <c r="BI232" s="309">
        <v>22.762270849800387</v>
      </c>
      <c r="BJ232" s="309">
        <v>18.034442477984992</v>
      </c>
      <c r="BK232" s="309">
        <v>8.4581732974226398</v>
      </c>
      <c r="BL232" s="346">
        <v>15.370212756371499</v>
      </c>
      <c r="BM232" s="354">
        <v>93.215923216310927</v>
      </c>
      <c r="BN232" s="309">
        <v>23.903566247355968</v>
      </c>
      <c r="BO232" s="309">
        <v>10.308979460723387</v>
      </c>
      <c r="BP232" s="309">
        <v>3.254466040030537</v>
      </c>
      <c r="BQ232" s="346">
        <v>21.801111483726963</v>
      </c>
      <c r="BR232" s="354">
        <v>82.791218717576569</v>
      </c>
      <c r="BS232" s="309">
        <v>53.570344396656942</v>
      </c>
      <c r="BT232" s="309">
        <v>122.42573630876321</v>
      </c>
      <c r="BU232" s="309">
        <v>54.473237250420844</v>
      </c>
      <c r="BV232" s="2015">
        <v>15.751995947402792</v>
      </c>
      <c r="BW232" s="2062"/>
      <c r="BX232" s="2062"/>
      <c r="BY232" s="1866"/>
      <c r="BZ232" s="1866"/>
      <c r="CA232" s="1866"/>
      <c r="CB232" s="1866"/>
      <c r="CC232" s="1866"/>
      <c r="CD232" s="1866"/>
      <c r="CE232" s="1866"/>
      <c r="CF232" s="1866"/>
      <c r="CG232" s="1866"/>
      <c r="CH232" s="1866"/>
      <c r="CI232" s="1866"/>
      <c r="CJ232" s="1866"/>
      <c r="CK232" s="1866"/>
      <c r="CL232" s="1866"/>
      <c r="CM232" s="1866"/>
      <c r="CN232" s="1866"/>
      <c r="CO232" s="1866"/>
      <c r="CP232" s="1866"/>
      <c r="CQ232" s="1866"/>
      <c r="CR232" s="1866"/>
      <c r="CS232" s="1866"/>
      <c r="CT232" s="1866"/>
      <c r="CU232" s="1866"/>
      <c r="CV232" s="1866"/>
      <c r="CW232" s="1866"/>
      <c r="CX232" s="1866"/>
      <c r="CY232" s="1866"/>
      <c r="CZ232" s="1866"/>
    </row>
    <row r="233" s="577" customFormat="true" ht="15" customHeight="true" x14ac:dyDescent="0.2">
      <c r="A233" s="1569"/>
      <c r="B233" s="1749"/>
      <c r="C233" s="1700"/>
      <c r="D233" s="1701"/>
      <c r="E233" s="1701"/>
      <c r="F233" s="1701"/>
      <c r="G233" s="1702"/>
      <c r="H233" s="1703"/>
      <c r="I233" s="1701"/>
      <c r="J233" s="1701"/>
      <c r="K233" s="1701"/>
      <c r="L233" s="1704"/>
      <c r="M233" s="1705"/>
      <c r="N233" s="1701"/>
      <c r="O233" s="1701"/>
      <c r="P233" s="1701"/>
      <c r="Q233" s="1702"/>
      <c r="R233" s="1703"/>
      <c r="S233" s="1701"/>
      <c r="T233" s="1701"/>
      <c r="U233" s="1701"/>
      <c r="V233" s="1980"/>
      <c r="W233" s="1983"/>
      <c r="X233" s="1983"/>
      <c r="Y233" s="1983"/>
      <c r="Z233" s="1983"/>
      <c r="AA233" s="1983"/>
      <c r="AB233" s="1983"/>
      <c r="AC233" s="1983"/>
      <c r="AD233" s="1983"/>
      <c r="AE233" s="1983"/>
      <c r="AF233" s="1983"/>
      <c r="AG233" s="1983"/>
      <c r="AH233" s="1983"/>
      <c r="AI233" s="1983"/>
      <c r="AJ233" s="1983"/>
      <c r="AK233" s="1983"/>
      <c r="AL233" s="1983"/>
      <c r="AM233" s="1983"/>
      <c r="AN233" s="1983"/>
      <c r="AO233" s="1983"/>
      <c r="AP233" s="1983"/>
      <c r="AQ233" s="1983"/>
      <c r="AR233" s="1983"/>
      <c r="AS233" s="1983"/>
      <c r="AT233" s="1983"/>
      <c r="AU233" s="1983"/>
      <c r="AV233" s="1983"/>
      <c r="AW233" s="1983"/>
      <c r="AX233" s="1983"/>
      <c r="AY233" s="1983"/>
      <c r="AZ233" s="585"/>
      <c r="BA233" s="2390"/>
      <c r="BB233" s="161" t="s">
        <v>333</v>
      </c>
      <c r="BC233" s="345">
        <v>314.2833696033797</v>
      </c>
      <c r="BD233" s="309">
        <v>248.07782928921171</v>
      </c>
      <c r="BE233" s="309">
        <v>245.32982583882225</v>
      </c>
      <c r="BF233" s="309">
        <v>233.89204820028675</v>
      </c>
      <c r="BG233" s="346">
        <v>362.31814133820075</v>
      </c>
      <c r="BH233" s="354">
        <v>127.28894499955639</v>
      </c>
      <c r="BI233" s="309">
        <v>77.887568483275217</v>
      </c>
      <c r="BJ233" s="309">
        <v>100.21950542881656</v>
      </c>
      <c r="BK233" s="309">
        <v>98.291637525335531</v>
      </c>
      <c r="BL233" s="346">
        <v>209.76266011917417</v>
      </c>
      <c r="BM233" s="354">
        <v>166.51159840371804</v>
      </c>
      <c r="BN233" s="309">
        <v>146.59527741139851</v>
      </c>
      <c r="BO233" s="309">
        <v>151.45249545854358</v>
      </c>
      <c r="BP233" s="309">
        <v>163.23483064014169</v>
      </c>
      <c r="BQ233" s="346">
        <v>162.65669579994193</v>
      </c>
      <c r="BR233" s="354">
        <v>481.8052761684005</v>
      </c>
      <c r="BS233" s="309">
        <v>317.20928955880447</v>
      </c>
      <c r="BT233" s="309">
        <v>296.00774125586122</v>
      </c>
      <c r="BU233" s="309">
        <v>119.85732121973848</v>
      </c>
      <c r="BV233" s="2015">
        <v>189.02158606709608</v>
      </c>
      <c r="BW233" s="2062"/>
      <c r="BX233" s="2062"/>
      <c r="BY233" s="1866"/>
      <c r="BZ233" s="1866"/>
      <c r="CA233" s="1866"/>
      <c r="CB233" s="1866"/>
      <c r="CC233" s="1866"/>
      <c r="CD233" s="1866"/>
      <c r="CE233" s="1866"/>
      <c r="CF233" s="1866"/>
      <c r="CG233" s="1866"/>
      <c r="CH233" s="1866"/>
      <c r="CI233" s="1866"/>
      <c r="CJ233" s="1866"/>
      <c r="CK233" s="1866"/>
      <c r="CL233" s="1866"/>
      <c r="CM233" s="1866"/>
      <c r="CN233" s="1866"/>
      <c r="CO233" s="1866"/>
      <c r="CP233" s="1866"/>
      <c r="CQ233" s="1866"/>
      <c r="CR233" s="1866"/>
      <c r="CS233" s="1866"/>
      <c r="CT233" s="1866"/>
      <c r="CU233" s="1866"/>
      <c r="CV233" s="1866"/>
      <c r="CW233" s="1866"/>
      <c r="CX233" s="1866"/>
      <c r="CY233" s="1866"/>
      <c r="CZ233" s="1866"/>
    </row>
    <row r="234" s="577" customFormat="true" ht="15" customHeight="true" x14ac:dyDescent="0.2">
      <c r="A234" s="1570"/>
      <c r="B234" s="1750"/>
      <c r="C234" s="1706"/>
      <c r="D234" s="1707"/>
      <c r="E234" s="1707"/>
      <c r="F234" s="1707"/>
      <c r="G234" s="1708"/>
      <c r="H234" s="1709"/>
      <c r="I234" s="1707"/>
      <c r="J234" s="1707"/>
      <c r="K234" s="1707"/>
      <c r="L234" s="1710"/>
      <c r="M234" s="1711"/>
      <c r="N234" s="1707"/>
      <c r="O234" s="1707"/>
      <c r="P234" s="1707"/>
      <c r="Q234" s="1708"/>
      <c r="R234" s="1709"/>
      <c r="S234" s="1707"/>
      <c r="T234" s="1707"/>
      <c r="U234" s="1707"/>
      <c r="V234" s="1981"/>
      <c r="W234" s="1983"/>
      <c r="X234" s="1983"/>
      <c r="Y234" s="1983"/>
      <c r="Z234" s="1983"/>
      <c r="AA234" s="1983"/>
      <c r="AB234" s="1983"/>
      <c r="AC234" s="1983"/>
      <c r="AD234" s="1983"/>
      <c r="AE234" s="1983"/>
      <c r="AF234" s="1983"/>
      <c r="AG234" s="1983"/>
      <c r="AH234" s="1983"/>
      <c r="AI234" s="1983"/>
      <c r="AJ234" s="1983"/>
      <c r="AK234" s="1983"/>
      <c r="AL234" s="1983"/>
      <c r="AM234" s="1983"/>
      <c r="AN234" s="1983"/>
      <c r="AO234" s="1983"/>
      <c r="AP234" s="1983"/>
      <c r="AQ234" s="1983"/>
      <c r="AR234" s="1983"/>
      <c r="AS234" s="1983"/>
      <c r="AT234" s="1983"/>
      <c r="AU234" s="1983"/>
      <c r="AV234" s="1983"/>
      <c r="AW234" s="1983"/>
      <c r="AX234" s="1983"/>
      <c r="AY234" s="1983"/>
      <c r="AZ234" s="585"/>
      <c r="BA234" s="2390"/>
      <c r="BB234" s="161" t="s">
        <v>334</v>
      </c>
      <c r="BC234" s="345">
        <v>166.30046706738131</v>
      </c>
      <c r="BD234" s="309">
        <v>118.22074744661633</v>
      </c>
      <c r="BE234" s="309">
        <v>84.360301513236763</v>
      </c>
      <c r="BF234" s="309">
        <v>135.98449895526596</v>
      </c>
      <c r="BG234" s="346">
        <v>127.66069692382941</v>
      </c>
      <c r="BH234" s="354">
        <v>68.709620148088405</v>
      </c>
      <c r="BI234" s="309">
        <v>77.67861069167941</v>
      </c>
      <c r="BJ234" s="309">
        <v>82.625107595428815</v>
      </c>
      <c r="BK234" s="309">
        <v>74.471724394160688</v>
      </c>
      <c r="BL234" s="346">
        <v>74.249009221387311</v>
      </c>
      <c r="BM234" s="354">
        <v>97.461836052517327</v>
      </c>
      <c r="BN234" s="309">
        <v>48.090978280476136</v>
      </c>
      <c r="BO234" s="309">
        <v>17.379216653286452</v>
      </c>
      <c r="BP234" s="309">
        <v>45.362987646892215</v>
      </c>
      <c r="BQ234" s="346">
        <v>46.497621222413052</v>
      </c>
      <c r="BR234" s="354">
        <v>280.73132115565556</v>
      </c>
      <c r="BS234" s="309">
        <v>79.407082624677443</v>
      </c>
      <c r="BT234" s="309">
        <v>155.90932684671756</v>
      </c>
      <c r="BU234" s="309">
        <v>31.580846522452319</v>
      </c>
      <c r="BV234" s="2015">
        <v>84.898134756826821</v>
      </c>
      <c r="BW234" s="2062"/>
      <c r="BX234" s="2062"/>
      <c r="BY234" s="1866"/>
      <c r="BZ234" s="1866"/>
      <c r="CA234" s="1866"/>
      <c r="CB234" s="1866"/>
      <c r="CC234" s="1866"/>
      <c r="CD234" s="1866"/>
      <c r="CE234" s="1866"/>
      <c r="CF234" s="1866"/>
      <c r="CG234" s="1866"/>
      <c r="CH234" s="1866"/>
      <c r="CI234" s="1866"/>
      <c r="CJ234" s="1866"/>
      <c r="CK234" s="1866"/>
      <c r="CL234" s="1866"/>
      <c r="CM234" s="1866"/>
      <c r="CN234" s="1866"/>
      <c r="CO234" s="1866"/>
      <c r="CP234" s="1866"/>
      <c r="CQ234" s="1866"/>
      <c r="CR234" s="1866"/>
      <c r="CS234" s="1866"/>
      <c r="CT234" s="1866"/>
      <c r="CU234" s="1866"/>
      <c r="CV234" s="1866"/>
      <c r="CW234" s="1866"/>
      <c r="CX234" s="1866"/>
      <c r="CY234" s="1866"/>
      <c r="CZ234" s="1866"/>
    </row>
    <row r="235" s="577" customFormat="true" ht="15" customHeight="true" x14ac:dyDescent="0.2">
      <c r="A235" s="1570"/>
      <c r="B235" s="1750"/>
      <c r="C235" s="1706"/>
      <c r="D235" s="1707"/>
      <c r="E235" s="1707"/>
      <c r="F235" s="1707"/>
      <c r="G235" s="1708"/>
      <c r="H235" s="1709"/>
      <c r="I235" s="1707"/>
      <c r="J235" s="1707"/>
      <c r="K235" s="1707"/>
      <c r="L235" s="1710"/>
      <c r="M235" s="1711"/>
      <c r="N235" s="1707"/>
      <c r="O235" s="1707"/>
      <c r="P235" s="1707"/>
      <c r="Q235" s="1708"/>
      <c r="R235" s="1709"/>
      <c r="S235" s="1707"/>
      <c r="T235" s="1707"/>
      <c r="U235" s="1707"/>
      <c r="V235" s="1981"/>
      <c r="W235" s="1983"/>
      <c r="X235" s="1983"/>
      <c r="Y235" s="1983"/>
      <c r="Z235" s="1983"/>
      <c r="AA235" s="1983"/>
      <c r="AB235" s="1983"/>
      <c r="AC235" s="1983"/>
      <c r="AD235" s="1983"/>
      <c r="AE235" s="1983"/>
      <c r="AF235" s="1983"/>
      <c r="AG235" s="1983"/>
      <c r="AH235" s="1983"/>
      <c r="AI235" s="1983"/>
      <c r="AJ235" s="1983"/>
      <c r="AK235" s="1983"/>
      <c r="AL235" s="1983"/>
      <c r="AM235" s="1983"/>
      <c r="AN235" s="1983"/>
      <c r="AO235" s="1983"/>
      <c r="AP235" s="1983"/>
      <c r="AQ235" s="1983"/>
      <c r="AR235" s="1983"/>
      <c r="AS235" s="1983"/>
      <c r="AT235" s="1983"/>
      <c r="AU235" s="1983"/>
      <c r="AV235" s="1983"/>
      <c r="AW235" s="1983"/>
      <c r="AX235" s="1983"/>
      <c r="AY235" s="1983"/>
      <c r="AZ235" s="585"/>
      <c r="BA235" s="2390"/>
      <c r="BB235" s="161" t="s">
        <v>271</v>
      </c>
      <c r="BC235" s="345">
        <v>0.88526350624084638</v>
      </c>
      <c r="BD235" s="309">
        <v>0</v>
      </c>
      <c r="BE235" s="309">
        <v>0</v>
      </c>
      <c r="BF235" s="309">
        <v>5.6932046479107061</v>
      </c>
      <c r="BG235" s="346">
        <v>0</v>
      </c>
      <c r="BH235" s="354">
        <v>0</v>
      </c>
      <c r="BI235" s="309">
        <v>0</v>
      </c>
      <c r="BJ235" s="309">
        <v>0</v>
      </c>
      <c r="BK235" s="309">
        <v>0</v>
      </c>
      <c r="BL235" s="346">
        <v>0</v>
      </c>
      <c r="BM235" s="354">
        <v>0</v>
      </c>
      <c r="BN235" s="309">
        <v>0.88526350624084638</v>
      </c>
      <c r="BO235" s="309">
        <v>0</v>
      </c>
      <c r="BP235" s="309">
        <v>5.6932046479107061</v>
      </c>
      <c r="BQ235" s="346">
        <v>0</v>
      </c>
      <c r="BR235" s="354">
        <v>0</v>
      </c>
      <c r="BS235" s="309">
        <v>2.2131587656021159</v>
      </c>
      <c r="BT235" s="309">
        <v>0</v>
      </c>
      <c r="BU235" s="309">
        <v>4.3653093885494361</v>
      </c>
      <c r="BV235" s="2015">
        <v>0</v>
      </c>
      <c r="BW235" s="2062"/>
      <c r="BX235" s="2062"/>
      <c r="BY235" s="1866"/>
      <c r="BZ235" s="1866"/>
      <c r="CA235" s="1866"/>
      <c r="CB235" s="1866"/>
      <c r="CC235" s="1866"/>
      <c r="CD235" s="1866"/>
      <c r="CE235" s="1866"/>
      <c r="CF235" s="1866"/>
      <c r="CG235" s="1866"/>
      <c r="CH235" s="1866"/>
      <c r="CI235" s="1866"/>
      <c r="CJ235" s="1866"/>
      <c r="CK235" s="1866"/>
      <c r="CL235" s="1866"/>
      <c r="CM235" s="1866"/>
      <c r="CN235" s="1866"/>
      <c r="CO235" s="1866"/>
      <c r="CP235" s="1866"/>
      <c r="CQ235" s="1866"/>
      <c r="CR235" s="1866"/>
      <c r="CS235" s="1866"/>
      <c r="CT235" s="1866"/>
      <c r="CU235" s="1866"/>
      <c r="CV235" s="1866"/>
      <c r="CW235" s="1866"/>
      <c r="CX235" s="1866"/>
      <c r="CY235" s="1866"/>
      <c r="CZ235" s="1866"/>
    </row>
    <row r="236" s="577" customFormat="true" ht="15" customHeight="true" x14ac:dyDescent="0.2">
      <c r="A236" s="1570"/>
      <c r="B236" s="1750"/>
      <c r="C236" s="1706"/>
      <c r="D236" s="1707"/>
      <c r="E236" s="1707"/>
      <c r="F236" s="1707"/>
      <c r="G236" s="1708"/>
      <c r="H236" s="1709"/>
      <c r="I236" s="1707"/>
      <c r="J236" s="1707"/>
      <c r="K236" s="1707"/>
      <c r="L236" s="1710"/>
      <c r="M236" s="1711"/>
      <c r="N236" s="1707"/>
      <c r="O236" s="1707"/>
      <c r="P236" s="1707"/>
      <c r="Q236" s="1708"/>
      <c r="R236" s="1709"/>
      <c r="S236" s="1707"/>
      <c r="T236" s="1707"/>
      <c r="U236" s="1707"/>
      <c r="V236" s="1981"/>
      <c r="W236" s="1983"/>
      <c r="X236" s="1983"/>
      <c r="Y236" s="1983"/>
      <c r="Z236" s="1983"/>
      <c r="AA236" s="1983"/>
      <c r="AB236" s="1983"/>
      <c r="AC236" s="1983"/>
      <c r="AD236" s="1983"/>
      <c r="AE236" s="1983"/>
      <c r="AF236" s="1983"/>
      <c r="AG236" s="1983"/>
      <c r="AH236" s="1983"/>
      <c r="AI236" s="1983"/>
      <c r="AJ236" s="1983"/>
      <c r="AK236" s="1983"/>
      <c r="AL236" s="1983"/>
      <c r="AM236" s="1983"/>
      <c r="AN236" s="1983"/>
      <c r="AO236" s="1983"/>
      <c r="AP236" s="1983"/>
      <c r="AQ236" s="1983"/>
      <c r="AR236" s="1983"/>
      <c r="AS236" s="1983"/>
      <c r="AT236" s="1983"/>
      <c r="AU236" s="1983"/>
      <c r="AV236" s="1983"/>
      <c r="AW236" s="1983"/>
      <c r="AX236" s="1983"/>
      <c r="AY236" s="1983"/>
      <c r="AZ236" s="585"/>
      <c r="BA236" s="2391"/>
      <c r="BB236" s="161" t="s">
        <v>187</v>
      </c>
      <c r="BC236" s="345">
        <v>3576.0864567382628</v>
      </c>
      <c r="BD236" s="309">
        <v>3576.2841631855399</v>
      </c>
      <c r="BE236" s="309">
        <v>3578.3112975351019</v>
      </c>
      <c r="BF236" s="309">
        <v>3573.878332900983</v>
      </c>
      <c r="BG236" s="346">
        <v>3578.7831769363361</v>
      </c>
      <c r="BH236" s="354">
        <v>2052.9815609455759</v>
      </c>
      <c r="BI236" s="309">
        <v>2050.798276426091</v>
      </c>
      <c r="BJ236" s="309">
        <v>2051.3069294085321</v>
      </c>
      <c r="BK236" s="309">
        <v>2054.0069161173305</v>
      </c>
      <c r="BL236" s="346">
        <v>2050.2544193753265</v>
      </c>
      <c r="BM236" s="354">
        <v>1523.5284549613293</v>
      </c>
      <c r="BN236" s="309">
        <v>1524.831865127408</v>
      </c>
      <c r="BO236" s="309">
        <v>1526.9513941641367</v>
      </c>
      <c r="BP236" s="309">
        <v>1524.6944385475606</v>
      </c>
      <c r="BQ236" s="346">
        <v>1523.9891722228715</v>
      </c>
      <c r="BR236" s="354">
        <v>6838.1378139063409</v>
      </c>
      <c r="BS236" s="309">
        <v>1355.3321489629213</v>
      </c>
      <c r="BT236" s="309">
        <v>4198.9865048097136</v>
      </c>
      <c r="BU236" s="309">
        <v>4751.9087593564436</v>
      </c>
      <c r="BV236" s="2015">
        <v>738.97820026084526</v>
      </c>
      <c r="BW236" s="2062"/>
      <c r="BX236" s="2062"/>
      <c r="BY236" s="1866"/>
      <c r="BZ236" s="1866"/>
      <c r="CA236" s="1866"/>
      <c r="CB236" s="1866"/>
      <c r="CC236" s="1866"/>
      <c r="CD236" s="1866"/>
      <c r="CE236" s="1866"/>
      <c r="CF236" s="1866"/>
      <c r="CG236" s="1866"/>
      <c r="CH236" s="1866"/>
      <c r="CI236" s="1866"/>
      <c r="CJ236" s="1866"/>
      <c r="CK236" s="1866"/>
      <c r="CL236" s="1866"/>
      <c r="CM236" s="1866"/>
      <c r="CN236" s="1866"/>
      <c r="CO236" s="1866"/>
      <c r="CP236" s="1866"/>
      <c r="CQ236" s="1866"/>
      <c r="CR236" s="1866"/>
      <c r="CS236" s="1866"/>
      <c r="CT236" s="1866"/>
      <c r="CU236" s="1866"/>
      <c r="CV236" s="1866"/>
      <c r="CW236" s="1866"/>
      <c r="CX236" s="1866"/>
      <c r="CY236" s="1866"/>
      <c r="CZ236" s="1866"/>
    </row>
    <row r="237" s="577" customFormat="true" ht="15" customHeight="true" x14ac:dyDescent="0.2">
      <c r="A237" s="1570"/>
      <c r="B237" s="1750"/>
      <c r="C237" s="1706"/>
      <c r="D237" s="1707"/>
      <c r="E237" s="1707"/>
      <c r="F237" s="1707"/>
      <c r="G237" s="1708"/>
      <c r="H237" s="1709"/>
      <c r="I237" s="1707"/>
      <c r="J237" s="1707"/>
      <c r="K237" s="1707"/>
      <c r="L237" s="1710"/>
      <c r="M237" s="1711"/>
      <c r="N237" s="1707"/>
      <c r="O237" s="1707"/>
      <c r="P237" s="1707"/>
      <c r="Q237" s="1708"/>
      <c r="R237" s="1709"/>
      <c r="S237" s="1707"/>
      <c r="T237" s="1707"/>
      <c r="U237" s="1707"/>
      <c r="V237" s="1981"/>
      <c r="W237" s="1983"/>
      <c r="X237" s="1983"/>
      <c r="Y237" s="1983"/>
      <c r="Z237" s="1983"/>
      <c r="AA237" s="1983"/>
      <c r="AB237" s="1983"/>
      <c r="AC237" s="1983"/>
      <c r="AD237" s="1983"/>
      <c r="AE237" s="1983"/>
      <c r="AF237" s="1983"/>
      <c r="AG237" s="1983"/>
      <c r="AH237" s="1983"/>
      <c r="AI237" s="1983"/>
      <c r="AJ237" s="1983"/>
      <c r="AK237" s="1983"/>
      <c r="AL237" s="1983"/>
      <c r="AM237" s="1983"/>
      <c r="AN237" s="1983"/>
      <c r="AO237" s="1983"/>
      <c r="AP237" s="1983"/>
      <c r="AQ237" s="1983"/>
      <c r="AR237" s="1983"/>
      <c r="AS237" s="1983"/>
      <c r="AT237" s="1983"/>
      <c r="AU237" s="1983"/>
      <c r="AV237" s="1983"/>
      <c r="AW237" s="1983"/>
      <c r="AX237" s="1983"/>
      <c r="AY237" s="1983"/>
      <c r="AZ237" s="585"/>
      <c r="BA237" s="391"/>
      <c r="BB237" s="161"/>
      <c r="BC237" s="345"/>
      <c r="BD237" s="309"/>
      <c r="BE237" s="309"/>
      <c r="BF237" s="309"/>
      <c r="BG237" s="346"/>
      <c r="BH237" s="354"/>
      <c r="BI237" s="309"/>
      <c r="BJ237" s="309"/>
      <c r="BK237" s="309"/>
      <c r="BL237" s="346"/>
      <c r="BM237" s="354"/>
      <c r="BN237" s="309"/>
      <c r="BO237" s="309"/>
      <c r="BP237" s="309"/>
      <c r="BQ237" s="346"/>
      <c r="BR237" s="354"/>
      <c r="BS237" s="309"/>
      <c r="BT237" s="309"/>
      <c r="BU237" s="309"/>
      <c r="BV237" s="2015"/>
      <c r="BW237" s="2062"/>
      <c r="BX237" s="2062"/>
      <c r="BY237" s="1866"/>
      <c r="BZ237" s="1866"/>
      <c r="CA237" s="1866"/>
      <c r="CB237" s="1866"/>
      <c r="CC237" s="1866"/>
      <c r="CD237" s="1866"/>
      <c r="CE237" s="1866"/>
      <c r="CF237" s="1866"/>
      <c r="CG237" s="1866"/>
      <c r="CH237" s="1866"/>
      <c r="CI237" s="1866"/>
      <c r="CJ237" s="1866"/>
      <c r="CK237" s="1866"/>
      <c r="CL237" s="1866"/>
      <c r="CM237" s="1866"/>
      <c r="CN237" s="1866"/>
      <c r="CO237" s="1866"/>
      <c r="CP237" s="1866"/>
      <c r="CQ237" s="1866"/>
      <c r="CR237" s="1866"/>
      <c r="CS237" s="1866"/>
      <c r="CT237" s="1866"/>
      <c r="CU237" s="1866"/>
      <c r="CV237" s="1866"/>
      <c r="CW237" s="1866"/>
      <c r="CX237" s="1866"/>
      <c r="CY237" s="1866"/>
      <c r="CZ237" s="1866"/>
    </row>
    <row r="238" s="577" customFormat="true" ht="15" customHeight="true" x14ac:dyDescent="0.2">
      <c r="A238" s="1570"/>
      <c r="B238" s="1750"/>
      <c r="C238" s="1706"/>
      <c r="D238" s="1707"/>
      <c r="E238" s="1707"/>
      <c r="F238" s="1707"/>
      <c r="G238" s="1708"/>
      <c r="H238" s="1709"/>
      <c r="I238" s="1707"/>
      <c r="J238" s="1707"/>
      <c r="K238" s="1707"/>
      <c r="L238" s="1710"/>
      <c r="M238" s="1711"/>
      <c r="N238" s="1707"/>
      <c r="O238" s="1707"/>
      <c r="P238" s="1707"/>
      <c r="Q238" s="1708"/>
      <c r="R238" s="1709"/>
      <c r="S238" s="1707"/>
      <c r="T238" s="1707"/>
      <c r="U238" s="1707"/>
      <c r="V238" s="1981"/>
      <c r="W238" s="1983"/>
      <c r="X238" s="1983"/>
      <c r="Y238" s="1983"/>
      <c r="Z238" s="1983"/>
      <c r="AA238" s="1983"/>
      <c r="AB238" s="1983"/>
      <c r="AC238" s="1983"/>
      <c r="AD238" s="1983"/>
      <c r="AE238" s="1983"/>
      <c r="AF238" s="1983"/>
      <c r="AG238" s="1983"/>
      <c r="AH238" s="1983"/>
      <c r="AI238" s="1983"/>
      <c r="AJ238" s="1983"/>
      <c r="AK238" s="1983"/>
      <c r="AL238" s="1983"/>
      <c r="AM238" s="1983"/>
      <c r="AN238" s="1983"/>
      <c r="AO238" s="1983"/>
      <c r="AP238" s="1983"/>
      <c r="AQ238" s="1983"/>
      <c r="AR238" s="1983"/>
      <c r="AS238" s="1983"/>
      <c r="AT238" s="1983"/>
      <c r="AU238" s="1983"/>
      <c r="AV238" s="1983"/>
      <c r="AW238" s="1983"/>
      <c r="AX238" s="1983"/>
      <c r="AY238" s="1983"/>
      <c r="AZ238" s="585"/>
      <c r="BA238" s="391"/>
      <c r="BB238" s="161"/>
      <c r="BC238" s="345"/>
      <c r="BD238" s="309"/>
      <c r="BE238" s="309"/>
      <c r="BF238" s="309"/>
      <c r="BG238" s="346"/>
      <c r="BH238" s="354"/>
      <c r="BI238" s="309"/>
      <c r="BJ238" s="309"/>
      <c r="BK238" s="309"/>
      <c r="BL238" s="346"/>
      <c r="BM238" s="354"/>
      <c r="BN238" s="309"/>
      <c r="BO238" s="309"/>
      <c r="BP238" s="309"/>
      <c r="BQ238" s="346"/>
      <c r="BR238" s="354"/>
      <c r="BS238" s="309"/>
      <c r="BT238" s="309"/>
      <c r="BU238" s="309"/>
      <c r="BV238" s="2015"/>
      <c r="BW238" s="2062"/>
      <c r="BX238" s="2062"/>
      <c r="BY238" s="1866"/>
      <c r="BZ238" s="1866"/>
      <c r="CA238" s="1866"/>
      <c r="CB238" s="1866"/>
      <c r="CC238" s="1866"/>
      <c r="CD238" s="1866"/>
      <c r="CE238" s="1866"/>
      <c r="CF238" s="1866"/>
      <c r="CG238" s="1866"/>
      <c r="CH238" s="1866"/>
      <c r="CI238" s="1866"/>
      <c r="CJ238" s="1866"/>
      <c r="CK238" s="1866"/>
      <c r="CL238" s="1866"/>
      <c r="CM238" s="1866"/>
      <c r="CN238" s="1866"/>
      <c r="CO238" s="1866"/>
      <c r="CP238" s="1866"/>
      <c r="CQ238" s="1866"/>
      <c r="CR238" s="1866"/>
      <c r="CS238" s="1866"/>
      <c r="CT238" s="1866"/>
      <c r="CU238" s="1866"/>
      <c r="CV238" s="1866"/>
      <c r="CW238" s="1866"/>
      <c r="CX238" s="1866"/>
      <c r="CY238" s="1866"/>
      <c r="CZ238" s="1866"/>
    </row>
    <row r="239" s="577" customFormat="true" ht="15" customHeight="true" x14ac:dyDescent="0.2">
      <c r="A239" s="1570"/>
      <c r="B239" s="1750"/>
      <c r="C239" s="1706"/>
      <c r="D239" s="1707"/>
      <c r="E239" s="1707"/>
      <c r="F239" s="1707"/>
      <c r="G239" s="1708"/>
      <c r="H239" s="1709"/>
      <c r="I239" s="1707"/>
      <c r="J239" s="1707"/>
      <c r="K239" s="1707"/>
      <c r="L239" s="1710"/>
      <c r="M239" s="1711"/>
      <c r="N239" s="1707"/>
      <c r="O239" s="1707"/>
      <c r="P239" s="1707"/>
      <c r="Q239" s="1708"/>
      <c r="R239" s="1709"/>
      <c r="S239" s="1707"/>
      <c r="T239" s="1707"/>
      <c r="U239" s="1707"/>
      <c r="V239" s="1981"/>
      <c r="W239" s="1983"/>
      <c r="X239" s="1983"/>
      <c r="Y239" s="1983"/>
      <c r="Z239" s="1983"/>
      <c r="AA239" s="1983"/>
      <c r="AB239" s="1983"/>
      <c r="AC239" s="1983"/>
      <c r="AD239" s="1983"/>
      <c r="AE239" s="1983"/>
      <c r="AF239" s="1983"/>
      <c r="AG239" s="1983"/>
      <c r="AH239" s="1983"/>
      <c r="AI239" s="1983"/>
      <c r="AJ239" s="1983"/>
      <c r="AK239" s="1983"/>
      <c r="AL239" s="1983"/>
      <c r="AM239" s="1983"/>
      <c r="AN239" s="1983"/>
      <c r="AO239" s="1983"/>
      <c r="AP239" s="1983"/>
      <c r="AQ239" s="1983"/>
      <c r="AR239" s="1983"/>
      <c r="AS239" s="1983"/>
      <c r="AT239" s="1983"/>
      <c r="AU239" s="1983"/>
      <c r="AV239" s="1983"/>
      <c r="AW239" s="1983"/>
      <c r="AX239" s="1983"/>
      <c r="AY239" s="1983"/>
      <c r="AZ239" s="585"/>
      <c r="BA239" s="391"/>
      <c r="BB239" s="161"/>
      <c r="BC239" s="345"/>
      <c r="BD239" s="309"/>
      <c r="BE239" s="309"/>
      <c r="BF239" s="309"/>
      <c r="BG239" s="346"/>
      <c r="BH239" s="354"/>
      <c r="BI239" s="309"/>
      <c r="BJ239" s="309"/>
      <c r="BK239" s="309"/>
      <c r="BL239" s="346"/>
      <c r="BM239" s="354"/>
      <c r="BN239" s="309"/>
      <c r="BO239" s="309"/>
      <c r="BP239" s="309"/>
      <c r="BQ239" s="346"/>
      <c r="BR239" s="354"/>
      <c r="BS239" s="309"/>
      <c r="BT239" s="309"/>
      <c r="BU239" s="309"/>
      <c r="BV239" s="2015"/>
      <c r="BW239" s="2062"/>
      <c r="BX239" s="2062"/>
      <c r="BY239" s="1866"/>
      <c r="BZ239" s="1866"/>
      <c r="CA239" s="1866"/>
      <c r="CB239" s="1866"/>
      <c r="CC239" s="1866"/>
      <c r="CD239" s="1866"/>
      <c r="CE239" s="1866"/>
      <c r="CF239" s="1866"/>
      <c r="CG239" s="1866"/>
      <c r="CH239" s="1866"/>
      <c r="CI239" s="1866"/>
      <c r="CJ239" s="1866"/>
      <c r="CK239" s="1866"/>
      <c r="CL239" s="1866"/>
      <c r="CM239" s="1866"/>
      <c r="CN239" s="1866"/>
      <c r="CO239" s="1866"/>
      <c r="CP239" s="1866"/>
      <c r="CQ239" s="1866"/>
      <c r="CR239" s="1866"/>
      <c r="CS239" s="1866"/>
      <c r="CT239" s="1866"/>
      <c r="CU239" s="1866"/>
      <c r="CV239" s="1866"/>
      <c r="CW239" s="1866"/>
      <c r="CX239" s="1866"/>
      <c r="CY239" s="1866"/>
      <c r="CZ239" s="1866"/>
    </row>
    <row r="240" s="577" customFormat="true" ht="15" customHeight="true" x14ac:dyDescent="0.2">
      <c r="A240" s="1570"/>
      <c r="B240" s="1750"/>
      <c r="C240" s="1706"/>
      <c r="D240" s="1707"/>
      <c r="E240" s="1707"/>
      <c r="F240" s="1707"/>
      <c r="G240" s="1708"/>
      <c r="H240" s="1709"/>
      <c r="I240" s="1707"/>
      <c r="J240" s="1707"/>
      <c r="K240" s="1707"/>
      <c r="L240" s="1710"/>
      <c r="M240" s="1711"/>
      <c r="N240" s="1707"/>
      <c r="O240" s="1707"/>
      <c r="P240" s="1707"/>
      <c r="Q240" s="1708"/>
      <c r="R240" s="1709"/>
      <c r="S240" s="1707"/>
      <c r="T240" s="1707"/>
      <c r="U240" s="1707"/>
      <c r="V240" s="1981"/>
      <c r="W240" s="1983"/>
      <c r="X240" s="1983"/>
      <c r="Y240" s="1983"/>
      <c r="Z240" s="1983"/>
      <c r="AA240" s="1983"/>
      <c r="AB240" s="1983"/>
      <c r="AC240" s="1983"/>
      <c r="AD240" s="1983"/>
      <c r="AE240" s="1983"/>
      <c r="AF240" s="1983"/>
      <c r="AG240" s="1983"/>
      <c r="AH240" s="1983"/>
      <c r="AI240" s="1983"/>
      <c r="AJ240" s="1983"/>
      <c r="AK240" s="1983"/>
      <c r="AL240" s="1983"/>
      <c r="AM240" s="1983"/>
      <c r="AN240" s="1983"/>
      <c r="AO240" s="1983"/>
      <c r="AP240" s="1983"/>
      <c r="AQ240" s="1983"/>
      <c r="AR240" s="1983"/>
      <c r="AS240" s="1983"/>
      <c r="AT240" s="1983"/>
      <c r="AU240" s="1983"/>
      <c r="AV240" s="1983"/>
      <c r="AW240" s="1983"/>
      <c r="AX240" s="1983"/>
      <c r="AY240" s="1983"/>
      <c r="AZ240" s="585"/>
      <c r="BA240" s="391"/>
      <c r="BB240" s="161"/>
      <c r="BC240" s="345"/>
      <c r="BD240" s="309"/>
      <c r="BE240" s="309"/>
      <c r="BF240" s="309"/>
      <c r="BG240" s="346"/>
      <c r="BH240" s="354"/>
      <c r="BI240" s="309"/>
      <c r="BJ240" s="309"/>
      <c r="BK240" s="309"/>
      <c r="BL240" s="346"/>
      <c r="BM240" s="354"/>
      <c r="BN240" s="309"/>
      <c r="BO240" s="309"/>
      <c r="BP240" s="309"/>
      <c r="BQ240" s="346"/>
      <c r="BR240" s="354"/>
      <c r="BS240" s="309"/>
      <c r="BT240" s="309"/>
      <c r="BU240" s="309"/>
      <c r="BV240" s="2015"/>
      <c r="BW240" s="2062"/>
      <c r="BX240" s="2062"/>
      <c r="BY240" s="1866"/>
      <c r="BZ240" s="1866"/>
      <c r="CA240" s="1866"/>
      <c r="CB240" s="1866"/>
      <c r="CC240" s="1866"/>
      <c r="CD240" s="1866"/>
      <c r="CE240" s="1866"/>
      <c r="CF240" s="1866"/>
      <c r="CG240" s="1866"/>
      <c r="CH240" s="1866"/>
      <c r="CI240" s="1866"/>
      <c r="CJ240" s="1866"/>
      <c r="CK240" s="1866"/>
      <c r="CL240" s="1866"/>
      <c r="CM240" s="1866"/>
      <c r="CN240" s="1866"/>
      <c r="CO240" s="1866"/>
      <c r="CP240" s="1866"/>
      <c r="CQ240" s="1866"/>
      <c r="CR240" s="1866"/>
      <c r="CS240" s="1866"/>
      <c r="CT240" s="1866"/>
      <c r="CU240" s="1866"/>
      <c r="CV240" s="1866"/>
      <c r="CW240" s="1866"/>
      <c r="CX240" s="1866"/>
      <c r="CY240" s="1866"/>
      <c r="CZ240" s="1866"/>
    </row>
    <row r="241" s="577" customFormat="true" ht="15" customHeight="true" x14ac:dyDescent="0.2">
      <c r="A241" s="1571"/>
      <c r="B241" s="1751"/>
      <c r="C241" s="1712"/>
      <c r="D241" s="1713"/>
      <c r="E241" s="1713"/>
      <c r="F241" s="1713"/>
      <c r="G241" s="1714"/>
      <c r="H241" s="1715"/>
      <c r="I241" s="1713"/>
      <c r="J241" s="1713"/>
      <c r="K241" s="1713"/>
      <c r="L241" s="1716"/>
      <c r="M241" s="1717"/>
      <c r="N241" s="1713"/>
      <c r="O241" s="1713"/>
      <c r="P241" s="1713"/>
      <c r="Q241" s="1714"/>
      <c r="R241" s="1715"/>
      <c r="S241" s="1713"/>
      <c r="T241" s="1713"/>
      <c r="U241" s="1713"/>
      <c r="V241" s="1982"/>
      <c r="W241" s="1983"/>
      <c r="X241" s="1983"/>
      <c r="Y241" s="1983"/>
      <c r="Z241" s="1983"/>
      <c r="AA241" s="1983"/>
      <c r="AB241" s="1983"/>
      <c r="AC241" s="1983"/>
      <c r="AD241" s="1983"/>
      <c r="AE241" s="1983"/>
      <c r="AF241" s="1983"/>
      <c r="AG241" s="1983"/>
      <c r="AH241" s="1983"/>
      <c r="AI241" s="1983"/>
      <c r="AJ241" s="1983"/>
      <c r="AK241" s="1983"/>
      <c r="AL241" s="1983"/>
      <c r="AM241" s="1983"/>
      <c r="AN241" s="1983"/>
      <c r="AO241" s="1983"/>
      <c r="AP241" s="1983"/>
      <c r="AQ241" s="1983"/>
      <c r="AR241" s="1983"/>
      <c r="AS241" s="1983"/>
      <c r="AT241" s="1983"/>
      <c r="AU241" s="1983"/>
      <c r="AV241" s="1983"/>
      <c r="AW241" s="1983"/>
      <c r="AX241" s="1983"/>
      <c r="AY241" s="1983"/>
      <c r="AZ241" s="585"/>
      <c r="BA241" s="391"/>
      <c r="BB241" s="161"/>
      <c r="BC241" s="345"/>
      <c r="BD241" s="309"/>
      <c r="BE241" s="309"/>
      <c r="BF241" s="309"/>
      <c r="BG241" s="346"/>
      <c r="BH241" s="354"/>
      <c r="BI241" s="309"/>
      <c r="BJ241" s="309"/>
      <c r="BK241" s="309"/>
      <c r="BL241" s="346"/>
      <c r="BM241" s="354"/>
      <c r="BN241" s="309"/>
      <c r="BO241" s="309"/>
      <c r="BP241" s="309"/>
      <c r="BQ241" s="346"/>
      <c r="BR241" s="354"/>
      <c r="BS241" s="309"/>
      <c r="BT241" s="309"/>
      <c r="BU241" s="309"/>
      <c r="BV241" s="2015"/>
      <c r="BW241" s="2062"/>
      <c r="BX241" s="2062"/>
      <c r="BY241" s="1866"/>
      <c r="BZ241" s="1866"/>
      <c r="CA241" s="1866"/>
      <c r="CB241" s="1866"/>
      <c r="CC241" s="1866"/>
      <c r="CD241" s="1866"/>
      <c r="CE241" s="1866"/>
      <c r="CF241" s="1866"/>
      <c r="CG241" s="1866"/>
      <c r="CH241" s="1866"/>
      <c r="CI241" s="1866"/>
      <c r="CJ241" s="1866"/>
      <c r="CK241" s="1866"/>
      <c r="CL241" s="1866"/>
      <c r="CM241" s="1866"/>
      <c r="CN241" s="1866"/>
      <c r="CO241" s="1866"/>
      <c r="CP241" s="1866"/>
      <c r="CQ241" s="1866"/>
      <c r="CR241" s="1866"/>
      <c r="CS241" s="1866"/>
      <c r="CT241" s="1866"/>
      <c r="CU241" s="1866"/>
      <c r="CV241" s="1866"/>
      <c r="CW241" s="1866"/>
      <c r="CX241" s="1866"/>
      <c r="CY241" s="1866"/>
      <c r="CZ241" s="1866"/>
    </row>
    <row r="242" s="577" customFormat="true" ht="15" customHeight="true" x14ac:dyDescent="0.2">
      <c r="A242" s="1451"/>
      <c r="B242" s="1356"/>
      <c r="C242" s="916"/>
      <c r="D242" s="917"/>
      <c r="E242" s="917"/>
      <c r="F242" s="917"/>
      <c r="G242" s="918"/>
      <c r="H242" s="919"/>
      <c r="I242" s="917"/>
      <c r="J242" s="917"/>
      <c r="K242" s="917"/>
      <c r="L242" s="1657"/>
      <c r="M242" s="916"/>
      <c r="N242" s="917"/>
      <c r="O242" s="917"/>
      <c r="P242" s="917"/>
      <c r="Q242" s="918"/>
      <c r="R242" s="919"/>
      <c r="S242" s="917"/>
      <c r="T242" s="917"/>
      <c r="U242" s="917"/>
      <c r="V242" s="1657"/>
      <c r="W242" s="1983"/>
      <c r="X242" s="1983"/>
      <c r="Y242" s="1983"/>
      <c r="Z242" s="1983"/>
      <c r="AA242" s="1983"/>
      <c r="AB242" s="1983"/>
      <c r="AC242" s="1983"/>
      <c r="AD242" s="1983"/>
      <c r="AE242" s="1983"/>
      <c r="AF242" s="1983"/>
      <c r="AG242" s="1983"/>
      <c r="AH242" s="1983"/>
      <c r="AI242" s="1983"/>
      <c r="AJ242" s="1983"/>
      <c r="AK242" s="1983"/>
      <c r="AL242" s="1983"/>
      <c r="AM242" s="1983"/>
      <c r="AN242" s="1983"/>
      <c r="AO242" s="1983"/>
      <c r="AP242" s="1983"/>
      <c r="AQ242" s="1983"/>
      <c r="AR242" s="1983"/>
      <c r="AS242" s="1983"/>
      <c r="AT242" s="1983"/>
      <c r="AU242" s="1983"/>
      <c r="AV242" s="1983"/>
      <c r="AW242" s="1983"/>
      <c r="AX242" s="1983"/>
      <c r="AY242" s="1983"/>
      <c r="AZ242" s="585"/>
      <c r="BA242" s="391"/>
      <c r="BB242" s="161"/>
      <c r="BC242" s="345"/>
      <c r="BD242" s="309"/>
      <c r="BE242" s="309"/>
      <c r="BF242" s="309"/>
      <c r="BG242" s="346"/>
      <c r="BH242" s="354"/>
      <c r="BI242" s="309"/>
      <c r="BJ242" s="309"/>
      <c r="BK242" s="309"/>
      <c r="BL242" s="346"/>
      <c r="BM242" s="354"/>
      <c r="BN242" s="309"/>
      <c r="BO242" s="309"/>
      <c r="BP242" s="309"/>
      <c r="BQ242" s="346"/>
      <c r="BR242" s="354"/>
      <c r="BS242" s="309"/>
      <c r="BT242" s="309"/>
      <c r="BU242" s="309"/>
      <c r="BV242" s="2015"/>
      <c r="BW242" s="2062"/>
      <c r="BX242" s="2062"/>
      <c r="BY242" s="1866"/>
      <c r="BZ242" s="1866"/>
      <c r="CA242" s="1866"/>
      <c r="CB242" s="1866"/>
      <c r="CC242" s="1866"/>
      <c r="CD242" s="1866"/>
      <c r="CE242" s="1866"/>
      <c r="CF242" s="1866"/>
      <c r="CG242" s="1866"/>
      <c r="CH242" s="1866"/>
      <c r="CI242" s="1866"/>
      <c r="CJ242" s="1866"/>
      <c r="CK242" s="1866"/>
      <c r="CL242" s="1866"/>
      <c r="CM242" s="1866"/>
      <c r="CN242" s="1866"/>
      <c r="CO242" s="1866"/>
      <c r="CP242" s="1866"/>
      <c r="CQ242" s="1866"/>
      <c r="CR242" s="1866"/>
      <c r="CS242" s="1866"/>
      <c r="CT242" s="1866"/>
      <c r="CU242" s="1866"/>
      <c r="CV242" s="1866"/>
      <c r="CW242" s="1866"/>
      <c r="CX242" s="1866"/>
      <c r="CY242" s="1866"/>
      <c r="CZ242" s="1866"/>
    </row>
    <row r="243" s="577" customFormat="true" ht="15" customHeight="true" x14ac:dyDescent="0.2">
      <c r="A243" s="1451"/>
      <c r="B243" s="1356"/>
      <c r="C243" s="916"/>
      <c r="D243" s="917"/>
      <c r="E243" s="917"/>
      <c r="F243" s="917"/>
      <c r="G243" s="918"/>
      <c r="H243" s="919"/>
      <c r="I243" s="917"/>
      <c r="J243" s="917"/>
      <c r="K243" s="917"/>
      <c r="L243" s="1657"/>
      <c r="M243" s="916"/>
      <c r="N243" s="917"/>
      <c r="O243" s="917"/>
      <c r="P243" s="917"/>
      <c r="Q243" s="918"/>
      <c r="R243" s="919"/>
      <c r="S243" s="917"/>
      <c r="T243" s="917"/>
      <c r="U243" s="917"/>
      <c r="V243" s="1657"/>
      <c r="W243" s="1983"/>
      <c r="X243" s="1983"/>
      <c r="Y243" s="1983"/>
      <c r="Z243" s="1983"/>
      <c r="AA243" s="1983"/>
      <c r="AB243" s="1983"/>
      <c r="AC243" s="1983"/>
      <c r="AD243" s="1983"/>
      <c r="AE243" s="1983"/>
      <c r="AF243" s="1983"/>
      <c r="AG243" s="1983"/>
      <c r="AH243" s="1983"/>
      <c r="AI243" s="1983"/>
      <c r="AJ243" s="1983"/>
      <c r="AK243" s="1983"/>
      <c r="AL243" s="1983"/>
      <c r="AM243" s="1983"/>
      <c r="AN243" s="1983"/>
      <c r="AO243" s="1983"/>
      <c r="AP243" s="1983"/>
      <c r="AQ243" s="1983"/>
      <c r="AR243" s="1983"/>
      <c r="AS243" s="1983"/>
      <c r="AT243" s="1983"/>
      <c r="AU243" s="1983"/>
      <c r="AV243" s="1983"/>
      <c r="AW243" s="1983"/>
      <c r="AX243" s="1983"/>
      <c r="AY243" s="1983"/>
      <c r="AZ243" s="585"/>
      <c r="BA243" s="391"/>
      <c r="BB243" s="161"/>
      <c r="BC243" s="345"/>
      <c r="BD243" s="309"/>
      <c r="BE243" s="309"/>
      <c r="BF243" s="309"/>
      <c r="BG243" s="346"/>
      <c r="BH243" s="354"/>
      <c r="BI243" s="309"/>
      <c r="BJ243" s="309"/>
      <c r="BK243" s="309"/>
      <c r="BL243" s="346"/>
      <c r="BM243" s="354"/>
      <c r="BN243" s="309"/>
      <c r="BO243" s="309"/>
      <c r="BP243" s="309"/>
      <c r="BQ243" s="346"/>
      <c r="BR243" s="354"/>
      <c r="BS243" s="309"/>
      <c r="BT243" s="309"/>
      <c r="BU243" s="309"/>
      <c r="BV243" s="2015"/>
      <c r="BW243" s="2062"/>
      <c r="BX243" s="2062"/>
      <c r="BY243" s="1866"/>
      <c r="BZ243" s="1866"/>
      <c r="CA243" s="1866"/>
      <c r="CB243" s="1866"/>
      <c r="CC243" s="1866"/>
      <c r="CD243" s="1866"/>
      <c r="CE243" s="1866"/>
      <c r="CF243" s="1866"/>
      <c r="CG243" s="1866"/>
      <c r="CH243" s="1866"/>
      <c r="CI243" s="1866"/>
      <c r="CJ243" s="1866"/>
      <c r="CK243" s="1866"/>
      <c r="CL243" s="1866"/>
      <c r="CM243" s="1866"/>
      <c r="CN243" s="1866"/>
      <c r="CO243" s="1866"/>
      <c r="CP243" s="1866"/>
      <c r="CQ243" s="1866"/>
      <c r="CR243" s="1866"/>
      <c r="CS243" s="1866"/>
      <c r="CT243" s="1866"/>
      <c r="CU243" s="1866"/>
      <c r="CV243" s="1866"/>
      <c r="CW243" s="1866"/>
      <c r="CX243" s="1866"/>
      <c r="CY243" s="1866"/>
      <c r="CZ243" s="1866"/>
    </row>
    <row r="244" s="577" customFormat="true" ht="15" customHeight="true" x14ac:dyDescent="0.2">
      <c r="A244" s="1451"/>
      <c r="B244" s="1356"/>
      <c r="C244" s="916"/>
      <c r="D244" s="917"/>
      <c r="E244" s="917"/>
      <c r="F244" s="917"/>
      <c r="G244" s="918"/>
      <c r="H244" s="919"/>
      <c r="I244" s="917"/>
      <c r="J244" s="917"/>
      <c r="K244" s="917"/>
      <c r="L244" s="1657"/>
      <c r="M244" s="916"/>
      <c r="N244" s="917"/>
      <c r="O244" s="917"/>
      <c r="P244" s="917"/>
      <c r="Q244" s="918"/>
      <c r="R244" s="919"/>
      <c r="S244" s="917"/>
      <c r="T244" s="917"/>
      <c r="U244" s="917"/>
      <c r="V244" s="1657"/>
      <c r="W244" s="1983"/>
      <c r="X244" s="1983"/>
      <c r="Y244" s="1983"/>
      <c r="Z244" s="1983"/>
      <c r="AA244" s="1983"/>
      <c r="AB244" s="1983"/>
      <c r="AC244" s="1983"/>
      <c r="AD244" s="1983"/>
      <c r="AE244" s="1983"/>
      <c r="AF244" s="1983"/>
      <c r="AG244" s="1983"/>
      <c r="AH244" s="1983"/>
      <c r="AI244" s="1983"/>
      <c r="AJ244" s="1983"/>
      <c r="AK244" s="1983"/>
      <c r="AL244" s="1983"/>
      <c r="AM244" s="1983"/>
      <c r="AN244" s="1983"/>
      <c r="AO244" s="1983"/>
      <c r="AP244" s="1983"/>
      <c r="AQ244" s="1983"/>
      <c r="AR244" s="1983"/>
      <c r="AS244" s="1983"/>
      <c r="AT244" s="1983"/>
      <c r="AU244" s="1983"/>
      <c r="AV244" s="1983"/>
      <c r="AW244" s="1983"/>
      <c r="AX244" s="1983"/>
      <c r="AY244" s="1983"/>
      <c r="AZ244" s="585"/>
      <c r="BA244" s="391"/>
      <c r="BB244" s="161"/>
      <c r="BC244" s="345"/>
      <c r="BD244" s="309"/>
      <c r="BE244" s="309"/>
      <c r="BF244" s="309"/>
      <c r="BG244" s="346"/>
      <c r="BH244" s="354"/>
      <c r="BI244" s="309"/>
      <c r="BJ244" s="309"/>
      <c r="BK244" s="309"/>
      <c r="BL244" s="346"/>
      <c r="BM244" s="354"/>
      <c r="BN244" s="309"/>
      <c r="BO244" s="309"/>
      <c r="BP244" s="309"/>
      <c r="BQ244" s="346"/>
      <c r="BR244" s="354"/>
      <c r="BS244" s="309"/>
      <c r="BT244" s="309"/>
      <c r="BU244" s="309"/>
      <c r="BV244" s="2015"/>
      <c r="BW244" s="2062"/>
      <c r="BX244" s="2062"/>
      <c r="BY244" s="1866"/>
      <c r="BZ244" s="1866"/>
      <c r="CA244" s="1866"/>
      <c r="CB244" s="1866"/>
      <c r="CC244" s="1866"/>
      <c r="CD244" s="1866"/>
      <c r="CE244" s="1866"/>
      <c r="CF244" s="1866"/>
      <c r="CG244" s="1866"/>
      <c r="CH244" s="1866"/>
      <c r="CI244" s="1866"/>
      <c r="CJ244" s="1866"/>
      <c r="CK244" s="1866"/>
      <c r="CL244" s="1866"/>
      <c r="CM244" s="1866"/>
      <c r="CN244" s="1866"/>
      <c r="CO244" s="1866"/>
      <c r="CP244" s="1866"/>
      <c r="CQ244" s="1866"/>
      <c r="CR244" s="1866"/>
      <c r="CS244" s="1866"/>
      <c r="CT244" s="1866"/>
      <c r="CU244" s="1866"/>
      <c r="CV244" s="1866"/>
      <c r="CW244" s="1866"/>
      <c r="CX244" s="1866"/>
      <c r="CY244" s="1866"/>
      <c r="CZ244" s="1866"/>
    </row>
    <row r="245" s="577" customFormat="true" ht="15" customHeight="true" x14ac:dyDescent="0.2">
      <c r="A245" s="1451"/>
      <c r="B245" s="1356"/>
      <c r="C245" s="916"/>
      <c r="D245" s="917"/>
      <c r="E245" s="917"/>
      <c r="F245" s="917"/>
      <c r="G245" s="918"/>
      <c r="H245" s="919"/>
      <c r="I245" s="917"/>
      <c r="J245" s="917"/>
      <c r="K245" s="917"/>
      <c r="L245" s="1657"/>
      <c r="M245" s="916"/>
      <c r="N245" s="917"/>
      <c r="O245" s="917"/>
      <c r="P245" s="917"/>
      <c r="Q245" s="918"/>
      <c r="R245" s="919"/>
      <c r="S245" s="917"/>
      <c r="T245" s="917"/>
      <c r="U245" s="917"/>
      <c r="V245" s="1657"/>
      <c r="W245" s="1983"/>
      <c r="X245" s="1983"/>
      <c r="Y245" s="1983"/>
      <c r="Z245" s="1983"/>
      <c r="AA245" s="1983"/>
      <c r="AB245" s="1983"/>
      <c r="AC245" s="1983"/>
      <c r="AD245" s="1983"/>
      <c r="AE245" s="1983"/>
      <c r="AF245" s="1983"/>
      <c r="AG245" s="1983"/>
      <c r="AH245" s="1983"/>
      <c r="AI245" s="1983"/>
      <c r="AJ245" s="1983"/>
      <c r="AK245" s="1983"/>
      <c r="AL245" s="1983"/>
      <c r="AM245" s="1983"/>
      <c r="AN245" s="1983"/>
      <c r="AO245" s="1983"/>
      <c r="AP245" s="1983"/>
      <c r="AQ245" s="1983"/>
      <c r="AR245" s="1983"/>
      <c r="AS245" s="1983"/>
      <c r="AT245" s="1983"/>
      <c r="AU245" s="1983"/>
      <c r="AV245" s="1983"/>
      <c r="AW245" s="1983"/>
      <c r="AX245" s="1983"/>
      <c r="AY245" s="1983"/>
      <c r="AZ245" s="585"/>
      <c r="BA245" s="391"/>
      <c r="BB245" s="161"/>
      <c r="BC245" s="345"/>
      <c r="BD245" s="309"/>
      <c r="BE245" s="309"/>
      <c r="BF245" s="309"/>
      <c r="BG245" s="346"/>
      <c r="BH245" s="354"/>
      <c r="BI245" s="309"/>
      <c r="BJ245" s="309"/>
      <c r="BK245" s="309"/>
      <c r="BL245" s="346"/>
      <c r="BM245" s="354"/>
      <c r="BN245" s="309"/>
      <c r="BO245" s="309"/>
      <c r="BP245" s="309"/>
      <c r="BQ245" s="346"/>
      <c r="BR245" s="354"/>
      <c r="BS245" s="309"/>
      <c r="BT245" s="309"/>
      <c r="BU245" s="309"/>
      <c r="BV245" s="2015"/>
      <c r="BW245" s="2062"/>
      <c r="BX245" s="2062"/>
      <c r="BY245" s="1866"/>
      <c r="BZ245" s="1866"/>
      <c r="CA245" s="1866"/>
      <c r="CB245" s="1866"/>
      <c r="CC245" s="1866"/>
      <c r="CD245" s="1866"/>
      <c r="CE245" s="1866"/>
      <c r="CF245" s="1866"/>
      <c r="CG245" s="1866"/>
      <c r="CH245" s="1866"/>
      <c r="CI245" s="1866"/>
      <c r="CJ245" s="1866"/>
      <c r="CK245" s="1866"/>
      <c r="CL245" s="1866"/>
      <c r="CM245" s="1866"/>
      <c r="CN245" s="1866"/>
      <c r="CO245" s="1866"/>
      <c r="CP245" s="1866"/>
      <c r="CQ245" s="1866"/>
      <c r="CR245" s="1866"/>
      <c r="CS245" s="1866"/>
      <c r="CT245" s="1866"/>
      <c r="CU245" s="1866"/>
      <c r="CV245" s="1866"/>
      <c r="CW245" s="1866"/>
      <c r="CX245" s="1866"/>
      <c r="CY245" s="1866"/>
      <c r="CZ245" s="1866"/>
    </row>
    <row r="246" s="577" customFormat="true" ht="15" customHeight="true" x14ac:dyDescent="0.2">
      <c r="A246" s="1451"/>
      <c r="B246" s="1356"/>
      <c r="C246" s="916"/>
      <c r="D246" s="917"/>
      <c r="E246" s="917"/>
      <c r="F246" s="917"/>
      <c r="G246" s="918"/>
      <c r="H246" s="919"/>
      <c r="I246" s="917"/>
      <c r="J246" s="917"/>
      <c r="K246" s="917"/>
      <c r="L246" s="1657"/>
      <c r="M246" s="916"/>
      <c r="N246" s="917"/>
      <c r="O246" s="917"/>
      <c r="P246" s="917"/>
      <c r="Q246" s="918"/>
      <c r="R246" s="919"/>
      <c r="S246" s="917"/>
      <c r="T246" s="917"/>
      <c r="U246" s="917"/>
      <c r="V246" s="1657"/>
      <c r="W246" s="1983"/>
      <c r="X246" s="1983"/>
      <c r="Y246" s="1983"/>
      <c r="Z246" s="1983"/>
      <c r="AA246" s="1983"/>
      <c r="AB246" s="1983"/>
      <c r="AC246" s="1983"/>
      <c r="AD246" s="1983"/>
      <c r="AE246" s="1983"/>
      <c r="AF246" s="1983"/>
      <c r="AG246" s="1983"/>
      <c r="AH246" s="1983"/>
      <c r="AI246" s="1983"/>
      <c r="AJ246" s="1983"/>
      <c r="AK246" s="1983"/>
      <c r="AL246" s="1983"/>
      <c r="AM246" s="1983"/>
      <c r="AN246" s="1983"/>
      <c r="AO246" s="1983"/>
      <c r="AP246" s="1983"/>
      <c r="AQ246" s="1983"/>
      <c r="AR246" s="1983"/>
      <c r="AS246" s="1983"/>
      <c r="AT246" s="1983"/>
      <c r="AU246" s="1983"/>
      <c r="AV246" s="1983"/>
      <c r="AW246" s="1983"/>
      <c r="AX246" s="1983"/>
      <c r="AY246" s="1983"/>
      <c r="AZ246" s="585"/>
      <c r="BA246" s="391"/>
      <c r="BB246" s="161"/>
      <c r="BC246" s="345"/>
      <c r="BD246" s="309"/>
      <c r="BE246" s="309"/>
      <c r="BF246" s="309"/>
      <c r="BG246" s="346"/>
      <c r="BH246" s="354"/>
      <c r="BI246" s="309"/>
      <c r="BJ246" s="309"/>
      <c r="BK246" s="309"/>
      <c r="BL246" s="346"/>
      <c r="BM246" s="354"/>
      <c r="BN246" s="309"/>
      <c r="BO246" s="309"/>
      <c r="BP246" s="309"/>
      <c r="BQ246" s="346"/>
      <c r="BR246" s="354"/>
      <c r="BS246" s="309"/>
      <c r="BT246" s="309"/>
      <c r="BU246" s="309"/>
      <c r="BV246" s="2015"/>
      <c r="BW246" s="2062"/>
      <c r="BX246" s="2062"/>
      <c r="BY246" s="1866"/>
      <c r="BZ246" s="1866"/>
      <c r="CA246" s="1866"/>
      <c r="CB246" s="1866"/>
      <c r="CC246" s="1866"/>
      <c r="CD246" s="1866"/>
      <c r="CE246" s="1866"/>
      <c r="CF246" s="1866"/>
      <c r="CG246" s="1866"/>
      <c r="CH246" s="1866"/>
      <c r="CI246" s="1866"/>
      <c r="CJ246" s="1866"/>
      <c r="CK246" s="1866"/>
      <c r="CL246" s="1866"/>
      <c r="CM246" s="1866"/>
      <c r="CN246" s="1866"/>
      <c r="CO246" s="1866"/>
      <c r="CP246" s="1866"/>
      <c r="CQ246" s="1866"/>
      <c r="CR246" s="1866"/>
      <c r="CS246" s="1866"/>
      <c r="CT246" s="1866"/>
      <c r="CU246" s="1866"/>
      <c r="CV246" s="1866"/>
      <c r="CW246" s="1866"/>
      <c r="CX246" s="1866"/>
      <c r="CY246" s="1866"/>
      <c r="CZ246" s="1866"/>
    </row>
    <row r="247" s="577" customFormat="true" ht="15" customHeight="true" x14ac:dyDescent="0.2">
      <c r="A247" s="1451"/>
      <c r="B247" s="1356"/>
      <c r="C247" s="916"/>
      <c r="D247" s="917"/>
      <c r="E247" s="917"/>
      <c r="F247" s="917"/>
      <c r="G247" s="918"/>
      <c r="H247" s="919"/>
      <c r="I247" s="917"/>
      <c r="J247" s="917"/>
      <c r="K247" s="917"/>
      <c r="L247" s="1657"/>
      <c r="M247" s="916"/>
      <c r="N247" s="917"/>
      <c r="O247" s="917"/>
      <c r="P247" s="917"/>
      <c r="Q247" s="918"/>
      <c r="R247" s="919"/>
      <c r="S247" s="917"/>
      <c r="T247" s="917"/>
      <c r="U247" s="917"/>
      <c r="V247" s="1657"/>
      <c r="W247" s="1983"/>
      <c r="X247" s="1983"/>
      <c r="Y247" s="1983"/>
      <c r="Z247" s="1983"/>
      <c r="AA247" s="1983"/>
      <c r="AB247" s="1983"/>
      <c r="AC247" s="1983"/>
      <c r="AD247" s="1983"/>
      <c r="AE247" s="1983"/>
      <c r="AF247" s="1983"/>
      <c r="AG247" s="1983"/>
      <c r="AH247" s="1983"/>
      <c r="AI247" s="1983"/>
      <c r="AJ247" s="1983"/>
      <c r="AK247" s="1983"/>
      <c r="AL247" s="1983"/>
      <c r="AM247" s="1983"/>
      <c r="AN247" s="1983"/>
      <c r="AO247" s="1983"/>
      <c r="AP247" s="1983"/>
      <c r="AQ247" s="1983"/>
      <c r="AR247" s="1983"/>
      <c r="AS247" s="1983"/>
      <c r="AT247" s="1983"/>
      <c r="AU247" s="1983"/>
      <c r="AV247" s="1983"/>
      <c r="AW247" s="1983"/>
      <c r="AX247" s="1983"/>
      <c r="AY247" s="1983"/>
      <c r="AZ247" s="585"/>
      <c r="BA247" s="391"/>
      <c r="BB247" s="161"/>
      <c r="BC247" s="345"/>
      <c r="BD247" s="309"/>
      <c r="BE247" s="309"/>
      <c r="BF247" s="309"/>
      <c r="BG247" s="346"/>
      <c r="BH247" s="354"/>
      <c r="BI247" s="309"/>
      <c r="BJ247" s="309"/>
      <c r="BK247" s="309"/>
      <c r="BL247" s="346"/>
      <c r="BM247" s="354"/>
      <c r="BN247" s="309"/>
      <c r="BO247" s="309"/>
      <c r="BP247" s="309"/>
      <c r="BQ247" s="346"/>
      <c r="BR247" s="354"/>
      <c r="BS247" s="309"/>
      <c r="BT247" s="309"/>
      <c r="BU247" s="309"/>
      <c r="BV247" s="2015"/>
      <c r="BW247" s="2062"/>
      <c r="BX247" s="2062"/>
      <c r="BY247" s="1866"/>
      <c r="BZ247" s="1866"/>
      <c r="CA247" s="1866"/>
      <c r="CB247" s="1866"/>
      <c r="CC247" s="1866"/>
      <c r="CD247" s="1866"/>
      <c r="CE247" s="1866"/>
      <c r="CF247" s="1866"/>
      <c r="CG247" s="1866"/>
      <c r="CH247" s="1866"/>
      <c r="CI247" s="1866"/>
      <c r="CJ247" s="1866"/>
      <c r="CK247" s="1866"/>
      <c r="CL247" s="1866"/>
      <c r="CM247" s="1866"/>
      <c r="CN247" s="1866"/>
      <c r="CO247" s="1866"/>
      <c r="CP247" s="1866"/>
      <c r="CQ247" s="1866"/>
      <c r="CR247" s="1866"/>
      <c r="CS247" s="1866"/>
      <c r="CT247" s="1866"/>
      <c r="CU247" s="1866"/>
      <c r="CV247" s="1866"/>
      <c r="CW247" s="1866"/>
      <c r="CX247" s="1866"/>
      <c r="CY247" s="1866"/>
      <c r="CZ247" s="1866"/>
    </row>
    <row r="248" s="577" customFormat="true" ht="15" customHeight="true" x14ac:dyDescent="0.2">
      <c r="A248" s="1452"/>
      <c r="B248" s="1358"/>
      <c r="C248" s="1448"/>
      <c r="D248" s="1449"/>
      <c r="E248" s="1449"/>
      <c r="F248" s="1449"/>
      <c r="G248" s="1450"/>
      <c r="H248" s="1718"/>
      <c r="I248" s="1449"/>
      <c r="J248" s="1449"/>
      <c r="K248" s="1449"/>
      <c r="L248" s="1719"/>
      <c r="M248" s="1448"/>
      <c r="N248" s="1449"/>
      <c r="O248" s="1449"/>
      <c r="P248" s="1449"/>
      <c r="Q248" s="1450"/>
      <c r="R248" s="1718"/>
      <c r="S248" s="1449"/>
      <c r="T248" s="1449"/>
      <c r="U248" s="1449"/>
      <c r="V248" s="1719"/>
      <c r="W248" s="1983"/>
      <c r="X248" s="1983"/>
      <c r="Y248" s="1983"/>
      <c r="Z248" s="1983"/>
      <c r="AA248" s="1983"/>
      <c r="AB248" s="1983"/>
      <c r="AC248" s="1983"/>
      <c r="AD248" s="1983"/>
      <c r="AE248" s="1983"/>
      <c r="AF248" s="1983"/>
      <c r="AG248" s="1983"/>
      <c r="AH248" s="1983"/>
      <c r="AI248" s="1983"/>
      <c r="AJ248" s="1983"/>
      <c r="AK248" s="1983"/>
      <c r="AL248" s="1983"/>
      <c r="AM248" s="1983"/>
      <c r="AN248" s="1983"/>
      <c r="AO248" s="1983"/>
      <c r="AP248" s="1983"/>
      <c r="AQ248" s="1983"/>
      <c r="AR248" s="1983"/>
      <c r="AS248" s="1983"/>
      <c r="AT248" s="1983"/>
      <c r="AU248" s="1983"/>
      <c r="AV248" s="1983"/>
      <c r="AW248" s="1983"/>
      <c r="AX248" s="1983"/>
      <c r="AY248" s="1983"/>
      <c r="AZ248" s="585"/>
      <c r="BA248" s="391"/>
      <c r="BB248" s="161"/>
      <c r="BC248" s="347"/>
      <c r="BD248" s="348"/>
      <c r="BE248" s="348"/>
      <c r="BF248" s="348"/>
      <c r="BG248" s="349"/>
      <c r="BH248" s="355"/>
      <c r="BI248" s="348"/>
      <c r="BJ248" s="348"/>
      <c r="BK248" s="348"/>
      <c r="BL248" s="349"/>
      <c r="BM248" s="355"/>
      <c r="BN248" s="348"/>
      <c r="BO248" s="348"/>
      <c r="BP248" s="348"/>
      <c r="BQ248" s="349"/>
      <c r="BR248" s="355"/>
      <c r="BS248" s="348"/>
      <c r="BT248" s="348"/>
      <c r="BU248" s="348"/>
      <c r="BV248" s="2016"/>
      <c r="BW248" s="2062"/>
      <c r="BX248" s="2062"/>
      <c r="BY248" s="1866"/>
      <c r="BZ248" s="1866"/>
      <c r="CA248" s="1866"/>
      <c r="CB248" s="1866"/>
      <c r="CC248" s="1866"/>
      <c r="CD248" s="1866"/>
      <c r="CE248" s="1866"/>
      <c r="CF248" s="1866"/>
      <c r="CG248" s="1866"/>
      <c r="CH248" s="1866"/>
      <c r="CI248" s="1866"/>
      <c r="CJ248" s="1866"/>
      <c r="CK248" s="1866"/>
      <c r="CL248" s="1866"/>
      <c r="CM248" s="1866"/>
      <c r="CN248" s="1866"/>
      <c r="CO248" s="1866"/>
      <c r="CP248" s="1866"/>
      <c r="CQ248" s="1866"/>
      <c r="CR248" s="1866"/>
      <c r="CS248" s="1866"/>
      <c r="CT248" s="1866"/>
      <c r="CU248" s="1866"/>
      <c r="CV248" s="1866"/>
      <c r="CW248" s="1866"/>
      <c r="CX248" s="1866"/>
      <c r="CY248" s="1866"/>
      <c r="CZ248" s="1866"/>
    </row>
    <row r="249" s="577" customFormat="true" ht="250.15" customHeight="true" x14ac:dyDescent="0.2">
      <c r="W249" s="585"/>
      <c r="X249" s="585"/>
      <c r="Y249" s="585"/>
      <c r="Z249" s="585"/>
      <c r="AA249" s="585"/>
      <c r="AB249" s="585"/>
      <c r="AC249" s="585"/>
      <c r="AD249" s="585"/>
      <c r="AE249" s="585"/>
      <c r="AF249" s="585"/>
      <c r="AG249" s="585"/>
      <c r="AH249" s="585"/>
      <c r="AI249" s="585"/>
      <c r="AJ249" s="585"/>
      <c r="AK249" s="585"/>
      <c r="AL249" s="585"/>
      <c r="AM249" s="585"/>
      <c r="AN249" s="585"/>
      <c r="AO249" s="585"/>
      <c r="AP249" s="585"/>
      <c r="AQ249" s="585"/>
      <c r="AR249" s="585"/>
      <c r="AS249" s="585"/>
      <c r="AT249" s="585"/>
      <c r="AU249" s="585"/>
      <c r="AV249" s="585"/>
      <c r="AW249" s="585"/>
      <c r="AX249" s="585"/>
      <c r="AY249" s="585"/>
      <c r="AZ249" s="585"/>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15"/>
      <c r="BX249" s="215"/>
      <c r="BY249" s="215"/>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397" customFormat="true" ht="19.15" customHeight="true" x14ac:dyDescent="0.2">
      <c r="W250" s="562"/>
      <c r="X250" s="562"/>
      <c r="Y250" s="562"/>
      <c r="Z250" s="562"/>
      <c r="AA250" s="562"/>
      <c r="AB250" s="562"/>
      <c r="AC250" s="562"/>
      <c r="AD250" s="562"/>
      <c r="AE250" s="562"/>
      <c r="AF250" s="562"/>
      <c r="AG250" s="562"/>
      <c r="AH250" s="562"/>
      <c r="AI250" s="562"/>
      <c r="AJ250" s="562"/>
      <c r="AK250" s="562"/>
      <c r="AL250" s="562"/>
      <c r="AM250" s="562"/>
      <c r="AN250" s="562"/>
      <c r="AO250" s="562"/>
      <c r="AP250" s="562"/>
      <c r="AQ250" s="562"/>
      <c r="AR250" s="562"/>
      <c r="AS250" s="562"/>
      <c r="AT250" s="562"/>
      <c r="AU250" s="562"/>
      <c r="AV250" s="562"/>
      <c r="AW250" s="562"/>
      <c r="AX250" s="562"/>
      <c r="AY250" s="562"/>
      <c r="AZ250" s="562"/>
      <c r="BA250" s="394"/>
      <c r="BB250" s="238"/>
      <c r="BC250" s="394"/>
      <c r="BD250" s="394"/>
      <c r="BE250" s="394"/>
      <c r="BF250" s="394"/>
      <c r="BG250" s="394"/>
      <c r="BH250" s="394"/>
      <c r="BI250" s="394"/>
      <c r="BJ250" s="394"/>
      <c r="BK250" s="394"/>
      <c r="BL250" s="394"/>
      <c r="BM250" s="394"/>
      <c r="BN250" s="394"/>
      <c r="BO250" s="394"/>
      <c r="BP250" s="394"/>
      <c r="BQ250" s="394"/>
      <c r="BR250" s="394"/>
      <c r="BS250" s="394"/>
      <c r="BT250" s="394"/>
      <c r="BU250" s="394"/>
      <c r="BV250" s="394"/>
      <c r="BW250" s="211"/>
      <c r="BX250" s="211"/>
      <c r="BY250" s="21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397" customFormat="true" ht="12.75" x14ac:dyDescent="0.2">
      <c r="W251" s="562"/>
      <c r="X251" s="562"/>
      <c r="Y251" s="562"/>
      <c r="Z251" s="562"/>
      <c r="AA251" s="562"/>
      <c r="AB251" s="562"/>
      <c r="AC251" s="562"/>
      <c r="AD251" s="562"/>
      <c r="AE251" s="562"/>
      <c r="AF251" s="562"/>
      <c r="AG251" s="562"/>
      <c r="AH251" s="562"/>
      <c r="AI251" s="562"/>
      <c r="AJ251" s="562"/>
      <c r="AK251" s="562"/>
      <c r="AL251" s="562"/>
      <c r="AM251" s="562"/>
      <c r="AN251" s="562"/>
      <c r="AO251" s="562"/>
      <c r="AP251" s="562"/>
      <c r="AQ251" s="562"/>
      <c r="AR251" s="562"/>
      <c r="AS251" s="562"/>
      <c r="AT251" s="562"/>
      <c r="AU251" s="562"/>
      <c r="AV251" s="562"/>
      <c r="AW251" s="562"/>
      <c r="AX251" s="562"/>
      <c r="AY251" s="562"/>
      <c r="AZ251" s="562"/>
      <c r="BA251" s="394"/>
      <c r="BB251" s="238"/>
      <c r="BC251" s="394"/>
      <c r="BD251" s="394"/>
      <c r="BE251" s="394"/>
      <c r="BF251" s="394"/>
      <c r="BG251" s="394"/>
      <c r="BH251" s="394"/>
      <c r="BI251" s="394"/>
      <c r="BJ251" s="394"/>
      <c r="BK251" s="394"/>
      <c r="BL251" s="394"/>
      <c r="BM251" s="394"/>
      <c r="BN251" s="394"/>
      <c r="BO251" s="394"/>
      <c r="BP251" s="394"/>
      <c r="BQ251" s="394"/>
      <c r="BR251" s="394"/>
      <c r="BS251" s="394"/>
      <c r="BT251" s="394"/>
      <c r="BU251" s="394"/>
      <c r="BV251" s="394"/>
      <c r="BW251" s="211"/>
      <c r="BX251" s="211"/>
      <c r="BY251" s="21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397" customFormat="true" ht="12.75" x14ac:dyDescent="0.2">
      <c r="W252" s="562"/>
      <c r="X252" s="562"/>
      <c r="Y252" s="562"/>
      <c r="Z252" s="562"/>
      <c r="AA252" s="562"/>
      <c r="AB252" s="562"/>
      <c r="AC252" s="562"/>
      <c r="AD252" s="562"/>
      <c r="AE252" s="562"/>
      <c r="AF252" s="562"/>
      <c r="AG252" s="562"/>
      <c r="AH252" s="562"/>
      <c r="AI252" s="562"/>
      <c r="AJ252" s="562"/>
      <c r="AK252" s="562"/>
      <c r="AL252" s="562"/>
      <c r="AM252" s="562"/>
      <c r="AN252" s="562"/>
      <c r="AO252" s="562"/>
      <c r="AP252" s="562"/>
      <c r="AQ252" s="562"/>
      <c r="AR252" s="562"/>
      <c r="AS252" s="562"/>
      <c r="AT252" s="562"/>
      <c r="AU252" s="562"/>
      <c r="AV252" s="562"/>
      <c r="AW252" s="562"/>
      <c r="AX252" s="562"/>
      <c r="AY252" s="562"/>
      <c r="AZ252" s="562"/>
      <c r="BA252" s="394"/>
      <c r="BB252" s="238"/>
      <c r="BC252" s="394"/>
      <c r="BD252" s="394"/>
      <c r="BE252" s="394"/>
      <c r="BF252" s="394"/>
      <c r="BG252" s="394"/>
      <c r="BH252" s="394"/>
      <c r="BI252" s="394"/>
      <c r="BJ252" s="394"/>
      <c r="BK252" s="394"/>
      <c r="BL252" s="394"/>
      <c r="BM252" s="394"/>
      <c r="BN252" s="394"/>
      <c r="BO252" s="394"/>
      <c r="BP252" s="394"/>
      <c r="BQ252" s="394"/>
      <c r="BR252" s="394"/>
      <c r="BS252" s="394"/>
      <c r="BT252" s="394"/>
      <c r="BU252" s="394"/>
      <c r="BV252" s="394"/>
      <c r="BW252" s="211"/>
      <c r="BX252" s="211"/>
      <c r="BY252" s="21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397" customFormat="true" ht="12.75" x14ac:dyDescent="0.2">
      <c r="W253" s="562"/>
      <c r="X253" s="562"/>
      <c r="Y253" s="562"/>
      <c r="Z253" s="562"/>
      <c r="AA253" s="562"/>
      <c r="AB253" s="562"/>
      <c r="AC253" s="562"/>
      <c r="AD253" s="562"/>
      <c r="AE253" s="562"/>
      <c r="AF253" s="562"/>
      <c r="AG253" s="562"/>
      <c r="AH253" s="562"/>
      <c r="AI253" s="562"/>
      <c r="AJ253" s="562"/>
      <c r="AK253" s="562"/>
      <c r="AL253" s="562"/>
      <c r="AM253" s="562"/>
      <c r="AN253" s="562"/>
      <c r="AO253" s="562"/>
      <c r="AP253" s="562"/>
      <c r="AQ253" s="562"/>
      <c r="AR253" s="562"/>
      <c r="AS253" s="562"/>
      <c r="AT253" s="562"/>
      <c r="AU253" s="562"/>
      <c r="AV253" s="562"/>
      <c r="AW253" s="562"/>
      <c r="AX253" s="562"/>
      <c r="AY253" s="562"/>
      <c r="AZ253" s="562"/>
      <c r="BA253" s="394"/>
      <c r="BB253" s="238"/>
      <c r="BC253" s="394"/>
      <c r="BD253" s="394"/>
      <c r="BE253" s="394"/>
      <c r="BF253" s="394"/>
      <c r="BG253" s="394"/>
      <c r="BH253" s="394"/>
      <c r="BI253" s="394"/>
      <c r="BJ253" s="394"/>
      <c r="BK253" s="394"/>
      <c r="BL253" s="394"/>
      <c r="BM253" s="394"/>
      <c r="BN253" s="394"/>
      <c r="BO253" s="394"/>
      <c r="BP253" s="394"/>
      <c r="BQ253" s="394"/>
      <c r="BR253" s="394"/>
      <c r="BS253" s="394"/>
      <c r="BT253" s="394"/>
      <c r="BU253" s="394"/>
      <c r="BV253" s="394"/>
      <c r="BW253" s="211"/>
      <c r="BX253" s="211"/>
      <c r="BY253" s="21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397" customFormat="true" ht="12.75" x14ac:dyDescent="0.2">
      <c r="W254" s="562"/>
      <c r="X254" s="562"/>
      <c r="Y254" s="562"/>
      <c r="Z254" s="562"/>
      <c r="AA254" s="562"/>
      <c r="AB254" s="562"/>
      <c r="AC254" s="562"/>
      <c r="AD254" s="562"/>
      <c r="AE254" s="562"/>
      <c r="AF254" s="562"/>
      <c r="AG254" s="562"/>
      <c r="AH254" s="562"/>
      <c r="AI254" s="562"/>
      <c r="AJ254" s="562"/>
      <c r="AK254" s="562"/>
      <c r="AL254" s="562"/>
      <c r="AM254" s="562"/>
      <c r="AN254" s="562"/>
      <c r="AO254" s="562"/>
      <c r="AP254" s="562"/>
      <c r="AQ254" s="562"/>
      <c r="AR254" s="562"/>
      <c r="AS254" s="562"/>
      <c r="AT254" s="562"/>
      <c r="AU254" s="562"/>
      <c r="AV254" s="562"/>
      <c r="AW254" s="562"/>
      <c r="AX254" s="562"/>
      <c r="AY254" s="562"/>
      <c r="AZ254" s="562"/>
      <c r="BA254" s="394"/>
      <c r="BB254" s="238"/>
      <c r="BC254" s="394"/>
      <c r="BD254" s="394"/>
      <c r="BE254" s="394"/>
      <c r="BF254" s="394"/>
      <c r="BG254" s="394"/>
      <c r="BH254" s="394"/>
      <c r="BI254" s="394"/>
      <c r="BJ254" s="394"/>
      <c r="BK254" s="394"/>
      <c r="BL254" s="394"/>
      <c r="BM254" s="394"/>
      <c r="BN254" s="394"/>
      <c r="BO254" s="394"/>
      <c r="BP254" s="394"/>
      <c r="BQ254" s="394"/>
      <c r="BR254" s="394"/>
      <c r="BS254" s="394"/>
      <c r="BT254" s="394"/>
      <c r="BU254" s="394"/>
      <c r="BV254" s="394"/>
      <c r="BW254" s="211"/>
      <c r="BX254" s="211"/>
      <c r="BY254" s="21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397" customFormat="true" ht="12.75" x14ac:dyDescent="0.2">
      <c r="W255" s="562"/>
      <c r="X255" s="562"/>
      <c r="Y255" s="562"/>
      <c r="Z255" s="562"/>
      <c r="AA255" s="562"/>
      <c r="AB255" s="562"/>
      <c r="AC255" s="562"/>
      <c r="AD255" s="562"/>
      <c r="AE255" s="562"/>
      <c r="AF255" s="562"/>
      <c r="AG255" s="562"/>
      <c r="AH255" s="562"/>
      <c r="AI255" s="562"/>
      <c r="AJ255" s="562"/>
      <c r="AK255" s="562"/>
      <c r="AL255" s="562"/>
      <c r="AM255" s="562"/>
      <c r="AN255" s="562"/>
      <c r="AO255" s="562"/>
      <c r="AP255" s="562"/>
      <c r="AQ255" s="562"/>
      <c r="AR255" s="562"/>
      <c r="AS255" s="562"/>
      <c r="AT255" s="562"/>
      <c r="AU255" s="562"/>
      <c r="AV255" s="562"/>
      <c r="AW255" s="562"/>
      <c r="AX255" s="562"/>
      <c r="AY255" s="562"/>
      <c r="AZ255" s="562"/>
      <c r="BA255" s="394"/>
      <c r="BB255" s="238"/>
      <c r="BC255" s="394"/>
      <c r="BD255" s="394"/>
      <c r="BE255" s="394"/>
      <c r="BF255" s="394"/>
      <c r="BG255" s="394"/>
      <c r="BH255" s="394"/>
      <c r="BI255" s="394"/>
      <c r="BJ255" s="394"/>
      <c r="BK255" s="394"/>
      <c r="BL255" s="394"/>
      <c r="BM255" s="394"/>
      <c r="BN255" s="394"/>
      <c r="BO255" s="394"/>
      <c r="BP255" s="394"/>
      <c r="BQ255" s="394"/>
      <c r="BR255" s="394"/>
      <c r="BS255" s="394"/>
      <c r="BT255" s="394"/>
      <c r="BU255" s="394"/>
      <c r="BV255" s="394"/>
      <c r="BW255" s="211"/>
      <c r="BX255" s="211"/>
      <c r="BY255" s="21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397" customFormat="true" ht="12.75" x14ac:dyDescent="0.2">
      <c r="W256" s="562"/>
      <c r="X256" s="562"/>
      <c r="Y256" s="562"/>
      <c r="Z256" s="562"/>
      <c r="AA256" s="562"/>
      <c r="AB256" s="562"/>
      <c r="AC256" s="562"/>
      <c r="AD256" s="562"/>
      <c r="AE256" s="562"/>
      <c r="AF256" s="562"/>
      <c r="AG256" s="562"/>
      <c r="AH256" s="562"/>
      <c r="AI256" s="562"/>
      <c r="AJ256" s="562"/>
      <c r="AK256" s="562"/>
      <c r="AL256" s="562"/>
      <c r="AM256" s="562"/>
      <c r="AN256" s="562"/>
      <c r="AO256" s="562"/>
      <c r="AP256" s="562"/>
      <c r="AQ256" s="562"/>
      <c r="AR256" s="562"/>
      <c r="AS256" s="562"/>
      <c r="AT256" s="562"/>
      <c r="AU256" s="562"/>
      <c r="AV256" s="562"/>
      <c r="AW256" s="562"/>
      <c r="AX256" s="562"/>
      <c r="AY256" s="562"/>
      <c r="AZ256" s="562"/>
      <c r="BA256" s="394"/>
      <c r="BB256" s="238"/>
      <c r="BC256" s="394"/>
      <c r="BD256" s="394"/>
      <c r="BE256" s="394"/>
      <c r="BF256" s="394"/>
      <c r="BG256" s="394"/>
      <c r="BH256" s="394"/>
      <c r="BI256" s="394"/>
      <c r="BJ256" s="394"/>
      <c r="BK256" s="394"/>
      <c r="BL256" s="394"/>
      <c r="BM256" s="394"/>
      <c r="BN256" s="394"/>
      <c r="BO256" s="394"/>
      <c r="BP256" s="394"/>
      <c r="BQ256" s="394"/>
      <c r="BR256" s="394"/>
      <c r="BS256" s="394"/>
      <c r="BT256" s="394"/>
      <c r="BU256" s="394"/>
      <c r="BV256" s="394"/>
      <c r="BW256" s="211"/>
      <c r="BX256" s="211"/>
      <c r="BY256" s="21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397" customFormat="true" ht="18" customHeight="true" x14ac:dyDescent="0.2">
      <c r="W257" s="562"/>
      <c r="X257" s="562"/>
      <c r="Y257" s="562"/>
      <c r="Z257" s="562"/>
      <c r="AA257" s="562"/>
      <c r="AB257" s="562"/>
      <c r="AC257" s="562"/>
      <c r="AD257" s="562"/>
      <c r="AE257" s="562"/>
      <c r="AF257" s="562"/>
      <c r="AG257" s="562"/>
      <c r="AH257" s="562"/>
      <c r="AI257" s="562"/>
      <c r="AJ257" s="562"/>
      <c r="AK257" s="562"/>
      <c r="AL257" s="562"/>
      <c r="AM257" s="562"/>
      <c r="AN257" s="562"/>
      <c r="AO257" s="562"/>
      <c r="AP257" s="562"/>
      <c r="AQ257" s="562"/>
      <c r="AR257" s="562"/>
      <c r="AS257" s="562"/>
      <c r="AT257" s="562"/>
      <c r="AU257" s="562"/>
      <c r="AV257" s="562"/>
      <c r="AW257" s="562"/>
      <c r="AX257" s="562"/>
      <c r="AY257" s="562"/>
      <c r="AZ257" s="562"/>
      <c r="BA257" s="394"/>
      <c r="BB257" s="238"/>
      <c r="BC257" s="394"/>
      <c r="BD257" s="394"/>
      <c r="BE257" s="394"/>
      <c r="BF257" s="394"/>
      <c r="BG257" s="394"/>
      <c r="BH257" s="394"/>
      <c r="BI257" s="394"/>
      <c r="BJ257" s="394"/>
      <c r="BK257" s="394"/>
      <c r="BL257" s="394"/>
      <c r="BM257" s="394"/>
      <c r="BN257" s="394"/>
      <c r="BO257" s="394"/>
      <c r="BP257" s="394"/>
      <c r="BQ257" s="394"/>
      <c r="BR257" s="394"/>
      <c r="BS257" s="394"/>
      <c r="BT257" s="394"/>
      <c r="BU257" s="394"/>
      <c r="BV257" s="394"/>
      <c r="BW257" s="211"/>
      <c r="BX257" s="211"/>
      <c r="BY257" s="21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397" customFormat="true" ht="18" customHeight="true" x14ac:dyDescent="0.2">
      <c r="W258" s="562"/>
      <c r="X258" s="562"/>
      <c r="Y258" s="562"/>
      <c r="Z258" s="562"/>
      <c r="AA258" s="562"/>
      <c r="AB258" s="562"/>
      <c r="AC258" s="562"/>
      <c r="AD258" s="562"/>
      <c r="AE258" s="562"/>
      <c r="AF258" s="562"/>
      <c r="AG258" s="562"/>
      <c r="AH258" s="562"/>
      <c r="AI258" s="562"/>
      <c r="AJ258" s="562"/>
      <c r="AK258" s="562"/>
      <c r="AL258" s="562"/>
      <c r="AM258" s="562"/>
      <c r="AN258" s="562"/>
      <c r="AO258" s="562"/>
      <c r="AP258" s="562"/>
      <c r="AQ258" s="562"/>
      <c r="AR258" s="562"/>
      <c r="AS258" s="562"/>
      <c r="AT258" s="562"/>
      <c r="AU258" s="562"/>
      <c r="AV258" s="562"/>
      <c r="AW258" s="562"/>
      <c r="AX258" s="562"/>
      <c r="AY258" s="562"/>
      <c r="AZ258" s="562"/>
      <c r="BA258" s="394"/>
      <c r="BB258" s="238"/>
      <c r="BC258" s="394"/>
      <c r="BD258" s="394"/>
      <c r="BE258" s="394"/>
      <c r="BF258" s="394"/>
      <c r="BG258" s="394"/>
      <c r="BH258" s="394"/>
      <c r="BI258" s="394"/>
      <c r="BJ258" s="394"/>
      <c r="BK258" s="394"/>
      <c r="BL258" s="394"/>
      <c r="BM258" s="394"/>
      <c r="BN258" s="394"/>
      <c r="BO258" s="394"/>
      <c r="BP258" s="394"/>
      <c r="BQ258" s="394"/>
      <c r="BR258" s="394"/>
      <c r="BS258" s="394"/>
      <c r="BT258" s="394"/>
      <c r="BU258" s="394"/>
      <c r="BV258" s="394"/>
      <c r="BW258" s="211"/>
      <c r="BX258" s="211"/>
      <c r="BY258" s="21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577" customFormat="true" ht="15" customHeight="true" x14ac:dyDescent="0.2">
      <c r="W259" s="585"/>
      <c r="X259" s="585"/>
      <c r="Y259" s="585"/>
      <c r="Z259" s="585"/>
      <c r="AA259" s="585"/>
      <c r="AB259" s="585"/>
      <c r="AC259" s="585"/>
      <c r="AD259" s="585"/>
      <c r="AE259" s="585"/>
      <c r="AF259" s="585"/>
      <c r="AG259" s="585"/>
      <c r="AH259" s="585"/>
      <c r="AI259" s="585"/>
      <c r="AJ259" s="585"/>
      <c r="AK259" s="585"/>
      <c r="AL259" s="585"/>
      <c r="AM259" s="585"/>
      <c r="AN259" s="585"/>
      <c r="AO259" s="585"/>
      <c r="AP259" s="585"/>
      <c r="AQ259" s="585"/>
      <c r="AR259" s="585"/>
      <c r="AS259" s="585"/>
      <c r="AT259" s="585"/>
      <c r="AU259" s="585"/>
      <c r="AV259" s="585"/>
      <c r="AW259" s="585"/>
      <c r="AX259" s="585"/>
      <c r="AY259" s="585"/>
      <c r="AZ259" s="585"/>
      <c r="BA259" s="217" t="s">
        <v>129</v>
      </c>
      <c r="BB259" s="137" t="s">
        <v>86</v>
      </c>
      <c r="BC259" s="2282" t="s">
        <v>115</v>
      </c>
      <c r="BD259" s="2283"/>
      <c r="BE259" s="2283"/>
      <c r="BF259" s="2283"/>
      <c r="BG259" s="2284"/>
      <c r="BH259" s="2285" t="s">
        <v>39</v>
      </c>
      <c r="BI259" s="2283"/>
      <c r="BJ259" s="2283"/>
      <c r="BK259" s="2283"/>
      <c r="BL259" s="2284"/>
      <c r="BM259" s="2285" t="s">
        <v>38</v>
      </c>
      <c r="BN259" s="2283"/>
      <c r="BO259" s="2283"/>
      <c r="BP259" s="2283"/>
      <c r="BQ259" s="2286"/>
      <c r="BR259" s="1788" t="s">
        <v>139</v>
      </c>
      <c r="BS259" s="1789"/>
      <c r="BT259" s="1789"/>
      <c r="BU259" s="1789"/>
      <c r="BV259" s="1789"/>
      <c r="BW259" s="2063"/>
      <c r="BX259" s="2063"/>
      <c r="BY259" s="2064"/>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577" customFormat="true" ht="12.75" x14ac:dyDescent="0.2">
      <c r="W260" s="585"/>
      <c r="X260" s="585"/>
      <c r="Y260" s="585"/>
      <c r="Z260" s="585"/>
      <c r="AA260" s="585"/>
      <c r="AB260" s="585"/>
      <c r="AC260" s="585"/>
      <c r="AD260" s="585"/>
      <c r="AE260" s="585"/>
      <c r="AF260" s="585"/>
      <c r="AG260" s="585"/>
      <c r="AH260" s="585"/>
      <c r="AI260" s="585"/>
      <c r="AJ260" s="585"/>
      <c r="AK260" s="585"/>
      <c r="AL260" s="585"/>
      <c r="AM260" s="585"/>
      <c r="AN260" s="585"/>
      <c r="AO260" s="585"/>
      <c r="AP260" s="585"/>
      <c r="AQ260" s="585"/>
      <c r="AR260" s="585"/>
      <c r="AS260" s="585"/>
      <c r="AT260" s="585"/>
      <c r="AU260" s="585"/>
      <c r="AV260" s="585"/>
      <c r="AW260" s="585"/>
      <c r="AX260" s="585"/>
      <c r="AY260" s="585"/>
      <c r="AZ260" s="585"/>
      <c r="BA260" s="204" t="s">
        <v>119</v>
      </c>
      <c r="BB260" s="203"/>
      <c r="BC260" s="362" t="s">
        <v>0</v>
      </c>
      <c r="BD260" s="178" t="s">
        <v>1</v>
      </c>
      <c r="BE260" s="178" t="s">
        <v>2</v>
      </c>
      <c r="BF260" s="178" t="s">
        <v>3</v>
      </c>
      <c r="BG260" s="363" t="s">
        <v>4</v>
      </c>
      <c r="BH260" s="364" t="s">
        <v>0</v>
      </c>
      <c r="BI260" s="178" t="s">
        <v>1</v>
      </c>
      <c r="BJ260" s="178" t="s">
        <v>2</v>
      </c>
      <c r="BK260" s="178" t="s">
        <v>3</v>
      </c>
      <c r="BL260" s="363" t="s">
        <v>4</v>
      </c>
      <c r="BM260" s="364" t="s">
        <v>0</v>
      </c>
      <c r="BN260" s="178" t="s">
        <v>1</v>
      </c>
      <c r="BO260" s="178" t="s">
        <v>2</v>
      </c>
      <c r="BP260" s="178" t="s">
        <v>3</v>
      </c>
      <c r="BQ260" s="363" t="s">
        <v>4</v>
      </c>
      <c r="BR260" s="364" t="s">
        <v>318</v>
      </c>
      <c r="BS260" s="178" t="s">
        <v>319</v>
      </c>
      <c r="BT260" s="178" t="s">
        <v>320</v>
      </c>
      <c r="BU260" s="178" t="s">
        <v>321</v>
      </c>
      <c r="BV260" s="2017" t="s">
        <v>247</v>
      </c>
      <c r="BW260" s="2065"/>
      <c r="BX260" s="2065"/>
      <c r="BY260" s="1867"/>
      <c r="BZ260" s="1867"/>
      <c r="CA260" s="1867"/>
      <c r="CB260" s="1867"/>
      <c r="CC260" s="1867"/>
      <c r="CD260" s="1867"/>
      <c r="CE260" s="1867"/>
      <c r="CF260" s="1867"/>
      <c r="CG260" s="1867"/>
      <c r="CH260" s="1867"/>
      <c r="CI260" s="1867"/>
      <c r="CJ260" s="1867"/>
      <c r="CK260" s="1867"/>
      <c r="CL260" s="1867"/>
      <c r="CM260" s="1867"/>
      <c r="CN260" s="1867"/>
      <c r="CO260" s="1867"/>
      <c r="CP260" s="1867"/>
      <c r="CQ260" s="1867"/>
      <c r="CR260" s="1867"/>
      <c r="CS260" s="1867"/>
      <c r="CT260" s="1867"/>
      <c r="CU260" s="1867"/>
      <c r="CV260" s="1867"/>
      <c r="CW260" s="1867"/>
      <c r="CX260" s="1867"/>
      <c r="CY260" s="1867"/>
      <c r="CZ260" s="1867"/>
    </row>
    <row r="261" s="577" customFormat="true" ht="15" customHeight="true" x14ac:dyDescent="0.2">
      <c r="W261" s="585"/>
      <c r="X261" s="585"/>
      <c r="Y261" s="585"/>
      <c r="Z261" s="585"/>
      <c r="AA261" s="585"/>
      <c r="AB261" s="585"/>
      <c r="AC261" s="585"/>
      <c r="AD261" s="585"/>
      <c r="AE261" s="585"/>
      <c r="AF261" s="585"/>
      <c r="AG261" s="585"/>
      <c r="AH261" s="585"/>
      <c r="AI261" s="585"/>
      <c r="AJ261" s="585"/>
      <c r="AK261" s="585"/>
      <c r="AL261" s="585"/>
      <c r="AM261" s="585"/>
      <c r="AN261" s="585"/>
      <c r="AO261" s="585"/>
      <c r="AP261" s="585"/>
      <c r="AQ261" s="585"/>
      <c r="AR261" s="585"/>
      <c r="AS261" s="585"/>
      <c r="AT261" s="585"/>
      <c r="AU261" s="585"/>
      <c r="AV261" s="585"/>
      <c r="AW261" s="585"/>
      <c r="AX261" s="585"/>
      <c r="AY261" s="585"/>
      <c r="AZ261" s="585"/>
      <c r="BA261" s="2287" t="s">
        <v>74</v>
      </c>
      <c r="BB261" s="294" t="s">
        <v>50</v>
      </c>
      <c r="BC261" s="1211" t="s">
        <v>36</v>
      </c>
      <c r="BD261" s="1231" t="s">
        <v>36</v>
      </c>
      <c r="BE261" s="1231" t="s">
        <v>36</v>
      </c>
      <c r="BF261" s="1231" t="s">
        <v>36</v>
      </c>
      <c r="BG261" s="1252" t="s">
        <v>36</v>
      </c>
      <c r="BH261" s="1274" t="s">
        <v>36</v>
      </c>
      <c r="BI261" s="1231" t="s">
        <v>36</v>
      </c>
      <c r="BJ261" s="1231" t="s">
        <v>36</v>
      </c>
      <c r="BK261" s="1231" t="s">
        <v>36</v>
      </c>
      <c r="BL261" s="1252" t="s">
        <v>36</v>
      </c>
      <c r="BM261" s="1274" t="s">
        <v>36</v>
      </c>
      <c r="BN261" s="1231" t="s">
        <v>36</v>
      </c>
      <c r="BO261" s="1231" t="s">
        <v>36</v>
      </c>
      <c r="BP261" s="1231" t="s">
        <v>36</v>
      </c>
      <c r="BQ261" s="1252" t="s">
        <v>36</v>
      </c>
      <c r="BR261" s="1274" t="s">
        <v>36</v>
      </c>
      <c r="BS261" s="1231" t="s">
        <v>36</v>
      </c>
      <c r="BT261" s="1231" t="s">
        <v>36</v>
      </c>
      <c r="BU261" s="1231" t="s">
        <v>36</v>
      </c>
      <c r="BV261" s="2018" t="s">
        <v>36</v>
      </c>
      <c r="BW261" s="2066"/>
      <c r="BX261" s="2066"/>
      <c r="BY261" s="1868"/>
      <c r="BZ261" s="1868"/>
      <c r="CA261" s="1868"/>
      <c r="CB261" s="1868"/>
      <c r="CC261" s="1868"/>
      <c r="CD261" s="1868"/>
      <c r="CE261" s="1868"/>
      <c r="CF261" s="1868"/>
      <c r="CG261" s="1868"/>
      <c r="CH261" s="1868"/>
      <c r="CI261" s="1868"/>
      <c r="CJ261" s="1868"/>
      <c r="CK261" s="1868"/>
      <c r="CL261" s="1868"/>
      <c r="CM261" s="1868"/>
      <c r="CN261" s="1868"/>
      <c r="CO261" s="1868"/>
      <c r="CP261" s="1868"/>
      <c r="CQ261" s="1868"/>
      <c r="CR261" s="1868"/>
      <c r="CS261" s="1868"/>
      <c r="CT261" s="1868"/>
      <c r="CU261" s="1868"/>
      <c r="CV261" s="1868"/>
      <c r="CW261" s="1868"/>
      <c r="CX261" s="1868"/>
      <c r="CY261" s="1868"/>
      <c r="CZ261" s="1868"/>
    </row>
    <row r="262" s="577" customFormat="true" ht="15" customHeight="true" x14ac:dyDescent="0.2">
      <c r="W262" s="585"/>
      <c r="X262" s="585"/>
      <c r="Y262" s="585"/>
      <c r="Z262" s="585"/>
      <c r="AA262" s="585"/>
      <c r="AB262" s="585"/>
      <c r="AC262" s="585"/>
      <c r="AD262" s="585"/>
      <c r="AE262" s="585"/>
      <c r="AF262" s="585"/>
      <c r="AG262" s="585"/>
      <c r="AH262" s="585"/>
      <c r="AI262" s="585"/>
      <c r="AJ262" s="585"/>
      <c r="AK262" s="585"/>
      <c r="AL262" s="585"/>
      <c r="AM262" s="585"/>
      <c r="AN262" s="585"/>
      <c r="AO262" s="585"/>
      <c r="AP262" s="585"/>
      <c r="AQ262" s="585"/>
      <c r="AR262" s="585"/>
      <c r="AS262" s="585"/>
      <c r="AT262" s="585"/>
      <c r="AU262" s="585"/>
      <c r="AV262" s="585"/>
      <c r="AW262" s="585"/>
      <c r="AX262" s="585"/>
      <c r="AY262" s="585"/>
      <c r="AZ262" s="585"/>
      <c r="BA262" s="2272"/>
      <c r="BB262" s="295" t="s">
        <v>49</v>
      </c>
      <c r="BC262" s="1212" t="s">
        <v>36</v>
      </c>
      <c r="BD262" s="1232" t="s">
        <v>36</v>
      </c>
      <c r="BE262" s="1232" t="s">
        <v>36</v>
      </c>
      <c r="BF262" s="1232" t="s">
        <v>36</v>
      </c>
      <c r="BG262" s="1253" t="s">
        <v>36</v>
      </c>
      <c r="BH262" s="1275" t="s">
        <v>36</v>
      </c>
      <c r="BI262" s="1232" t="s">
        <v>36</v>
      </c>
      <c r="BJ262" s="1232" t="s">
        <v>36</v>
      </c>
      <c r="BK262" s="1232" t="s">
        <v>36</v>
      </c>
      <c r="BL262" s="1253" t="s">
        <v>36</v>
      </c>
      <c r="BM262" s="1275" t="s">
        <v>36</v>
      </c>
      <c r="BN262" s="1232" t="s">
        <v>36</v>
      </c>
      <c r="BO262" s="1232" t="s">
        <v>36</v>
      </c>
      <c r="BP262" s="1232" t="s">
        <v>36</v>
      </c>
      <c r="BQ262" s="1253" t="s">
        <v>36</v>
      </c>
      <c r="BR262" s="1275" t="s">
        <v>36</v>
      </c>
      <c r="BS262" s="1232" t="s">
        <v>36</v>
      </c>
      <c r="BT262" s="1232" t="s">
        <v>36</v>
      </c>
      <c r="BU262" s="1232" t="s">
        <v>36</v>
      </c>
      <c r="BV262" s="2019" t="s">
        <v>36</v>
      </c>
      <c r="BW262" s="2067"/>
      <c r="BX262" s="2067"/>
      <c r="BY262" s="1869"/>
      <c r="BZ262" s="1869"/>
      <c r="CA262" s="1869"/>
      <c r="CB262" s="1869"/>
      <c r="CC262" s="1869"/>
      <c r="CD262" s="1869"/>
      <c r="CE262" s="1869"/>
      <c r="CF262" s="1869"/>
      <c r="CG262" s="1869"/>
      <c r="CH262" s="1869"/>
      <c r="CI262" s="1869"/>
      <c r="CJ262" s="1869"/>
      <c r="CK262" s="1869"/>
      <c r="CL262" s="1869"/>
      <c r="CM262" s="1869"/>
      <c r="CN262" s="1869"/>
      <c r="CO262" s="1869"/>
      <c r="CP262" s="1869"/>
      <c r="CQ262" s="1869"/>
      <c r="CR262" s="1869"/>
      <c r="CS262" s="1869"/>
      <c r="CT262" s="1869"/>
      <c r="CU262" s="1869"/>
      <c r="CV262" s="1869"/>
      <c r="CW262" s="1869"/>
      <c r="CX262" s="1869"/>
      <c r="CY262" s="1869"/>
      <c r="CZ262" s="1869"/>
    </row>
    <row r="263" s="577" customFormat="true" ht="15" customHeight="true" x14ac:dyDescent="0.2">
      <c r="W263" s="585"/>
      <c r="X263" s="585"/>
      <c r="Y263" s="585"/>
      <c r="Z263" s="585"/>
      <c r="AA263" s="585"/>
      <c r="AB263" s="585"/>
      <c r="AC263" s="585"/>
      <c r="AD263" s="585"/>
      <c r="AE263" s="585"/>
      <c r="AF263" s="585"/>
      <c r="AG263" s="585"/>
      <c r="AH263" s="585"/>
      <c r="AI263" s="585"/>
      <c r="AJ263" s="585"/>
      <c r="AK263" s="585"/>
      <c r="AL263" s="585"/>
      <c r="AM263" s="585"/>
      <c r="AN263" s="585"/>
      <c r="AO263" s="585"/>
      <c r="AP263" s="585"/>
      <c r="AQ263" s="585"/>
      <c r="AR263" s="585"/>
      <c r="AS263" s="585"/>
      <c r="AT263" s="585"/>
      <c r="AU263" s="585"/>
      <c r="AV263" s="585"/>
      <c r="AW263" s="585"/>
      <c r="AX263" s="585"/>
      <c r="AY263" s="585"/>
      <c r="AZ263" s="585"/>
      <c r="BA263" s="2272"/>
      <c r="BB263" s="295" t="s">
        <v>113</v>
      </c>
      <c r="BC263" s="1212" t="s">
        <v>36</v>
      </c>
      <c r="BD263" s="1232" t="s">
        <v>36</v>
      </c>
      <c r="BE263" s="1232" t="s">
        <v>36</v>
      </c>
      <c r="BF263" s="1232" t="s">
        <v>36</v>
      </c>
      <c r="BG263" s="1253" t="s">
        <v>36</v>
      </c>
      <c r="BH263" s="1275" t="s">
        <v>36</v>
      </c>
      <c r="BI263" s="1232" t="s">
        <v>36</v>
      </c>
      <c r="BJ263" s="1232" t="s">
        <v>36</v>
      </c>
      <c r="BK263" s="1232" t="s">
        <v>36</v>
      </c>
      <c r="BL263" s="1253" t="s">
        <v>36</v>
      </c>
      <c r="BM263" s="1275" t="s">
        <v>36</v>
      </c>
      <c r="BN263" s="1232" t="s">
        <v>36</v>
      </c>
      <c r="BO263" s="1232" t="s">
        <v>36</v>
      </c>
      <c r="BP263" s="1232" t="s">
        <v>36</v>
      </c>
      <c r="BQ263" s="1253" t="s">
        <v>36</v>
      </c>
      <c r="BR263" s="1275" t="s">
        <v>36</v>
      </c>
      <c r="BS263" s="1232" t="s">
        <v>36</v>
      </c>
      <c r="BT263" s="1232" t="s">
        <v>36</v>
      </c>
      <c r="BU263" s="1232" t="s">
        <v>36</v>
      </c>
      <c r="BV263" s="2019" t="s">
        <v>36</v>
      </c>
      <c r="BW263" s="2067"/>
      <c r="BX263" s="2067"/>
      <c r="BY263" s="1869"/>
      <c r="BZ263" s="1869"/>
      <c r="CA263" s="1869"/>
      <c r="CB263" s="1869"/>
      <c r="CC263" s="1869"/>
      <c r="CD263" s="1869"/>
      <c r="CE263" s="1869"/>
      <c r="CF263" s="1869"/>
      <c r="CG263" s="1869"/>
      <c r="CH263" s="1869"/>
      <c r="CI263" s="1869"/>
      <c r="CJ263" s="1869"/>
      <c r="CK263" s="1869"/>
      <c r="CL263" s="1869"/>
      <c r="CM263" s="1869"/>
      <c r="CN263" s="1869"/>
      <c r="CO263" s="1869"/>
      <c r="CP263" s="1869"/>
      <c r="CQ263" s="1869"/>
      <c r="CR263" s="1869"/>
      <c r="CS263" s="1869"/>
      <c r="CT263" s="1869"/>
      <c r="CU263" s="1869"/>
      <c r="CV263" s="1869"/>
      <c r="CW263" s="1869"/>
      <c r="CX263" s="1869"/>
      <c r="CY263" s="1869"/>
      <c r="CZ263" s="1869"/>
    </row>
    <row r="264" s="577" customFormat="true" ht="15" customHeight="true" x14ac:dyDescent="0.2">
      <c r="W264" s="585"/>
      <c r="X264" s="585"/>
      <c r="Y264" s="585"/>
      <c r="Z264" s="585"/>
      <c r="AA264" s="585"/>
      <c r="AB264" s="585"/>
      <c r="AC264" s="585"/>
      <c r="AD264" s="585"/>
      <c r="AE264" s="585"/>
      <c r="AF264" s="585"/>
      <c r="AG264" s="585"/>
      <c r="AH264" s="585"/>
      <c r="AI264" s="585"/>
      <c r="AJ264" s="585"/>
      <c r="AK264" s="585"/>
      <c r="AL264" s="585"/>
      <c r="AM264" s="585"/>
      <c r="AN264" s="585"/>
      <c r="AO264" s="585"/>
      <c r="AP264" s="585"/>
      <c r="AQ264" s="585"/>
      <c r="AR264" s="585"/>
      <c r="AS264" s="585"/>
      <c r="AT264" s="585"/>
      <c r="AU264" s="585"/>
      <c r="AV264" s="585"/>
      <c r="AW264" s="585"/>
      <c r="AX264" s="585"/>
      <c r="AY264" s="585"/>
      <c r="AZ264" s="585"/>
      <c r="BA264" s="2272" t="s">
        <v>75</v>
      </c>
      <c r="BB264" s="295" t="s">
        <v>89</v>
      </c>
      <c r="BC264" s="1212" t="s">
        <v>36</v>
      </c>
      <c r="BD264" s="1232" t="s">
        <v>36</v>
      </c>
      <c r="BE264" s="1232" t="s">
        <v>36</v>
      </c>
      <c r="BF264" s="1232" t="s">
        <v>36</v>
      </c>
      <c r="BG264" s="1253" t="s">
        <v>36</v>
      </c>
      <c r="BH264" s="1275" t="s">
        <v>36</v>
      </c>
      <c r="BI264" s="1232" t="s">
        <v>36</v>
      </c>
      <c r="BJ264" s="1232" t="s">
        <v>36</v>
      </c>
      <c r="BK264" s="1232" t="s">
        <v>36</v>
      </c>
      <c r="BL264" s="1253" t="s">
        <v>36</v>
      </c>
      <c r="BM264" s="1275" t="s">
        <v>36</v>
      </c>
      <c r="BN264" s="1232" t="s">
        <v>36</v>
      </c>
      <c r="BO264" s="1232" t="s">
        <v>36</v>
      </c>
      <c r="BP264" s="1232" t="s">
        <v>36</v>
      </c>
      <c r="BQ264" s="1253" t="s">
        <v>36</v>
      </c>
      <c r="BR264" s="1275" t="s">
        <v>36</v>
      </c>
      <c r="BS264" s="1232" t="s">
        <v>36</v>
      </c>
      <c r="BT264" s="1232" t="s">
        <v>36</v>
      </c>
      <c r="BU264" s="1232" t="s">
        <v>36</v>
      </c>
      <c r="BV264" s="2019" t="s">
        <v>36</v>
      </c>
      <c r="BW264" s="2067"/>
      <c r="BX264" s="2067"/>
      <c r="BY264" s="1869"/>
      <c r="BZ264" s="1869"/>
      <c r="CA264" s="1869"/>
      <c r="CB264" s="1869"/>
      <c r="CC264" s="1869"/>
      <c r="CD264" s="1869"/>
      <c r="CE264" s="1869"/>
      <c r="CF264" s="1869"/>
      <c r="CG264" s="1869"/>
      <c r="CH264" s="1869"/>
      <c r="CI264" s="1869"/>
      <c r="CJ264" s="1869"/>
      <c r="CK264" s="1869"/>
      <c r="CL264" s="1869"/>
      <c r="CM264" s="1869"/>
      <c r="CN264" s="1869"/>
      <c r="CO264" s="1869"/>
      <c r="CP264" s="1869"/>
      <c r="CQ264" s="1869"/>
      <c r="CR264" s="1869"/>
      <c r="CS264" s="1869"/>
      <c r="CT264" s="1869"/>
      <c r="CU264" s="1869"/>
      <c r="CV264" s="1869"/>
      <c r="CW264" s="1869"/>
      <c r="CX264" s="1869"/>
      <c r="CY264" s="1869"/>
      <c r="CZ264" s="1869"/>
    </row>
    <row r="265" s="577" customFormat="true" ht="15" customHeight="true" x14ac:dyDescent="0.2">
      <c r="W265" s="585"/>
      <c r="X265" s="585"/>
      <c r="Y265" s="585"/>
      <c r="Z265" s="585"/>
      <c r="AA265" s="585"/>
      <c r="AB265" s="585"/>
      <c r="AC265" s="585"/>
      <c r="AD265" s="585"/>
      <c r="AE265" s="585"/>
      <c r="AF265" s="585"/>
      <c r="AG265" s="585"/>
      <c r="AH265" s="585"/>
      <c r="AI265" s="585"/>
      <c r="AJ265" s="585"/>
      <c r="AK265" s="585"/>
      <c r="AL265" s="585"/>
      <c r="AM265" s="585"/>
      <c r="AN265" s="585"/>
      <c r="AO265" s="585"/>
      <c r="AP265" s="585"/>
      <c r="AQ265" s="585"/>
      <c r="AR265" s="585"/>
      <c r="AS265" s="585"/>
      <c r="AT265" s="585"/>
      <c r="AU265" s="585"/>
      <c r="AV265" s="585"/>
      <c r="AW265" s="585"/>
      <c r="AX265" s="585"/>
      <c r="AY265" s="585"/>
      <c r="AZ265" s="585"/>
      <c r="BA265" s="2272"/>
      <c r="BB265" s="295" t="s">
        <v>90</v>
      </c>
      <c r="BC265" s="1212" t="s">
        <v>36</v>
      </c>
      <c r="BD265" s="1232" t="s">
        <v>36</v>
      </c>
      <c r="BE265" s="1232" t="s">
        <v>36</v>
      </c>
      <c r="BF265" s="1232" t="s">
        <v>36</v>
      </c>
      <c r="BG265" s="1253" t="s">
        <v>36</v>
      </c>
      <c r="BH265" s="1275" t="s">
        <v>36</v>
      </c>
      <c r="BI265" s="1232" t="s">
        <v>36</v>
      </c>
      <c r="BJ265" s="1232" t="s">
        <v>36</v>
      </c>
      <c r="BK265" s="1232" t="s">
        <v>36</v>
      </c>
      <c r="BL265" s="1253" t="s">
        <v>36</v>
      </c>
      <c r="BM265" s="1275" t="s">
        <v>36</v>
      </c>
      <c r="BN265" s="1232" t="s">
        <v>36</v>
      </c>
      <c r="BO265" s="1232" t="s">
        <v>36</v>
      </c>
      <c r="BP265" s="1232" t="s">
        <v>36</v>
      </c>
      <c r="BQ265" s="1253" t="s">
        <v>36</v>
      </c>
      <c r="BR265" s="1275" t="s">
        <v>36</v>
      </c>
      <c r="BS265" s="1232" t="s">
        <v>36</v>
      </c>
      <c r="BT265" s="1232" t="s">
        <v>36</v>
      </c>
      <c r="BU265" s="1232" t="s">
        <v>36</v>
      </c>
      <c r="BV265" s="2019" t="s">
        <v>36</v>
      </c>
      <c r="BW265" s="2067"/>
      <c r="BX265" s="2067"/>
      <c r="BY265" s="1869"/>
      <c r="BZ265" s="1869"/>
      <c r="CA265" s="1869"/>
      <c r="CB265" s="1869"/>
      <c r="CC265" s="1869"/>
      <c r="CD265" s="1869"/>
      <c r="CE265" s="1869"/>
      <c r="CF265" s="1869"/>
      <c r="CG265" s="1869"/>
      <c r="CH265" s="1869"/>
      <c r="CI265" s="1869"/>
      <c r="CJ265" s="1869"/>
      <c r="CK265" s="1869"/>
      <c r="CL265" s="1869"/>
      <c r="CM265" s="1869"/>
      <c r="CN265" s="1869"/>
      <c r="CO265" s="1869"/>
      <c r="CP265" s="1869"/>
      <c r="CQ265" s="1869"/>
      <c r="CR265" s="1869"/>
      <c r="CS265" s="1869"/>
      <c r="CT265" s="1869"/>
      <c r="CU265" s="1869"/>
      <c r="CV265" s="1869"/>
      <c r="CW265" s="1869"/>
      <c r="CX265" s="1869"/>
      <c r="CY265" s="1869"/>
      <c r="CZ265" s="1869"/>
    </row>
    <row r="266" s="577" customFormat="true" ht="15" customHeight="true" x14ac:dyDescent="0.2">
      <c r="W266" s="585"/>
      <c r="X266" s="585"/>
      <c r="Y266" s="585"/>
      <c r="Z266" s="585"/>
      <c r="AA266" s="585"/>
      <c r="AB266" s="585"/>
      <c r="AC266" s="585"/>
      <c r="AD266" s="585"/>
      <c r="AE266" s="585"/>
      <c r="AF266" s="585"/>
      <c r="AG266" s="585"/>
      <c r="AH266" s="585"/>
      <c r="AI266" s="585"/>
      <c r="AJ266" s="585"/>
      <c r="AK266" s="585"/>
      <c r="AL266" s="585"/>
      <c r="AM266" s="585"/>
      <c r="AN266" s="585"/>
      <c r="AO266" s="585"/>
      <c r="AP266" s="585"/>
      <c r="AQ266" s="585"/>
      <c r="AR266" s="585"/>
      <c r="AS266" s="585"/>
      <c r="AT266" s="585"/>
      <c r="AU266" s="585"/>
      <c r="AV266" s="585"/>
      <c r="AW266" s="585"/>
      <c r="AX266" s="585"/>
      <c r="AY266" s="585"/>
      <c r="AZ266" s="585"/>
      <c r="BA266" s="2272"/>
      <c r="BB266" s="295" t="s">
        <v>91</v>
      </c>
      <c r="BC266" s="1212" t="s">
        <v>36</v>
      </c>
      <c r="BD266" s="1232" t="s">
        <v>36</v>
      </c>
      <c r="BE266" s="1232" t="s">
        <v>36</v>
      </c>
      <c r="BF266" s="1232" t="s">
        <v>36</v>
      </c>
      <c r="BG266" s="1253" t="s">
        <v>36</v>
      </c>
      <c r="BH266" s="1275" t="s">
        <v>36</v>
      </c>
      <c r="BI266" s="1232" t="s">
        <v>36</v>
      </c>
      <c r="BJ266" s="1232" t="s">
        <v>36</v>
      </c>
      <c r="BK266" s="1232" t="s">
        <v>36</v>
      </c>
      <c r="BL266" s="1253" t="s">
        <v>36</v>
      </c>
      <c r="BM266" s="1275" t="s">
        <v>36</v>
      </c>
      <c r="BN266" s="1232" t="s">
        <v>36</v>
      </c>
      <c r="BO266" s="1232" t="s">
        <v>36</v>
      </c>
      <c r="BP266" s="1232" t="s">
        <v>36</v>
      </c>
      <c r="BQ266" s="1253" t="s">
        <v>36</v>
      </c>
      <c r="BR266" s="1275" t="s">
        <v>36</v>
      </c>
      <c r="BS266" s="1232" t="s">
        <v>36</v>
      </c>
      <c r="BT266" s="1232" t="s">
        <v>36</v>
      </c>
      <c r="BU266" s="1232" t="s">
        <v>36</v>
      </c>
      <c r="BV266" s="2019" t="s">
        <v>36</v>
      </c>
      <c r="BW266" s="2067"/>
      <c r="BX266" s="2067"/>
      <c r="BY266" s="1869"/>
      <c r="BZ266" s="1869"/>
      <c r="CA266" s="1869"/>
      <c r="CB266" s="1869"/>
      <c r="CC266" s="1869"/>
      <c r="CD266" s="1869"/>
      <c r="CE266" s="1869"/>
      <c r="CF266" s="1869"/>
      <c r="CG266" s="1869"/>
      <c r="CH266" s="1869"/>
      <c r="CI266" s="1869"/>
      <c r="CJ266" s="1869"/>
      <c r="CK266" s="1869"/>
      <c r="CL266" s="1869"/>
      <c r="CM266" s="1869"/>
      <c r="CN266" s="1869"/>
      <c r="CO266" s="1869"/>
      <c r="CP266" s="1869"/>
      <c r="CQ266" s="1869"/>
      <c r="CR266" s="1869"/>
      <c r="CS266" s="1869"/>
      <c r="CT266" s="1869"/>
      <c r="CU266" s="1869"/>
      <c r="CV266" s="1869"/>
      <c r="CW266" s="1869"/>
      <c r="CX266" s="1869"/>
      <c r="CY266" s="1869"/>
      <c r="CZ266" s="1869"/>
    </row>
    <row r="267" s="577" customFormat="true" ht="15" customHeight="true" x14ac:dyDescent="0.2">
      <c r="W267" s="585"/>
      <c r="X267" s="585"/>
      <c r="Y267" s="585"/>
      <c r="Z267" s="585"/>
      <c r="AA267" s="585"/>
      <c r="AB267" s="585"/>
      <c r="AC267" s="585"/>
      <c r="AD267" s="585"/>
      <c r="AE267" s="585"/>
      <c r="AF267" s="585"/>
      <c r="AG267" s="585"/>
      <c r="AH267" s="585"/>
      <c r="AI267" s="585"/>
      <c r="AJ267" s="585"/>
      <c r="AK267" s="585"/>
      <c r="AL267" s="585"/>
      <c r="AM267" s="585"/>
      <c r="AN267" s="585"/>
      <c r="AO267" s="585"/>
      <c r="AP267" s="585"/>
      <c r="AQ267" s="585"/>
      <c r="AR267" s="585"/>
      <c r="AS267" s="585"/>
      <c r="AT267" s="585"/>
      <c r="AU267" s="585"/>
      <c r="AV267" s="585"/>
      <c r="AW267" s="585"/>
      <c r="AX267" s="585"/>
      <c r="AY267" s="585"/>
      <c r="AZ267" s="585"/>
      <c r="BA267" s="2272"/>
      <c r="BB267" s="295" t="s">
        <v>113</v>
      </c>
      <c r="BC267" s="1212" t="s">
        <v>36</v>
      </c>
      <c r="BD267" s="1232" t="s">
        <v>36</v>
      </c>
      <c r="BE267" s="1232" t="s">
        <v>36</v>
      </c>
      <c r="BF267" s="1232" t="s">
        <v>36</v>
      </c>
      <c r="BG267" s="1253" t="s">
        <v>36</v>
      </c>
      <c r="BH267" s="1275" t="s">
        <v>36</v>
      </c>
      <c r="BI267" s="1232" t="s">
        <v>36</v>
      </c>
      <c r="BJ267" s="1232" t="s">
        <v>36</v>
      </c>
      <c r="BK267" s="1232" t="s">
        <v>36</v>
      </c>
      <c r="BL267" s="1253" t="s">
        <v>36</v>
      </c>
      <c r="BM267" s="1275" t="s">
        <v>36</v>
      </c>
      <c r="BN267" s="1232" t="s">
        <v>36</v>
      </c>
      <c r="BO267" s="1232" t="s">
        <v>36</v>
      </c>
      <c r="BP267" s="1232" t="s">
        <v>36</v>
      </c>
      <c r="BQ267" s="1253" t="s">
        <v>36</v>
      </c>
      <c r="BR267" s="1275" t="s">
        <v>36</v>
      </c>
      <c r="BS267" s="1232" t="s">
        <v>36</v>
      </c>
      <c r="BT267" s="1232" t="s">
        <v>36</v>
      </c>
      <c r="BU267" s="1232" t="s">
        <v>36</v>
      </c>
      <c r="BV267" s="2019" t="s">
        <v>36</v>
      </c>
      <c r="BW267" s="2067"/>
      <c r="BX267" s="2067"/>
      <c r="BY267" s="1869"/>
      <c r="BZ267" s="1869"/>
      <c r="CA267" s="1869"/>
      <c r="CB267" s="1869"/>
      <c r="CC267" s="1869"/>
      <c r="CD267" s="1869"/>
      <c r="CE267" s="1869"/>
      <c r="CF267" s="1869"/>
      <c r="CG267" s="1869"/>
      <c r="CH267" s="1869"/>
      <c r="CI267" s="1869"/>
      <c r="CJ267" s="1869"/>
      <c r="CK267" s="1869"/>
      <c r="CL267" s="1869"/>
      <c r="CM267" s="1869"/>
      <c r="CN267" s="1869"/>
      <c r="CO267" s="1869"/>
      <c r="CP267" s="1869"/>
      <c r="CQ267" s="1869"/>
      <c r="CR267" s="1869"/>
      <c r="CS267" s="1869"/>
      <c r="CT267" s="1869"/>
      <c r="CU267" s="1869"/>
      <c r="CV267" s="1869"/>
      <c r="CW267" s="1869"/>
      <c r="CX267" s="1869"/>
      <c r="CY267" s="1869"/>
      <c r="CZ267" s="1869"/>
    </row>
    <row r="268" s="577" customFormat="true" ht="15" customHeight="true" x14ac:dyDescent="0.2">
      <c r="W268" s="585"/>
      <c r="X268" s="585"/>
      <c r="Y268" s="585"/>
      <c r="Z268" s="585"/>
      <c r="AA268" s="585"/>
      <c r="AB268" s="585"/>
      <c r="AC268" s="585"/>
      <c r="AD268" s="585"/>
      <c r="AE268" s="585"/>
      <c r="AF268" s="585"/>
      <c r="AG268" s="585"/>
      <c r="AH268" s="585"/>
      <c r="AI268" s="585"/>
      <c r="AJ268" s="585"/>
      <c r="AK268" s="585"/>
      <c r="AL268" s="585"/>
      <c r="AM268" s="585"/>
      <c r="AN268" s="585"/>
      <c r="AO268" s="585"/>
      <c r="AP268" s="585"/>
      <c r="AQ268" s="585"/>
      <c r="AR268" s="585"/>
      <c r="AS268" s="585"/>
      <c r="AT268" s="585"/>
      <c r="AU268" s="585"/>
      <c r="AV268" s="585"/>
      <c r="AW268" s="585"/>
      <c r="AX268" s="585"/>
      <c r="AY268" s="585"/>
      <c r="AZ268" s="585"/>
      <c r="BA268" s="2272" t="s">
        <v>116</v>
      </c>
      <c r="BB268" s="295" t="s">
        <v>89</v>
      </c>
      <c r="BC268" s="1212" t="s">
        <v>36</v>
      </c>
      <c r="BD268" s="1232" t="s">
        <v>36</v>
      </c>
      <c r="BE268" s="1232" t="s">
        <v>36</v>
      </c>
      <c r="BF268" s="1232" t="s">
        <v>36</v>
      </c>
      <c r="BG268" s="1253" t="s">
        <v>36</v>
      </c>
      <c r="BH268" s="1275" t="s">
        <v>36</v>
      </c>
      <c r="BI268" s="1232" t="s">
        <v>36</v>
      </c>
      <c r="BJ268" s="1232" t="s">
        <v>36</v>
      </c>
      <c r="BK268" s="1232" t="s">
        <v>36</v>
      </c>
      <c r="BL268" s="1253" t="s">
        <v>36</v>
      </c>
      <c r="BM268" s="1275" t="s">
        <v>36</v>
      </c>
      <c r="BN268" s="1232" t="s">
        <v>36</v>
      </c>
      <c r="BO268" s="1232" t="s">
        <v>36</v>
      </c>
      <c r="BP268" s="1232" t="s">
        <v>36</v>
      </c>
      <c r="BQ268" s="1253" t="s">
        <v>36</v>
      </c>
      <c r="BR268" s="1275" t="s">
        <v>36</v>
      </c>
      <c r="BS268" s="1232" t="s">
        <v>36</v>
      </c>
      <c r="BT268" s="1232" t="s">
        <v>36</v>
      </c>
      <c r="BU268" s="1232" t="s">
        <v>36</v>
      </c>
      <c r="BV268" s="2019" t="s">
        <v>36</v>
      </c>
      <c r="BW268" s="2067"/>
      <c r="BX268" s="2067"/>
      <c r="BY268" s="1869"/>
      <c r="BZ268" s="1869"/>
      <c r="CA268" s="1869"/>
      <c r="CB268" s="1869"/>
      <c r="CC268" s="1869"/>
      <c r="CD268" s="1869"/>
      <c r="CE268" s="1869"/>
      <c r="CF268" s="1869"/>
      <c r="CG268" s="1869"/>
      <c r="CH268" s="1869"/>
      <c r="CI268" s="1869"/>
      <c r="CJ268" s="1869"/>
      <c r="CK268" s="1869"/>
      <c r="CL268" s="1869"/>
      <c r="CM268" s="1869"/>
      <c r="CN268" s="1869"/>
      <c r="CO268" s="1869"/>
      <c r="CP268" s="1869"/>
      <c r="CQ268" s="1869"/>
      <c r="CR268" s="1869"/>
      <c r="CS268" s="1869"/>
      <c r="CT268" s="1869"/>
      <c r="CU268" s="1869"/>
      <c r="CV268" s="1869"/>
      <c r="CW268" s="1869"/>
      <c r="CX268" s="1869"/>
      <c r="CY268" s="1869"/>
      <c r="CZ268" s="1869"/>
    </row>
    <row r="269" s="577" customFormat="true" ht="15" customHeight="true" x14ac:dyDescent="0.2">
      <c r="W269" s="585"/>
      <c r="X269" s="585"/>
      <c r="Y269" s="585"/>
      <c r="Z269" s="585"/>
      <c r="AA269" s="585"/>
      <c r="AB269" s="585"/>
      <c r="AC269" s="585"/>
      <c r="AD269" s="585"/>
      <c r="AE269" s="585"/>
      <c r="AF269" s="585"/>
      <c r="AG269" s="585"/>
      <c r="AH269" s="585"/>
      <c r="AI269" s="585"/>
      <c r="AJ269" s="585"/>
      <c r="AK269" s="585"/>
      <c r="AL269" s="585"/>
      <c r="AM269" s="585"/>
      <c r="AN269" s="585"/>
      <c r="AO269" s="585"/>
      <c r="AP269" s="585"/>
      <c r="AQ269" s="585"/>
      <c r="AR269" s="585"/>
      <c r="AS269" s="585"/>
      <c r="AT269" s="585"/>
      <c r="AU269" s="585"/>
      <c r="AV269" s="585"/>
      <c r="AW269" s="585"/>
      <c r="AX269" s="585"/>
      <c r="AY269" s="585"/>
      <c r="AZ269" s="585"/>
      <c r="BA269" s="2272"/>
      <c r="BB269" s="295" t="s">
        <v>90</v>
      </c>
      <c r="BC269" s="1212" t="s">
        <v>36</v>
      </c>
      <c r="BD269" s="1232" t="s">
        <v>36</v>
      </c>
      <c r="BE269" s="1232" t="s">
        <v>36</v>
      </c>
      <c r="BF269" s="1232" t="s">
        <v>36</v>
      </c>
      <c r="BG269" s="1253" t="s">
        <v>36</v>
      </c>
      <c r="BH269" s="1275" t="s">
        <v>36</v>
      </c>
      <c r="BI269" s="1232" t="s">
        <v>36</v>
      </c>
      <c r="BJ269" s="1232" t="s">
        <v>36</v>
      </c>
      <c r="BK269" s="1232" t="s">
        <v>36</v>
      </c>
      <c r="BL269" s="1253" t="s">
        <v>36</v>
      </c>
      <c r="BM269" s="1275" t="s">
        <v>36</v>
      </c>
      <c r="BN269" s="1232" t="s">
        <v>36</v>
      </c>
      <c r="BO269" s="1232" t="s">
        <v>36</v>
      </c>
      <c r="BP269" s="1232" t="s">
        <v>36</v>
      </c>
      <c r="BQ269" s="1253" t="s">
        <v>36</v>
      </c>
      <c r="BR269" s="1275" t="s">
        <v>36</v>
      </c>
      <c r="BS269" s="1232" t="s">
        <v>36</v>
      </c>
      <c r="BT269" s="1232" t="s">
        <v>36</v>
      </c>
      <c r="BU269" s="1232" t="s">
        <v>36</v>
      </c>
      <c r="BV269" s="2019" t="s">
        <v>36</v>
      </c>
      <c r="BW269" s="2067"/>
      <c r="BX269" s="2067"/>
      <c r="BY269" s="1869"/>
      <c r="BZ269" s="1869"/>
      <c r="CA269" s="1869"/>
      <c r="CB269" s="1869"/>
      <c r="CC269" s="1869"/>
      <c r="CD269" s="1869"/>
      <c r="CE269" s="1869"/>
      <c r="CF269" s="1869"/>
      <c r="CG269" s="1869"/>
      <c r="CH269" s="1869"/>
      <c r="CI269" s="1869"/>
      <c r="CJ269" s="1869"/>
      <c r="CK269" s="1869"/>
      <c r="CL269" s="1869"/>
      <c r="CM269" s="1869"/>
      <c r="CN269" s="1869"/>
      <c r="CO269" s="1869"/>
      <c r="CP269" s="1869"/>
      <c r="CQ269" s="1869"/>
      <c r="CR269" s="1869"/>
      <c r="CS269" s="1869"/>
      <c r="CT269" s="1869"/>
      <c r="CU269" s="1869"/>
      <c r="CV269" s="1869"/>
      <c r="CW269" s="1869"/>
      <c r="CX269" s="1869"/>
      <c r="CY269" s="1869"/>
      <c r="CZ269" s="1869"/>
    </row>
    <row r="270" s="577" customFormat="true" ht="15" customHeight="true" x14ac:dyDescent="0.2">
      <c r="W270" s="585"/>
      <c r="X270" s="585"/>
      <c r="Y270" s="585"/>
      <c r="Z270" s="585"/>
      <c r="AA270" s="585"/>
      <c r="AB270" s="585"/>
      <c r="AC270" s="585"/>
      <c r="AD270" s="585"/>
      <c r="AE270" s="585"/>
      <c r="AF270" s="585"/>
      <c r="AG270" s="585"/>
      <c r="AH270" s="585"/>
      <c r="AI270" s="585"/>
      <c r="AJ270" s="585"/>
      <c r="AK270" s="585"/>
      <c r="AL270" s="585"/>
      <c r="AM270" s="585"/>
      <c r="AN270" s="585"/>
      <c r="AO270" s="585"/>
      <c r="AP270" s="585"/>
      <c r="AQ270" s="585"/>
      <c r="AR270" s="585"/>
      <c r="AS270" s="585"/>
      <c r="AT270" s="585"/>
      <c r="AU270" s="585"/>
      <c r="AV270" s="585"/>
      <c r="AW270" s="585"/>
      <c r="AX270" s="585"/>
      <c r="AY270" s="585"/>
      <c r="AZ270" s="585"/>
      <c r="BA270" s="2272"/>
      <c r="BB270" s="295" t="s">
        <v>91</v>
      </c>
      <c r="BC270" s="1212" t="s">
        <v>36</v>
      </c>
      <c r="BD270" s="1232" t="s">
        <v>36</v>
      </c>
      <c r="BE270" s="1232" t="s">
        <v>36</v>
      </c>
      <c r="BF270" s="1232" t="s">
        <v>36</v>
      </c>
      <c r="BG270" s="1253" t="s">
        <v>36</v>
      </c>
      <c r="BH270" s="1275" t="s">
        <v>36</v>
      </c>
      <c r="BI270" s="1232" t="s">
        <v>36</v>
      </c>
      <c r="BJ270" s="1232" t="s">
        <v>36</v>
      </c>
      <c r="BK270" s="1232" t="s">
        <v>36</v>
      </c>
      <c r="BL270" s="1253" t="s">
        <v>36</v>
      </c>
      <c r="BM270" s="1275" t="s">
        <v>36</v>
      </c>
      <c r="BN270" s="1232" t="s">
        <v>36</v>
      </c>
      <c r="BO270" s="1232" t="s">
        <v>36</v>
      </c>
      <c r="BP270" s="1232" t="s">
        <v>36</v>
      </c>
      <c r="BQ270" s="1253" t="s">
        <v>36</v>
      </c>
      <c r="BR270" s="1275" t="s">
        <v>36</v>
      </c>
      <c r="BS270" s="1232" t="s">
        <v>36</v>
      </c>
      <c r="BT270" s="1232" t="s">
        <v>36</v>
      </c>
      <c r="BU270" s="1232" t="s">
        <v>36</v>
      </c>
      <c r="BV270" s="2019" t="s">
        <v>36</v>
      </c>
      <c r="BW270" s="2067"/>
      <c r="BX270" s="2067"/>
      <c r="BY270" s="1869"/>
      <c r="BZ270" s="1869"/>
      <c r="CA270" s="1869"/>
      <c r="CB270" s="1869"/>
      <c r="CC270" s="1869"/>
      <c r="CD270" s="1869"/>
      <c r="CE270" s="1869"/>
      <c r="CF270" s="1869"/>
      <c r="CG270" s="1869"/>
      <c r="CH270" s="1869"/>
      <c r="CI270" s="1869"/>
      <c r="CJ270" s="1869"/>
      <c r="CK270" s="1869"/>
      <c r="CL270" s="1869"/>
      <c r="CM270" s="1869"/>
      <c r="CN270" s="1869"/>
      <c r="CO270" s="1869"/>
      <c r="CP270" s="1869"/>
      <c r="CQ270" s="1869"/>
      <c r="CR270" s="1869"/>
      <c r="CS270" s="1869"/>
      <c r="CT270" s="1869"/>
      <c r="CU270" s="1869"/>
      <c r="CV270" s="1869"/>
      <c r="CW270" s="1869"/>
      <c r="CX270" s="1869"/>
      <c r="CY270" s="1869"/>
      <c r="CZ270" s="1869"/>
    </row>
    <row r="271" s="577" customFormat="true" ht="15" customHeight="true" x14ac:dyDescent="0.2">
      <c r="W271" s="585"/>
      <c r="X271" s="585"/>
      <c r="Y271" s="585"/>
      <c r="Z271" s="585"/>
      <c r="AA271" s="585"/>
      <c r="AB271" s="585"/>
      <c r="AC271" s="585"/>
      <c r="AD271" s="585"/>
      <c r="AE271" s="585"/>
      <c r="AF271" s="585"/>
      <c r="AG271" s="585"/>
      <c r="AH271" s="585"/>
      <c r="AI271" s="585"/>
      <c r="AJ271" s="585"/>
      <c r="AK271" s="585"/>
      <c r="AL271" s="585"/>
      <c r="AM271" s="585"/>
      <c r="AN271" s="585"/>
      <c r="AO271" s="585"/>
      <c r="AP271" s="585"/>
      <c r="AQ271" s="585"/>
      <c r="AR271" s="585"/>
      <c r="AS271" s="585"/>
      <c r="AT271" s="585"/>
      <c r="AU271" s="585"/>
      <c r="AV271" s="585"/>
      <c r="AW271" s="585"/>
      <c r="AX271" s="585"/>
      <c r="AY271" s="585"/>
      <c r="AZ271" s="585"/>
      <c r="BA271" s="2272" t="s">
        <v>76</v>
      </c>
      <c r="BB271" s="295" t="s">
        <v>50</v>
      </c>
      <c r="BC271" s="1212" t="s">
        <v>36</v>
      </c>
      <c r="BD271" s="1233" t="s">
        <v>36</v>
      </c>
      <c r="BE271" s="1233" t="s">
        <v>36</v>
      </c>
      <c r="BF271" s="1233" t="s">
        <v>36</v>
      </c>
      <c r="BG271" s="1254" t="s">
        <v>36</v>
      </c>
      <c r="BH271" s="1212" t="s">
        <v>36</v>
      </c>
      <c r="BI271" s="1233" t="s">
        <v>36</v>
      </c>
      <c r="BJ271" s="1233" t="s">
        <v>36</v>
      </c>
      <c r="BK271" s="1233" t="s">
        <v>36</v>
      </c>
      <c r="BL271" s="1254" t="s">
        <v>36</v>
      </c>
      <c r="BM271" s="1212" t="s">
        <v>36</v>
      </c>
      <c r="BN271" s="1233" t="s">
        <v>36</v>
      </c>
      <c r="BO271" s="1233" t="s">
        <v>36</v>
      </c>
      <c r="BP271" s="1233" t="s">
        <v>36</v>
      </c>
      <c r="BQ271" s="1254" t="s">
        <v>36</v>
      </c>
      <c r="BR271" s="1212" t="s">
        <v>36</v>
      </c>
      <c r="BS271" s="1233" t="s">
        <v>36</v>
      </c>
      <c r="BT271" s="1233" t="s">
        <v>36</v>
      </c>
      <c r="BU271" s="1233" t="s">
        <v>36</v>
      </c>
      <c r="BV271" s="1297" t="s">
        <v>36</v>
      </c>
      <c r="BW271" s="1870"/>
      <c r="BX271" s="1870"/>
      <c r="BY271" s="1870"/>
      <c r="BZ271" s="1870"/>
      <c r="CA271" s="1870"/>
      <c r="CB271" s="1870"/>
      <c r="CC271" s="1870"/>
      <c r="CD271" s="1870"/>
      <c r="CE271" s="1870"/>
      <c r="CF271" s="1870"/>
      <c r="CG271" s="1870"/>
      <c r="CH271" s="1870"/>
      <c r="CI271" s="1870"/>
      <c r="CJ271" s="1870"/>
      <c r="CK271" s="1870"/>
      <c r="CL271" s="1870"/>
      <c r="CM271" s="1870"/>
      <c r="CN271" s="1870"/>
      <c r="CO271" s="1870"/>
      <c r="CP271" s="1870"/>
      <c r="CQ271" s="1870"/>
      <c r="CR271" s="1870"/>
      <c r="CS271" s="1870"/>
      <c r="CT271" s="1870"/>
      <c r="CU271" s="1870"/>
      <c r="CV271" s="1870"/>
      <c r="CW271" s="1870"/>
      <c r="CX271" s="1870"/>
      <c r="CY271" s="1870"/>
      <c r="CZ271" s="1870"/>
    </row>
    <row r="272" s="577" customFormat="true" ht="15" customHeight="true" x14ac:dyDescent="0.2">
      <c r="W272" s="585"/>
      <c r="X272" s="585"/>
      <c r="Y272" s="585"/>
      <c r="Z272" s="585"/>
      <c r="AA272" s="585"/>
      <c r="AB272" s="585"/>
      <c r="AC272" s="585"/>
      <c r="AD272" s="585"/>
      <c r="AE272" s="585"/>
      <c r="AF272" s="585"/>
      <c r="AG272" s="585"/>
      <c r="AH272" s="585"/>
      <c r="AI272" s="585"/>
      <c r="AJ272" s="585"/>
      <c r="AK272" s="585"/>
      <c r="AL272" s="585"/>
      <c r="AM272" s="585"/>
      <c r="AN272" s="585"/>
      <c r="AO272" s="585"/>
      <c r="AP272" s="585"/>
      <c r="AQ272" s="585"/>
      <c r="AR272" s="585"/>
      <c r="AS272" s="585"/>
      <c r="AT272" s="585"/>
      <c r="AU272" s="585"/>
      <c r="AV272" s="585"/>
      <c r="AW272" s="585"/>
      <c r="AX272" s="585"/>
      <c r="AY272" s="585"/>
      <c r="AZ272" s="585"/>
      <c r="BA272" s="2272"/>
      <c r="BB272" s="295" t="s">
        <v>49</v>
      </c>
      <c r="BC272" s="1212" t="s">
        <v>36</v>
      </c>
      <c r="BD272" s="1233" t="s">
        <v>36</v>
      </c>
      <c r="BE272" s="1233" t="s">
        <v>36</v>
      </c>
      <c r="BF272" s="1233" t="s">
        <v>36</v>
      </c>
      <c r="BG272" s="1254" t="s">
        <v>36</v>
      </c>
      <c r="BH272" s="1212" t="s">
        <v>36</v>
      </c>
      <c r="BI272" s="1233" t="s">
        <v>36</v>
      </c>
      <c r="BJ272" s="1233" t="s">
        <v>36</v>
      </c>
      <c r="BK272" s="1233" t="s">
        <v>36</v>
      </c>
      <c r="BL272" s="1254" t="s">
        <v>36</v>
      </c>
      <c r="BM272" s="1212" t="s">
        <v>36</v>
      </c>
      <c r="BN272" s="1233" t="s">
        <v>36</v>
      </c>
      <c r="BO272" s="1233" t="s">
        <v>36</v>
      </c>
      <c r="BP272" s="1233" t="s">
        <v>36</v>
      </c>
      <c r="BQ272" s="1254" t="s">
        <v>36</v>
      </c>
      <c r="BR272" s="1212" t="s">
        <v>36</v>
      </c>
      <c r="BS272" s="1233" t="s">
        <v>36</v>
      </c>
      <c r="BT272" s="1233" t="s">
        <v>36</v>
      </c>
      <c r="BU272" s="1233" t="s">
        <v>36</v>
      </c>
      <c r="BV272" s="1297" t="s">
        <v>36</v>
      </c>
      <c r="BW272" s="1870"/>
      <c r="BX272" s="1870"/>
      <c r="BY272" s="1870"/>
      <c r="BZ272" s="1870"/>
      <c r="CA272" s="1870"/>
      <c r="CB272" s="1870"/>
      <c r="CC272" s="1870"/>
      <c r="CD272" s="1870"/>
      <c r="CE272" s="1870"/>
      <c r="CF272" s="1870"/>
      <c r="CG272" s="1870"/>
      <c r="CH272" s="1870"/>
      <c r="CI272" s="1870"/>
      <c r="CJ272" s="1870"/>
      <c r="CK272" s="1870"/>
      <c r="CL272" s="1870"/>
      <c r="CM272" s="1870"/>
      <c r="CN272" s="1870"/>
      <c r="CO272" s="1870"/>
      <c r="CP272" s="1870"/>
      <c r="CQ272" s="1870"/>
      <c r="CR272" s="1870"/>
      <c r="CS272" s="1870"/>
      <c r="CT272" s="1870"/>
      <c r="CU272" s="1870"/>
      <c r="CV272" s="1870"/>
      <c r="CW272" s="1870"/>
      <c r="CX272" s="1870"/>
      <c r="CY272" s="1870"/>
      <c r="CZ272" s="1870"/>
    </row>
    <row r="273" s="577" customFormat="true" ht="15" customHeight="true" x14ac:dyDescent="0.2">
      <c r="W273" s="585"/>
      <c r="X273" s="585"/>
      <c r="Y273" s="585"/>
      <c r="Z273" s="585"/>
      <c r="AA273" s="585"/>
      <c r="AB273" s="585"/>
      <c r="AC273" s="585"/>
      <c r="AD273" s="585"/>
      <c r="AE273" s="585"/>
      <c r="AF273" s="585"/>
      <c r="AG273" s="585"/>
      <c r="AH273" s="585"/>
      <c r="AI273" s="585"/>
      <c r="AJ273" s="585"/>
      <c r="AK273" s="585"/>
      <c r="AL273" s="585"/>
      <c r="AM273" s="585"/>
      <c r="AN273" s="585"/>
      <c r="AO273" s="585"/>
      <c r="AP273" s="585"/>
      <c r="AQ273" s="585"/>
      <c r="AR273" s="585"/>
      <c r="AS273" s="585"/>
      <c r="AT273" s="585"/>
      <c r="AU273" s="585"/>
      <c r="AV273" s="585"/>
      <c r="AW273" s="585"/>
      <c r="AX273" s="585"/>
      <c r="AY273" s="585"/>
      <c r="AZ273" s="585"/>
      <c r="BA273" s="2272"/>
      <c r="BB273" s="295" t="s">
        <v>113</v>
      </c>
      <c r="BC273" s="1212" t="s">
        <v>36</v>
      </c>
      <c r="BD273" s="1233" t="s">
        <v>36</v>
      </c>
      <c r="BE273" s="1233" t="s">
        <v>36</v>
      </c>
      <c r="BF273" s="1233" t="s">
        <v>36</v>
      </c>
      <c r="BG273" s="1254" t="s">
        <v>36</v>
      </c>
      <c r="BH273" s="1212" t="s">
        <v>36</v>
      </c>
      <c r="BI273" s="1233" t="s">
        <v>36</v>
      </c>
      <c r="BJ273" s="1233" t="s">
        <v>36</v>
      </c>
      <c r="BK273" s="1233" t="s">
        <v>36</v>
      </c>
      <c r="BL273" s="1254" t="s">
        <v>36</v>
      </c>
      <c r="BM273" s="1212" t="s">
        <v>36</v>
      </c>
      <c r="BN273" s="1233" t="s">
        <v>36</v>
      </c>
      <c r="BO273" s="1233" t="s">
        <v>36</v>
      </c>
      <c r="BP273" s="1233" t="s">
        <v>36</v>
      </c>
      <c r="BQ273" s="1254" t="s">
        <v>36</v>
      </c>
      <c r="BR273" s="1212" t="s">
        <v>36</v>
      </c>
      <c r="BS273" s="1233" t="s">
        <v>36</v>
      </c>
      <c r="BT273" s="1233" t="s">
        <v>36</v>
      </c>
      <c r="BU273" s="1233" t="s">
        <v>36</v>
      </c>
      <c r="BV273" s="1297" t="s">
        <v>36</v>
      </c>
      <c r="BW273" s="1870"/>
      <c r="BX273" s="1870"/>
      <c r="BY273" s="1870"/>
      <c r="BZ273" s="1870"/>
      <c r="CA273" s="1870"/>
      <c r="CB273" s="1870"/>
      <c r="CC273" s="1870"/>
      <c r="CD273" s="1870"/>
      <c r="CE273" s="1870"/>
      <c r="CF273" s="1870"/>
      <c r="CG273" s="1870"/>
      <c r="CH273" s="1870"/>
      <c r="CI273" s="1870"/>
      <c r="CJ273" s="1870"/>
      <c r="CK273" s="1870"/>
      <c r="CL273" s="1870"/>
      <c r="CM273" s="1870"/>
      <c r="CN273" s="1870"/>
      <c r="CO273" s="1870"/>
      <c r="CP273" s="1870"/>
      <c r="CQ273" s="1870"/>
      <c r="CR273" s="1870"/>
      <c r="CS273" s="1870"/>
      <c r="CT273" s="1870"/>
      <c r="CU273" s="1870"/>
      <c r="CV273" s="1870"/>
      <c r="CW273" s="1870"/>
      <c r="CX273" s="1870"/>
      <c r="CY273" s="1870"/>
      <c r="CZ273" s="1870"/>
    </row>
    <row r="274" s="577" customFormat="true" ht="15" customHeight="true" x14ac:dyDescent="0.2">
      <c r="W274" s="585"/>
      <c r="X274" s="585"/>
      <c r="Y274" s="585"/>
      <c r="Z274" s="585"/>
      <c r="AA274" s="585"/>
      <c r="AB274" s="585"/>
      <c r="AC274" s="585"/>
      <c r="AD274" s="585"/>
      <c r="AE274" s="585"/>
      <c r="AF274" s="585"/>
      <c r="AG274" s="585"/>
      <c r="AH274" s="585"/>
      <c r="AI274" s="585"/>
      <c r="AJ274" s="585"/>
      <c r="AK274" s="585"/>
      <c r="AL274" s="585"/>
      <c r="AM274" s="585"/>
      <c r="AN274" s="585"/>
      <c r="AO274" s="585"/>
      <c r="AP274" s="585"/>
      <c r="AQ274" s="585"/>
      <c r="AR274" s="585"/>
      <c r="AS274" s="585"/>
      <c r="AT274" s="585"/>
      <c r="AU274" s="585"/>
      <c r="AV274" s="585"/>
      <c r="AW274" s="585"/>
      <c r="AX274" s="585"/>
      <c r="AY274" s="585"/>
      <c r="AZ274" s="585"/>
      <c r="BA274" s="2272" t="s">
        <v>77</v>
      </c>
      <c r="BB274" s="295" t="s">
        <v>50</v>
      </c>
      <c r="BC274" s="1212" t="s">
        <v>36</v>
      </c>
      <c r="BD274" s="1232" t="s">
        <v>36</v>
      </c>
      <c r="BE274" s="1232" t="s">
        <v>36</v>
      </c>
      <c r="BF274" s="1232" t="s">
        <v>36</v>
      </c>
      <c r="BG274" s="1253" t="s">
        <v>36</v>
      </c>
      <c r="BH274" s="1275" t="s">
        <v>36</v>
      </c>
      <c r="BI274" s="1232" t="s">
        <v>36</v>
      </c>
      <c r="BJ274" s="1232" t="s">
        <v>36</v>
      </c>
      <c r="BK274" s="1232" t="s">
        <v>36</v>
      </c>
      <c r="BL274" s="1253" t="s">
        <v>36</v>
      </c>
      <c r="BM274" s="1275" t="s">
        <v>36</v>
      </c>
      <c r="BN274" s="1232" t="s">
        <v>36</v>
      </c>
      <c r="BO274" s="1232" t="s">
        <v>36</v>
      </c>
      <c r="BP274" s="1232" t="s">
        <v>36</v>
      </c>
      <c r="BQ274" s="1253" t="s">
        <v>36</v>
      </c>
      <c r="BR274" s="1275" t="s">
        <v>36</v>
      </c>
      <c r="BS274" s="1232" t="s">
        <v>36</v>
      </c>
      <c r="BT274" s="1232" t="s">
        <v>36</v>
      </c>
      <c r="BU274" s="1232" t="s">
        <v>36</v>
      </c>
      <c r="BV274" s="2019" t="s">
        <v>36</v>
      </c>
      <c r="BW274" s="2067"/>
      <c r="BX274" s="2067"/>
      <c r="BY274" s="1869"/>
      <c r="BZ274" s="1869"/>
      <c r="CA274" s="1869"/>
      <c r="CB274" s="1869"/>
      <c r="CC274" s="1869"/>
      <c r="CD274" s="1869"/>
      <c r="CE274" s="1869"/>
      <c r="CF274" s="1869"/>
      <c r="CG274" s="1869"/>
      <c r="CH274" s="1869"/>
      <c r="CI274" s="1869"/>
      <c r="CJ274" s="1869"/>
      <c r="CK274" s="1869"/>
      <c r="CL274" s="1869"/>
      <c r="CM274" s="1869"/>
      <c r="CN274" s="1869"/>
      <c r="CO274" s="1869"/>
      <c r="CP274" s="1869"/>
      <c r="CQ274" s="1869"/>
      <c r="CR274" s="1869"/>
      <c r="CS274" s="1869"/>
      <c r="CT274" s="1869"/>
      <c r="CU274" s="1869"/>
      <c r="CV274" s="1869"/>
      <c r="CW274" s="1869"/>
      <c r="CX274" s="1869"/>
      <c r="CY274" s="1869"/>
      <c r="CZ274" s="1869"/>
    </row>
    <row r="275" s="577" customFormat="true" ht="15" customHeight="true" x14ac:dyDescent="0.2">
      <c r="W275" s="585"/>
      <c r="X275" s="585"/>
      <c r="Y275" s="585"/>
      <c r="Z275" s="585"/>
      <c r="AA275" s="585"/>
      <c r="AB275" s="585"/>
      <c r="AC275" s="585"/>
      <c r="AD275" s="585"/>
      <c r="AE275" s="585"/>
      <c r="AF275" s="585"/>
      <c r="AG275" s="585"/>
      <c r="AH275" s="585"/>
      <c r="AI275" s="585"/>
      <c r="AJ275" s="585"/>
      <c r="AK275" s="585"/>
      <c r="AL275" s="585"/>
      <c r="AM275" s="585"/>
      <c r="AN275" s="585"/>
      <c r="AO275" s="585"/>
      <c r="AP275" s="585"/>
      <c r="AQ275" s="585"/>
      <c r="AR275" s="585"/>
      <c r="AS275" s="585"/>
      <c r="AT275" s="585"/>
      <c r="AU275" s="585"/>
      <c r="AV275" s="585"/>
      <c r="AW275" s="585"/>
      <c r="AX275" s="585"/>
      <c r="AY275" s="585"/>
      <c r="AZ275" s="585"/>
      <c r="BA275" s="2272"/>
      <c r="BB275" s="295" t="s">
        <v>49</v>
      </c>
      <c r="BC275" s="1212" t="s">
        <v>36</v>
      </c>
      <c r="BD275" s="1232" t="s">
        <v>36</v>
      </c>
      <c r="BE275" s="1232" t="s">
        <v>36</v>
      </c>
      <c r="BF275" s="1232" t="s">
        <v>36</v>
      </c>
      <c r="BG275" s="1253" t="s">
        <v>36</v>
      </c>
      <c r="BH275" s="1275" t="s">
        <v>36</v>
      </c>
      <c r="BI275" s="1232" t="s">
        <v>36</v>
      </c>
      <c r="BJ275" s="1232" t="s">
        <v>36</v>
      </c>
      <c r="BK275" s="1232" t="s">
        <v>36</v>
      </c>
      <c r="BL275" s="1253" t="s">
        <v>36</v>
      </c>
      <c r="BM275" s="1275" t="s">
        <v>36</v>
      </c>
      <c r="BN275" s="1232" t="s">
        <v>36</v>
      </c>
      <c r="BO275" s="1232" t="s">
        <v>36</v>
      </c>
      <c r="BP275" s="1232" t="s">
        <v>36</v>
      </c>
      <c r="BQ275" s="1253" t="s">
        <v>36</v>
      </c>
      <c r="BR275" s="1275" t="s">
        <v>36</v>
      </c>
      <c r="BS275" s="1232" t="s">
        <v>36</v>
      </c>
      <c r="BT275" s="1232" t="s">
        <v>36</v>
      </c>
      <c r="BU275" s="1232" t="s">
        <v>36</v>
      </c>
      <c r="BV275" s="2019" t="s">
        <v>36</v>
      </c>
      <c r="BW275" s="2067"/>
      <c r="BX275" s="2067"/>
      <c r="BY275" s="1869"/>
      <c r="BZ275" s="1869"/>
      <c r="CA275" s="1869"/>
      <c r="CB275" s="1869"/>
      <c r="CC275" s="1869"/>
      <c r="CD275" s="1869"/>
      <c r="CE275" s="1869"/>
      <c r="CF275" s="1869"/>
      <c r="CG275" s="1869"/>
      <c r="CH275" s="1869"/>
      <c r="CI275" s="1869"/>
      <c r="CJ275" s="1869"/>
      <c r="CK275" s="1869"/>
      <c r="CL275" s="1869"/>
      <c r="CM275" s="1869"/>
      <c r="CN275" s="1869"/>
      <c r="CO275" s="1869"/>
      <c r="CP275" s="1869"/>
      <c r="CQ275" s="1869"/>
      <c r="CR275" s="1869"/>
      <c r="CS275" s="1869"/>
      <c r="CT275" s="1869"/>
      <c r="CU275" s="1869"/>
      <c r="CV275" s="1869"/>
      <c r="CW275" s="1869"/>
      <c r="CX275" s="1869"/>
      <c r="CY275" s="1869"/>
      <c r="CZ275" s="1869"/>
    </row>
    <row r="276" s="577" customFormat="true" ht="15" customHeight="true" x14ac:dyDescent="0.2">
      <c r="W276" s="585"/>
      <c r="X276" s="585"/>
      <c r="Y276" s="585"/>
      <c r="Z276" s="585"/>
      <c r="AA276" s="585"/>
      <c r="AB276" s="585"/>
      <c r="AC276" s="585"/>
      <c r="AD276" s="585"/>
      <c r="AE276" s="585"/>
      <c r="AF276" s="585"/>
      <c r="AG276" s="585"/>
      <c r="AH276" s="585"/>
      <c r="AI276" s="585"/>
      <c r="AJ276" s="585"/>
      <c r="AK276" s="585"/>
      <c r="AL276" s="585"/>
      <c r="AM276" s="585"/>
      <c r="AN276" s="585"/>
      <c r="AO276" s="585"/>
      <c r="AP276" s="585"/>
      <c r="AQ276" s="585"/>
      <c r="AR276" s="585"/>
      <c r="AS276" s="585"/>
      <c r="AT276" s="585"/>
      <c r="AU276" s="585"/>
      <c r="AV276" s="585"/>
      <c r="AW276" s="585"/>
      <c r="AX276" s="585"/>
      <c r="AY276" s="585"/>
      <c r="AZ276" s="585"/>
      <c r="BA276" s="2272"/>
      <c r="BB276" s="295" t="s">
        <v>114</v>
      </c>
      <c r="BC276" s="1212" t="s">
        <v>36</v>
      </c>
      <c r="BD276" s="1232" t="s">
        <v>36</v>
      </c>
      <c r="BE276" s="1232" t="s">
        <v>36</v>
      </c>
      <c r="BF276" s="1232" t="s">
        <v>36</v>
      </c>
      <c r="BG276" s="1253" t="s">
        <v>36</v>
      </c>
      <c r="BH276" s="1275" t="s">
        <v>36</v>
      </c>
      <c r="BI276" s="1232" t="s">
        <v>36</v>
      </c>
      <c r="BJ276" s="1232" t="s">
        <v>36</v>
      </c>
      <c r="BK276" s="1232" t="s">
        <v>36</v>
      </c>
      <c r="BL276" s="1253" t="s">
        <v>36</v>
      </c>
      <c r="BM276" s="1275" t="s">
        <v>36</v>
      </c>
      <c r="BN276" s="1232" t="s">
        <v>36</v>
      </c>
      <c r="BO276" s="1232" t="s">
        <v>36</v>
      </c>
      <c r="BP276" s="1232" t="s">
        <v>36</v>
      </c>
      <c r="BQ276" s="1253" t="s">
        <v>36</v>
      </c>
      <c r="BR276" s="1275" t="s">
        <v>36</v>
      </c>
      <c r="BS276" s="1232" t="s">
        <v>36</v>
      </c>
      <c r="BT276" s="1232" t="s">
        <v>36</v>
      </c>
      <c r="BU276" s="1232" t="s">
        <v>36</v>
      </c>
      <c r="BV276" s="2019" t="s">
        <v>36</v>
      </c>
      <c r="BW276" s="2067"/>
      <c r="BX276" s="2067"/>
      <c r="BY276" s="1869"/>
      <c r="BZ276" s="1869"/>
      <c r="CA276" s="1869"/>
      <c r="CB276" s="1869"/>
      <c r="CC276" s="1869"/>
      <c r="CD276" s="1869"/>
      <c r="CE276" s="1869"/>
      <c r="CF276" s="1869"/>
      <c r="CG276" s="1869"/>
      <c r="CH276" s="1869"/>
      <c r="CI276" s="1869"/>
      <c r="CJ276" s="1869"/>
      <c r="CK276" s="1869"/>
      <c r="CL276" s="1869"/>
      <c r="CM276" s="1869"/>
      <c r="CN276" s="1869"/>
      <c r="CO276" s="1869"/>
      <c r="CP276" s="1869"/>
      <c r="CQ276" s="1869"/>
      <c r="CR276" s="1869"/>
      <c r="CS276" s="1869"/>
      <c r="CT276" s="1869"/>
      <c r="CU276" s="1869"/>
      <c r="CV276" s="1869"/>
      <c r="CW276" s="1869"/>
      <c r="CX276" s="1869"/>
      <c r="CY276" s="1869"/>
      <c r="CZ276" s="1869"/>
    </row>
    <row r="277" s="577" customFormat="true" ht="15" customHeight="true" x14ac:dyDescent="0.2">
      <c r="W277" s="585"/>
      <c r="X277" s="585"/>
      <c r="Y277" s="585"/>
      <c r="Z277" s="585"/>
      <c r="AA277" s="585"/>
      <c r="AB277" s="585"/>
      <c r="AC277" s="585"/>
      <c r="AD277" s="585"/>
      <c r="AE277" s="585"/>
      <c r="AF277" s="585"/>
      <c r="AG277" s="585"/>
      <c r="AH277" s="585"/>
      <c r="AI277" s="585"/>
      <c r="AJ277" s="585"/>
      <c r="AK277" s="585"/>
      <c r="AL277" s="585"/>
      <c r="AM277" s="585"/>
      <c r="AN277" s="585"/>
      <c r="AO277" s="585"/>
      <c r="AP277" s="585"/>
      <c r="AQ277" s="585"/>
      <c r="AR277" s="585"/>
      <c r="AS277" s="585"/>
      <c r="AT277" s="585"/>
      <c r="AU277" s="585"/>
      <c r="AV277" s="585"/>
      <c r="AW277" s="585"/>
      <c r="AX277" s="585"/>
      <c r="AY277" s="585"/>
      <c r="AZ277" s="585"/>
      <c r="BA277" s="2272" t="s">
        <v>78</v>
      </c>
      <c r="BB277" s="295" t="s">
        <v>79</v>
      </c>
      <c r="BC277" s="1212" t="s">
        <v>36</v>
      </c>
      <c r="BD277" s="1232" t="s">
        <v>36</v>
      </c>
      <c r="BE277" s="1232" t="s">
        <v>36</v>
      </c>
      <c r="BF277" s="1232" t="s">
        <v>36</v>
      </c>
      <c r="BG277" s="1253" t="s">
        <v>36</v>
      </c>
      <c r="BH277" s="1275" t="s">
        <v>36</v>
      </c>
      <c r="BI277" s="1232" t="s">
        <v>36</v>
      </c>
      <c r="BJ277" s="1232" t="s">
        <v>36</v>
      </c>
      <c r="BK277" s="1232" t="s">
        <v>36</v>
      </c>
      <c r="BL277" s="1253" t="s">
        <v>36</v>
      </c>
      <c r="BM277" s="1275" t="s">
        <v>36</v>
      </c>
      <c r="BN277" s="1232" t="s">
        <v>36</v>
      </c>
      <c r="BO277" s="1232" t="s">
        <v>36</v>
      </c>
      <c r="BP277" s="1232" t="s">
        <v>36</v>
      </c>
      <c r="BQ277" s="1253" t="s">
        <v>36</v>
      </c>
      <c r="BR277" s="1275" t="s">
        <v>36</v>
      </c>
      <c r="BS277" s="1232" t="s">
        <v>36</v>
      </c>
      <c r="BT277" s="1232" t="s">
        <v>36</v>
      </c>
      <c r="BU277" s="1232" t="s">
        <v>36</v>
      </c>
      <c r="BV277" s="2019" t="s">
        <v>36</v>
      </c>
      <c r="BW277" s="2067"/>
      <c r="BX277" s="2067"/>
      <c r="BY277" s="1869"/>
      <c r="BZ277" s="1869"/>
      <c r="CA277" s="1869"/>
      <c r="CB277" s="1869"/>
      <c r="CC277" s="1869"/>
      <c r="CD277" s="1869"/>
      <c r="CE277" s="1869"/>
      <c r="CF277" s="1869"/>
      <c r="CG277" s="1869"/>
      <c r="CH277" s="1869"/>
      <c r="CI277" s="1869"/>
      <c r="CJ277" s="1869"/>
      <c r="CK277" s="1869"/>
      <c r="CL277" s="1869"/>
      <c r="CM277" s="1869"/>
      <c r="CN277" s="1869"/>
      <c r="CO277" s="1869"/>
      <c r="CP277" s="1869"/>
      <c r="CQ277" s="1869"/>
      <c r="CR277" s="1869"/>
      <c r="CS277" s="1869"/>
      <c r="CT277" s="1869"/>
      <c r="CU277" s="1869"/>
      <c r="CV277" s="1869"/>
      <c r="CW277" s="1869"/>
      <c r="CX277" s="1869"/>
      <c r="CY277" s="1869"/>
      <c r="CZ277" s="1869"/>
    </row>
    <row r="278" s="577" customFormat="true" ht="15" customHeight="true" x14ac:dyDescent="0.2">
      <c r="W278" s="585"/>
      <c r="X278" s="585"/>
      <c r="Y278" s="585"/>
      <c r="Z278" s="585"/>
      <c r="AA278" s="585"/>
      <c r="AB278" s="585"/>
      <c r="AC278" s="585"/>
      <c r="AD278" s="585"/>
      <c r="AE278" s="585"/>
      <c r="AF278" s="585"/>
      <c r="AG278" s="585"/>
      <c r="AH278" s="585"/>
      <c r="AI278" s="585"/>
      <c r="AJ278" s="585"/>
      <c r="AK278" s="585"/>
      <c r="AL278" s="585"/>
      <c r="AM278" s="585"/>
      <c r="AN278" s="585"/>
      <c r="AO278" s="585"/>
      <c r="AP278" s="585"/>
      <c r="AQ278" s="585"/>
      <c r="AR278" s="585"/>
      <c r="AS278" s="585"/>
      <c r="AT278" s="585"/>
      <c r="AU278" s="585"/>
      <c r="AV278" s="585"/>
      <c r="AW278" s="585"/>
      <c r="AX278" s="585"/>
      <c r="AY278" s="585"/>
      <c r="AZ278" s="585"/>
      <c r="BA278" s="2272"/>
      <c r="BB278" s="295" t="s">
        <v>80</v>
      </c>
      <c r="BC278" s="1212" t="s">
        <v>36</v>
      </c>
      <c r="BD278" s="1232" t="s">
        <v>36</v>
      </c>
      <c r="BE278" s="1232" t="s">
        <v>36</v>
      </c>
      <c r="BF278" s="1232" t="s">
        <v>36</v>
      </c>
      <c r="BG278" s="1253" t="s">
        <v>36</v>
      </c>
      <c r="BH278" s="1275" t="s">
        <v>36</v>
      </c>
      <c r="BI278" s="1232" t="s">
        <v>36</v>
      </c>
      <c r="BJ278" s="1232" t="s">
        <v>36</v>
      </c>
      <c r="BK278" s="1232" t="s">
        <v>36</v>
      </c>
      <c r="BL278" s="1253" t="s">
        <v>36</v>
      </c>
      <c r="BM278" s="1275" t="s">
        <v>36</v>
      </c>
      <c r="BN278" s="1232" t="s">
        <v>36</v>
      </c>
      <c r="BO278" s="1232" t="s">
        <v>36</v>
      </c>
      <c r="BP278" s="1232" t="s">
        <v>36</v>
      </c>
      <c r="BQ278" s="1253" t="s">
        <v>36</v>
      </c>
      <c r="BR278" s="1275" t="s">
        <v>36</v>
      </c>
      <c r="BS278" s="1232" t="s">
        <v>36</v>
      </c>
      <c r="BT278" s="1232" t="s">
        <v>36</v>
      </c>
      <c r="BU278" s="1232" t="s">
        <v>36</v>
      </c>
      <c r="BV278" s="2019" t="s">
        <v>36</v>
      </c>
      <c r="BW278" s="2067"/>
      <c r="BX278" s="2067"/>
      <c r="BY278" s="1869"/>
      <c r="BZ278" s="1869"/>
      <c r="CA278" s="1869"/>
      <c r="CB278" s="1869"/>
      <c r="CC278" s="1869"/>
      <c r="CD278" s="1869"/>
      <c r="CE278" s="1869"/>
      <c r="CF278" s="1869"/>
      <c r="CG278" s="1869"/>
      <c r="CH278" s="1869"/>
      <c r="CI278" s="1869"/>
      <c r="CJ278" s="1869"/>
      <c r="CK278" s="1869"/>
      <c r="CL278" s="1869"/>
      <c r="CM278" s="1869"/>
      <c r="CN278" s="1869"/>
      <c r="CO278" s="1869"/>
      <c r="CP278" s="1869"/>
      <c r="CQ278" s="1869"/>
      <c r="CR278" s="1869"/>
      <c r="CS278" s="1869"/>
      <c r="CT278" s="1869"/>
      <c r="CU278" s="1869"/>
      <c r="CV278" s="1869"/>
      <c r="CW278" s="1869"/>
      <c r="CX278" s="1869"/>
      <c r="CY278" s="1869"/>
      <c r="CZ278" s="1869"/>
    </row>
    <row r="279" s="577" customFormat="true" ht="15" customHeight="true" x14ac:dyDescent="0.2">
      <c r="W279" s="585"/>
      <c r="X279" s="585"/>
      <c r="Y279" s="585"/>
      <c r="Z279" s="585"/>
      <c r="AA279" s="585"/>
      <c r="AB279" s="585"/>
      <c r="AC279" s="585"/>
      <c r="AD279" s="585"/>
      <c r="AE279" s="585"/>
      <c r="AF279" s="585"/>
      <c r="AG279" s="585"/>
      <c r="AH279" s="585"/>
      <c r="AI279" s="585"/>
      <c r="AJ279" s="585"/>
      <c r="AK279" s="585"/>
      <c r="AL279" s="585"/>
      <c r="AM279" s="585"/>
      <c r="AN279" s="585"/>
      <c r="AO279" s="585"/>
      <c r="AP279" s="585"/>
      <c r="AQ279" s="585"/>
      <c r="AR279" s="585"/>
      <c r="AS279" s="585"/>
      <c r="AT279" s="585"/>
      <c r="AU279" s="585"/>
      <c r="AV279" s="585"/>
      <c r="AW279" s="585"/>
      <c r="AX279" s="585"/>
      <c r="AY279" s="585"/>
      <c r="AZ279" s="585"/>
      <c r="BA279" s="2272"/>
      <c r="BB279" s="295" t="s">
        <v>81</v>
      </c>
      <c r="BC279" s="1212" t="s">
        <v>36</v>
      </c>
      <c r="BD279" s="1233" t="s">
        <v>36</v>
      </c>
      <c r="BE279" s="1233" t="s">
        <v>36</v>
      </c>
      <c r="BF279" s="1233" t="s">
        <v>36</v>
      </c>
      <c r="BG279" s="1254" t="s">
        <v>36</v>
      </c>
      <c r="BH279" s="1212" t="s">
        <v>36</v>
      </c>
      <c r="BI279" s="1233" t="s">
        <v>36</v>
      </c>
      <c r="BJ279" s="1233" t="s">
        <v>36</v>
      </c>
      <c r="BK279" s="1233" t="s">
        <v>36</v>
      </c>
      <c r="BL279" s="1254" t="s">
        <v>36</v>
      </c>
      <c r="BM279" s="1212" t="s">
        <v>36</v>
      </c>
      <c r="BN279" s="1233" t="s">
        <v>36</v>
      </c>
      <c r="BO279" s="1233" t="s">
        <v>36</v>
      </c>
      <c r="BP279" s="1233" t="s">
        <v>36</v>
      </c>
      <c r="BQ279" s="1254" t="s">
        <v>36</v>
      </c>
      <c r="BR279" s="1212" t="s">
        <v>36</v>
      </c>
      <c r="BS279" s="1233" t="s">
        <v>36</v>
      </c>
      <c r="BT279" s="1233" t="s">
        <v>36</v>
      </c>
      <c r="BU279" s="1233" t="s">
        <v>36</v>
      </c>
      <c r="BV279" s="1297" t="s">
        <v>36</v>
      </c>
      <c r="BW279" s="1870"/>
      <c r="BX279" s="1870"/>
      <c r="BY279" s="1870"/>
      <c r="BZ279" s="1870"/>
      <c r="CA279" s="1870"/>
      <c r="CB279" s="1870"/>
      <c r="CC279" s="1870"/>
      <c r="CD279" s="1870"/>
      <c r="CE279" s="1870"/>
      <c r="CF279" s="1870"/>
      <c r="CG279" s="1870"/>
      <c r="CH279" s="1870"/>
      <c r="CI279" s="1870"/>
      <c r="CJ279" s="1870"/>
      <c r="CK279" s="1870"/>
      <c r="CL279" s="1870"/>
      <c r="CM279" s="1870"/>
      <c r="CN279" s="1870"/>
      <c r="CO279" s="1870"/>
      <c r="CP279" s="1870"/>
      <c r="CQ279" s="1870"/>
      <c r="CR279" s="1870"/>
      <c r="CS279" s="1870"/>
      <c r="CT279" s="1870"/>
      <c r="CU279" s="1870"/>
      <c r="CV279" s="1870"/>
      <c r="CW279" s="1870"/>
      <c r="CX279" s="1870"/>
      <c r="CY279" s="1870"/>
      <c r="CZ279" s="1870"/>
    </row>
    <row r="280" s="578" customFormat="true" ht="15" customHeight="true" x14ac:dyDescent="0.2">
      <c r="B280" s="583"/>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272"/>
      <c r="BB280" s="295" t="s">
        <v>82</v>
      </c>
      <c r="BC280" s="1212" t="s">
        <v>36</v>
      </c>
      <c r="BD280" s="1233" t="s">
        <v>36</v>
      </c>
      <c r="BE280" s="1233" t="s">
        <v>36</v>
      </c>
      <c r="BF280" s="1233" t="s">
        <v>36</v>
      </c>
      <c r="BG280" s="1254" t="s">
        <v>36</v>
      </c>
      <c r="BH280" s="1212" t="s">
        <v>36</v>
      </c>
      <c r="BI280" s="1233" t="s">
        <v>36</v>
      </c>
      <c r="BJ280" s="1233" t="s">
        <v>36</v>
      </c>
      <c r="BK280" s="1233" t="s">
        <v>36</v>
      </c>
      <c r="BL280" s="1254" t="s">
        <v>36</v>
      </c>
      <c r="BM280" s="1212" t="s">
        <v>36</v>
      </c>
      <c r="BN280" s="1233" t="s">
        <v>36</v>
      </c>
      <c r="BO280" s="1233" t="s">
        <v>36</v>
      </c>
      <c r="BP280" s="1233" t="s">
        <v>36</v>
      </c>
      <c r="BQ280" s="1254" t="s">
        <v>36</v>
      </c>
      <c r="BR280" s="1212" t="s">
        <v>36</v>
      </c>
      <c r="BS280" s="1233" t="s">
        <v>36</v>
      </c>
      <c r="BT280" s="1233" t="s">
        <v>36</v>
      </c>
      <c r="BU280" s="1233" t="s">
        <v>36</v>
      </c>
      <c r="BV280" s="1297" t="s">
        <v>36</v>
      </c>
      <c r="BW280" s="1870"/>
      <c r="BX280" s="1870"/>
      <c r="BY280" s="1870"/>
      <c r="BZ280" s="1870"/>
      <c r="CA280" s="1870"/>
      <c r="CB280" s="1870"/>
      <c r="CC280" s="1870"/>
      <c r="CD280" s="1870"/>
      <c r="CE280" s="1870"/>
      <c r="CF280" s="1870"/>
      <c r="CG280" s="1870"/>
      <c r="CH280" s="1870"/>
      <c r="CI280" s="1870"/>
      <c r="CJ280" s="1870"/>
      <c r="CK280" s="1870"/>
      <c r="CL280" s="1870"/>
      <c r="CM280" s="1870"/>
      <c r="CN280" s="1870"/>
      <c r="CO280" s="1870"/>
      <c r="CP280" s="1870"/>
      <c r="CQ280" s="1870"/>
      <c r="CR280" s="1870"/>
      <c r="CS280" s="1870"/>
      <c r="CT280" s="1870"/>
      <c r="CU280" s="1870"/>
      <c r="CV280" s="1870"/>
      <c r="CW280" s="1870"/>
      <c r="CX280" s="1870"/>
      <c r="CY280" s="1870"/>
      <c r="CZ280" s="1870"/>
    </row>
    <row r="281" s="578" customFormat="true" ht="15" customHeight="true" x14ac:dyDescent="0.2">
      <c r="B281" s="583"/>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272"/>
      <c r="BB281" s="295" t="s">
        <v>83</v>
      </c>
      <c r="BC281" s="1212" t="s">
        <v>36</v>
      </c>
      <c r="BD281" s="1233" t="s">
        <v>36</v>
      </c>
      <c r="BE281" s="1233" t="s">
        <v>36</v>
      </c>
      <c r="BF281" s="1233" t="s">
        <v>36</v>
      </c>
      <c r="BG281" s="1254" t="s">
        <v>36</v>
      </c>
      <c r="BH281" s="1212" t="s">
        <v>36</v>
      </c>
      <c r="BI281" s="1233" t="s">
        <v>36</v>
      </c>
      <c r="BJ281" s="1233" t="s">
        <v>36</v>
      </c>
      <c r="BK281" s="1233" t="s">
        <v>36</v>
      </c>
      <c r="BL281" s="1254" t="s">
        <v>36</v>
      </c>
      <c r="BM281" s="1212" t="s">
        <v>36</v>
      </c>
      <c r="BN281" s="1233" t="s">
        <v>36</v>
      </c>
      <c r="BO281" s="1233" t="s">
        <v>36</v>
      </c>
      <c r="BP281" s="1233" t="s">
        <v>36</v>
      </c>
      <c r="BQ281" s="1254" t="s">
        <v>36</v>
      </c>
      <c r="BR281" s="1212" t="s">
        <v>36</v>
      </c>
      <c r="BS281" s="1233" t="s">
        <v>36</v>
      </c>
      <c r="BT281" s="1233" t="s">
        <v>36</v>
      </c>
      <c r="BU281" s="1233" t="s">
        <v>36</v>
      </c>
      <c r="BV281" s="1297" t="s">
        <v>36</v>
      </c>
      <c r="BW281" s="1870"/>
      <c r="BX281" s="1870"/>
      <c r="BY281" s="1870"/>
      <c r="BZ281" s="1870"/>
      <c r="CA281" s="1870"/>
      <c r="CB281" s="1870"/>
      <c r="CC281" s="1870"/>
      <c r="CD281" s="1870"/>
      <c r="CE281" s="1870"/>
      <c r="CF281" s="1870"/>
      <c r="CG281" s="1870"/>
      <c r="CH281" s="1870"/>
      <c r="CI281" s="1870"/>
      <c r="CJ281" s="1870"/>
      <c r="CK281" s="1870"/>
      <c r="CL281" s="1870"/>
      <c r="CM281" s="1870"/>
      <c r="CN281" s="1870"/>
      <c r="CO281" s="1870"/>
      <c r="CP281" s="1870"/>
      <c r="CQ281" s="1870"/>
      <c r="CR281" s="1870"/>
      <c r="CS281" s="1870"/>
      <c r="CT281" s="1870"/>
      <c r="CU281" s="1870"/>
      <c r="CV281" s="1870"/>
      <c r="CW281" s="1870"/>
      <c r="CX281" s="1870"/>
      <c r="CY281" s="1870"/>
      <c r="CZ281" s="1870"/>
    </row>
    <row r="282" s="578" customFormat="true" ht="15" customHeight="true" x14ac:dyDescent="0.2">
      <c r="B282" s="583"/>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272"/>
      <c r="BB282" s="295" t="s">
        <v>84</v>
      </c>
      <c r="BC282" s="1212" t="s">
        <v>36</v>
      </c>
      <c r="BD282" s="1233" t="s">
        <v>36</v>
      </c>
      <c r="BE282" s="1233" t="s">
        <v>36</v>
      </c>
      <c r="BF282" s="1233" t="s">
        <v>36</v>
      </c>
      <c r="BG282" s="1254" t="s">
        <v>36</v>
      </c>
      <c r="BH282" s="1212" t="s">
        <v>36</v>
      </c>
      <c r="BI282" s="1233" t="s">
        <v>36</v>
      </c>
      <c r="BJ282" s="1233" t="s">
        <v>36</v>
      </c>
      <c r="BK282" s="1233" t="s">
        <v>36</v>
      </c>
      <c r="BL282" s="1254" t="s">
        <v>36</v>
      </c>
      <c r="BM282" s="1212" t="s">
        <v>36</v>
      </c>
      <c r="BN282" s="1233" t="s">
        <v>36</v>
      </c>
      <c r="BO282" s="1233" t="s">
        <v>36</v>
      </c>
      <c r="BP282" s="1233" t="s">
        <v>36</v>
      </c>
      <c r="BQ282" s="1254" t="s">
        <v>36</v>
      </c>
      <c r="BR282" s="1212" t="s">
        <v>36</v>
      </c>
      <c r="BS282" s="1233" t="s">
        <v>36</v>
      </c>
      <c r="BT282" s="1233" t="s">
        <v>36</v>
      </c>
      <c r="BU282" s="1233" t="s">
        <v>36</v>
      </c>
      <c r="BV282" s="1297" t="s">
        <v>36</v>
      </c>
      <c r="BW282" s="1870"/>
      <c r="BX282" s="1870"/>
      <c r="BY282" s="1870"/>
      <c r="BZ282" s="1870"/>
      <c r="CA282" s="1870"/>
      <c r="CB282" s="1870"/>
      <c r="CC282" s="1870"/>
      <c r="CD282" s="1870"/>
      <c r="CE282" s="1870"/>
      <c r="CF282" s="1870"/>
      <c r="CG282" s="1870"/>
      <c r="CH282" s="1870"/>
      <c r="CI282" s="1870"/>
      <c r="CJ282" s="1870"/>
      <c r="CK282" s="1870"/>
      <c r="CL282" s="1870"/>
      <c r="CM282" s="1870"/>
      <c r="CN282" s="1870"/>
      <c r="CO282" s="1870"/>
      <c r="CP282" s="1870"/>
      <c r="CQ282" s="1870"/>
      <c r="CR282" s="1870"/>
      <c r="CS282" s="1870"/>
      <c r="CT282" s="1870"/>
      <c r="CU282" s="1870"/>
      <c r="CV282" s="1870"/>
      <c r="CW282" s="1870"/>
      <c r="CX282" s="1870"/>
      <c r="CY282" s="1870"/>
      <c r="CZ282" s="1870"/>
    </row>
    <row r="283" s="578" customFormat="true" ht="15" customHeight="true" x14ac:dyDescent="0.2">
      <c r="B283" s="583"/>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272"/>
      <c r="BB283" s="295" t="s">
        <v>85</v>
      </c>
      <c r="BC283" s="1212" t="s">
        <v>36</v>
      </c>
      <c r="BD283" s="1233" t="s">
        <v>36</v>
      </c>
      <c r="BE283" s="1233" t="s">
        <v>36</v>
      </c>
      <c r="BF283" s="1233" t="s">
        <v>36</v>
      </c>
      <c r="BG283" s="1254" t="s">
        <v>36</v>
      </c>
      <c r="BH283" s="1212" t="s">
        <v>36</v>
      </c>
      <c r="BI283" s="1233" t="s">
        <v>36</v>
      </c>
      <c r="BJ283" s="1233" t="s">
        <v>36</v>
      </c>
      <c r="BK283" s="1233" t="s">
        <v>36</v>
      </c>
      <c r="BL283" s="1254" t="s">
        <v>36</v>
      </c>
      <c r="BM283" s="1212" t="s">
        <v>36</v>
      </c>
      <c r="BN283" s="1233" t="s">
        <v>36</v>
      </c>
      <c r="BO283" s="1233" t="s">
        <v>36</v>
      </c>
      <c r="BP283" s="1233" t="s">
        <v>36</v>
      </c>
      <c r="BQ283" s="1254" t="s">
        <v>36</v>
      </c>
      <c r="BR283" s="1212" t="s">
        <v>36</v>
      </c>
      <c r="BS283" s="1233" t="s">
        <v>36</v>
      </c>
      <c r="BT283" s="1233" t="s">
        <v>36</v>
      </c>
      <c r="BU283" s="1233" t="s">
        <v>36</v>
      </c>
      <c r="BV283" s="1297" t="s">
        <v>36</v>
      </c>
      <c r="BW283" s="1870"/>
      <c r="BX283" s="1870"/>
      <c r="BY283" s="1870"/>
      <c r="BZ283" s="1870"/>
      <c r="CA283" s="1870"/>
      <c r="CB283" s="1870"/>
      <c r="CC283" s="1870"/>
      <c r="CD283" s="1870"/>
      <c r="CE283" s="1870"/>
      <c r="CF283" s="1870"/>
      <c r="CG283" s="1870"/>
      <c r="CH283" s="1870"/>
      <c r="CI283" s="1870"/>
      <c r="CJ283" s="1870"/>
      <c r="CK283" s="1870"/>
      <c r="CL283" s="1870"/>
      <c r="CM283" s="1870"/>
      <c r="CN283" s="1870"/>
      <c r="CO283" s="1870"/>
      <c r="CP283" s="1870"/>
      <c r="CQ283" s="1870"/>
      <c r="CR283" s="1870"/>
      <c r="CS283" s="1870"/>
      <c r="CT283" s="1870"/>
      <c r="CU283" s="1870"/>
      <c r="CV283" s="1870"/>
      <c r="CW283" s="1870"/>
      <c r="CX283" s="1870"/>
      <c r="CY283" s="1870"/>
      <c r="CZ283" s="1870"/>
    </row>
    <row r="284" s="578" customFormat="true" ht="15" customHeight="true" x14ac:dyDescent="0.2">
      <c r="B284" s="583"/>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273"/>
      <c r="BB284" s="296" t="s">
        <v>114</v>
      </c>
      <c r="BC284" s="1213" t="s">
        <v>36</v>
      </c>
      <c r="BD284" s="1234" t="s">
        <v>36</v>
      </c>
      <c r="BE284" s="1234" t="s">
        <v>36</v>
      </c>
      <c r="BF284" s="1234" t="s">
        <v>36</v>
      </c>
      <c r="BG284" s="1255" t="s">
        <v>36</v>
      </c>
      <c r="BH284" s="1276" t="s">
        <v>36</v>
      </c>
      <c r="BI284" s="1234" t="s">
        <v>36</v>
      </c>
      <c r="BJ284" s="1234" t="s">
        <v>36</v>
      </c>
      <c r="BK284" s="1234" t="s">
        <v>36</v>
      </c>
      <c r="BL284" s="1255" t="s">
        <v>36</v>
      </c>
      <c r="BM284" s="1276" t="s">
        <v>36</v>
      </c>
      <c r="BN284" s="1234" t="s">
        <v>36</v>
      </c>
      <c r="BO284" s="1234" t="s">
        <v>36</v>
      </c>
      <c r="BP284" s="1234" t="s">
        <v>36</v>
      </c>
      <c r="BQ284" s="1255" t="s">
        <v>36</v>
      </c>
      <c r="BR284" s="1276" t="s">
        <v>36</v>
      </c>
      <c r="BS284" s="1234" t="s">
        <v>36</v>
      </c>
      <c r="BT284" s="1234" t="s">
        <v>36</v>
      </c>
      <c r="BU284" s="1234" t="s">
        <v>36</v>
      </c>
      <c r="BV284" s="2020" t="s">
        <v>36</v>
      </c>
      <c r="BW284" s="2068"/>
      <c r="BX284" s="2068"/>
      <c r="BY284" s="1871"/>
      <c r="BZ284" s="1871"/>
      <c r="CA284" s="1871"/>
      <c r="CB284" s="1871"/>
      <c r="CC284" s="1871"/>
      <c r="CD284" s="1871"/>
      <c r="CE284" s="1871"/>
      <c r="CF284" s="1871"/>
      <c r="CG284" s="1871"/>
      <c r="CH284" s="1871"/>
      <c r="CI284" s="1871"/>
      <c r="CJ284" s="1871"/>
      <c r="CK284" s="1871"/>
      <c r="CL284" s="1871"/>
      <c r="CM284" s="1871"/>
      <c r="CN284" s="1871"/>
      <c r="CO284" s="1871"/>
      <c r="CP284" s="1871"/>
      <c r="CQ284" s="1871"/>
      <c r="CR284" s="1871"/>
      <c r="CS284" s="1871"/>
      <c r="CT284" s="1871"/>
      <c r="CU284" s="1871"/>
      <c r="CV284" s="1871"/>
      <c r="CW284" s="1871"/>
      <c r="CX284" s="1871"/>
      <c r="CY284" s="1871"/>
      <c r="CZ284" s="1871"/>
    </row>
    <row r="285" s="578" customFormat="true" ht="15" customHeight="true" x14ac:dyDescent="0.2">
      <c r="B285" s="583"/>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15"/>
      <c r="BX285" s="215"/>
      <c r="BY285" s="215"/>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578" customFormat="true" ht="15" customHeight="true" x14ac:dyDescent="0.2">
      <c r="B286" s="583"/>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15"/>
      <c r="BX286" s="215"/>
      <c r="BY286" s="215"/>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578" customFormat="true" ht="15" customHeight="true" x14ac:dyDescent="0.2">
      <c r="B287" s="583"/>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15"/>
      <c r="BX287" s="215"/>
      <c r="BY287" s="215"/>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578" customFormat="true" ht="15" customHeight="true" x14ac:dyDescent="0.2">
      <c r="B288" s="583"/>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15"/>
      <c r="BX288" s="215"/>
      <c r="BY288" s="215"/>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578" customFormat="true" ht="15" customHeight="true" x14ac:dyDescent="0.2">
      <c r="A289" s="409"/>
      <c r="B289" s="410"/>
      <c r="C289" s="411"/>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15"/>
      <c r="BX289" s="215"/>
      <c r="BY289" s="215"/>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578" customFormat="true" ht="15" customHeight="true" x14ac:dyDescent="0.2">
      <c r="A290" s="616"/>
      <c r="B290" s="617"/>
      <c r="C290" s="618"/>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15"/>
      <c r="BX290" s="215"/>
      <c r="BY290" s="215"/>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578" customFormat="true" ht="15" customHeight="true" x14ac:dyDescent="0.2">
      <c r="A291" s="619"/>
      <c r="B291" s="620"/>
      <c r="C291" s="621"/>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15"/>
      <c r="BX291" s="215"/>
      <c r="BY291" s="215"/>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578" customFormat="true" ht="15" customHeight="true" x14ac:dyDescent="0.2">
      <c r="A292" s="622"/>
      <c r="B292" s="623"/>
      <c r="C292" s="624"/>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15"/>
      <c r="BX292" s="215"/>
      <c r="BY292" s="215"/>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578" customFormat="true" ht="15" customHeight="true" x14ac:dyDescent="0.2">
      <c r="A293" s="625"/>
      <c r="B293" s="626"/>
      <c r="C293" s="627"/>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15"/>
      <c r="BX293" s="215"/>
      <c r="BY293" s="215"/>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578" customFormat="true" ht="15" customHeight="true" x14ac:dyDescent="0.2">
      <c r="A294" s="628"/>
      <c r="B294" s="629"/>
      <c r="C294" s="630"/>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15"/>
      <c r="BX294" s="215"/>
      <c r="BY294" s="215"/>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578" customFormat="true" ht="15" customHeight="true" x14ac:dyDescent="0.2">
      <c r="A295" s="628"/>
      <c r="B295" s="629"/>
      <c r="C295" s="630"/>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15"/>
      <c r="BX295" s="215"/>
      <c r="BY295" s="215"/>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578" customFormat="true" ht="15" customHeight="true" x14ac:dyDescent="0.2">
      <c r="A296" s="628"/>
      <c r="B296" s="631"/>
      <c r="C296" s="630"/>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15"/>
      <c r="BX296" s="215"/>
      <c r="BY296" s="215"/>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578" customFormat="true" ht="15" customHeight="true" x14ac:dyDescent="0.2">
      <c r="A297" s="632"/>
      <c r="B297" s="633"/>
      <c r="C297" s="634"/>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15"/>
      <c r="BX297" s="215"/>
      <c r="BY297" s="215"/>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578" customFormat="true" ht="15" customHeight="true" x14ac:dyDescent="0.2">
      <c r="B298" s="583"/>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15"/>
      <c r="BX298" s="215"/>
      <c r="BY298" s="215"/>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578" customFormat="true" ht="15" customHeight="true" x14ac:dyDescent="0.2">
      <c r="A299" s="412"/>
      <c r="B299" s="413"/>
      <c r="C299" s="414"/>
      <c r="D299" s="415"/>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15"/>
      <c r="BX299" s="215"/>
      <c r="BY299" s="215"/>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578" customFormat="true" ht="15" customHeight="true" x14ac:dyDescent="0.2">
      <c r="A300" s="635"/>
      <c r="B300" s="636"/>
      <c r="C300" s="637"/>
      <c r="D300" s="638"/>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15"/>
      <c r="BX300" s="215"/>
      <c r="BY300" s="215"/>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578" customFormat="true" ht="15" customHeight="true" x14ac:dyDescent="0.2">
      <c r="A301" s="639"/>
      <c r="B301" s="640"/>
      <c r="C301" s="641"/>
      <c r="D301" s="642"/>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15"/>
      <c r="BX301" s="215"/>
      <c r="BY301" s="215"/>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578" customFormat="true" ht="15" customHeight="true" x14ac:dyDescent="0.2">
      <c r="A302" s="643"/>
      <c r="B302" s="644"/>
      <c r="C302" s="645"/>
      <c r="D302" s="64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15"/>
      <c r="BX302" s="215"/>
      <c r="BY302" s="215"/>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578" customFormat="true" ht="15" customHeight="true" x14ac:dyDescent="0.2">
      <c r="A303" s="647"/>
      <c r="B303" s="648"/>
      <c r="C303" s="649"/>
      <c r="D303" s="650"/>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15"/>
      <c r="BX303" s="215"/>
      <c r="BY303" s="215"/>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578" customFormat="true" ht="15" customHeight="true" x14ac:dyDescent="0.2">
      <c r="A304" s="651"/>
      <c r="B304" s="652"/>
      <c r="C304" s="653"/>
      <c r="D304" s="654"/>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15"/>
      <c r="BX304" s="215"/>
      <c r="BY304" s="215"/>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578" customFormat="true" ht="15" customHeight="true" x14ac:dyDescent="0.2">
      <c r="A305" s="655"/>
      <c r="B305" s="656"/>
      <c r="C305" s="657"/>
      <c r="D305" s="658"/>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15"/>
      <c r="BX305" s="215"/>
      <c r="BY305" s="215"/>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578" customFormat="true" ht="15" customHeight="true" x14ac:dyDescent="0.2">
      <c r="B306" s="583"/>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15"/>
      <c r="BX306" s="215"/>
      <c r="BY306" s="215"/>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578" customFormat="true" ht="15" customHeight="true" x14ac:dyDescent="0.2">
      <c r="B307" s="583"/>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15"/>
      <c r="BX307" s="215"/>
      <c r="BY307" s="215"/>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578" customFormat="true" ht="15" customHeight="true" x14ac:dyDescent="0.2">
      <c r="B308" s="583"/>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15"/>
      <c r="BX308" s="215"/>
      <c r="BY308" s="215"/>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578" customFormat="true" ht="15" customHeight="true" x14ac:dyDescent="0.2">
      <c r="B309" s="583"/>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15"/>
      <c r="BX309" s="215"/>
      <c r="BY309" s="215"/>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578" customFormat="true" ht="15" customHeight="true" x14ac:dyDescent="0.2">
      <c r="B310" s="583"/>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15"/>
      <c r="BX310" s="215"/>
      <c r="BY310" s="215"/>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578" customFormat="true" ht="15" customHeight="true" x14ac:dyDescent="0.2">
      <c r="B311" s="583"/>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15"/>
      <c r="BX311" s="215"/>
      <c r="BY311" s="215"/>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578" customFormat="true" ht="15" customHeight="true" x14ac:dyDescent="0.2">
      <c r="B312" s="583"/>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15"/>
      <c r="BX312" s="215"/>
      <c r="BY312" s="215"/>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578" customFormat="true" ht="15" customHeight="true" x14ac:dyDescent="0.2">
      <c r="B313" s="583"/>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15"/>
      <c r="BX313" s="215"/>
      <c r="BY313" s="215"/>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578" customFormat="true" ht="15" customHeight="true" x14ac:dyDescent="0.2">
      <c r="B314" s="583"/>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15"/>
      <c r="BX314" s="215"/>
      <c r="BY314" s="215"/>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578" customFormat="true" ht="15" customHeight="true" x14ac:dyDescent="0.2">
      <c r="B315" s="583"/>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15"/>
      <c r="BX315" s="215"/>
      <c r="BY315" s="215"/>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578" customFormat="true" ht="15" customHeight="true" x14ac:dyDescent="0.2">
      <c r="B316" s="583"/>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15"/>
      <c r="BX316" s="215"/>
      <c r="BY316" s="215"/>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578" customFormat="true" ht="15" customHeight="true" x14ac:dyDescent="0.2">
      <c r="B317" s="583"/>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15"/>
      <c r="BX317" s="215"/>
      <c r="BY317" s="215"/>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578" customFormat="true" ht="15" customHeight="true" x14ac:dyDescent="0.2">
      <c r="B318" s="583"/>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15"/>
      <c r="BX318" s="215"/>
      <c r="BY318" s="215"/>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578" customFormat="true" ht="15" customHeight="true" x14ac:dyDescent="0.2">
      <c r="B319" s="583"/>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15"/>
      <c r="BX319" s="215"/>
      <c r="BY319" s="215"/>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578" customFormat="true" ht="15" customHeight="true" x14ac:dyDescent="0.2">
      <c r="B320" s="583"/>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15"/>
      <c r="BX320" s="215"/>
      <c r="BY320" s="215"/>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578" customFormat="true" ht="15" customHeight="true" x14ac:dyDescent="0.2">
      <c r="B321" s="583"/>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15"/>
      <c r="BX321" s="215"/>
      <c r="BY321" s="215"/>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578" customFormat="true" ht="15" customHeight="true" x14ac:dyDescent="0.2">
      <c r="B322" s="583"/>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15"/>
      <c r="BX322" s="215"/>
      <c r="BY322" s="215"/>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578" customFormat="true" ht="15" customHeight="true" x14ac:dyDescent="0.2">
      <c r="B323" s="583"/>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15"/>
      <c r="BX323" s="215"/>
      <c r="BY323" s="215"/>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578" customFormat="true" ht="15" customHeight="true" x14ac:dyDescent="0.2">
      <c r="B324" s="583"/>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15"/>
      <c r="BX324" s="215"/>
      <c r="BY324" s="215"/>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578" customFormat="true" ht="15" customHeight="true" x14ac:dyDescent="0.2">
      <c r="B325" s="583"/>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15"/>
      <c r="BX325" s="215"/>
      <c r="BY325" s="215"/>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578" customFormat="true" ht="15" customHeight="true" x14ac:dyDescent="0.2">
      <c r="B326" s="583"/>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15"/>
      <c r="BX326" s="215"/>
      <c r="BY326" s="215"/>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578" customFormat="true" ht="15" customHeight="true" x14ac:dyDescent="0.2">
      <c r="B327" s="583"/>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15"/>
      <c r="BX327" s="215"/>
      <c r="BY327" s="215"/>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578" customFormat="true" ht="15" customHeight="true" x14ac:dyDescent="0.2">
      <c r="B328" s="583"/>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15"/>
      <c r="BX328" s="215"/>
      <c r="BY328" s="215"/>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578" customFormat="true" ht="250.15" customHeight="true" x14ac:dyDescent="0.2">
      <c r="B329" s="583"/>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15"/>
      <c r="BX329" s="215"/>
      <c r="BY329" s="215"/>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5"/>
      <c r="W330" s="211"/>
      <c r="X330" s="211"/>
      <c r="Y330" s="211"/>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4"/>
      <c r="BD330" s="394"/>
      <c r="BE330" s="394"/>
      <c r="BF330" s="394"/>
      <c r="BG330" s="394"/>
      <c r="BH330" s="394"/>
      <c r="BI330" s="394"/>
      <c r="BJ330" s="394"/>
      <c r="BK330" s="394"/>
      <c r="BL330" s="394"/>
      <c r="BM330" s="394"/>
      <c r="BN330" s="394"/>
      <c r="BO330" s="394"/>
      <c r="BP330" s="394"/>
      <c r="BQ330" s="394"/>
      <c r="BR330" s="394"/>
      <c r="BS330" s="394"/>
      <c r="BT330" s="394"/>
      <c r="BU330" s="394"/>
      <c r="BV330" s="394"/>
      <c r="BW330" s="211"/>
      <c r="BX330" s="211"/>
      <c r="BY330" s="21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5"/>
      <c r="W331" s="211"/>
      <c r="X331" s="211"/>
      <c r="Y331" s="211"/>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4"/>
      <c r="BD331" s="394"/>
      <c r="BE331" s="394"/>
      <c r="BF331" s="394"/>
      <c r="BG331" s="394"/>
      <c r="BH331" s="394"/>
      <c r="BI331" s="394"/>
      <c r="BJ331" s="394"/>
      <c r="BK331" s="394"/>
      <c r="BL331" s="394"/>
      <c r="BM331" s="394"/>
      <c r="BN331" s="394"/>
      <c r="BO331" s="394"/>
      <c r="BP331" s="394"/>
      <c r="BQ331" s="394"/>
      <c r="BR331" s="394"/>
      <c r="BS331" s="394"/>
      <c r="BT331" s="394"/>
      <c r="BU331" s="394"/>
      <c r="BV331" s="394"/>
      <c r="BW331" s="211"/>
      <c r="BX331" s="211"/>
      <c r="BY331" s="21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5"/>
      <c r="W332" s="211"/>
      <c r="X332" s="211"/>
      <c r="Y332" s="211"/>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4"/>
      <c r="BD332" s="394"/>
      <c r="BE332" s="394"/>
      <c r="BF332" s="394"/>
      <c r="BG332" s="394"/>
      <c r="BH332" s="394"/>
      <c r="BI332" s="394"/>
      <c r="BJ332" s="394"/>
      <c r="BK332" s="394"/>
      <c r="BL332" s="394"/>
      <c r="BM332" s="394"/>
      <c r="BN332" s="394"/>
      <c r="BO332" s="394"/>
      <c r="BP332" s="394"/>
      <c r="BQ332" s="394"/>
      <c r="BR332" s="394"/>
      <c r="BS332" s="394"/>
      <c r="BT332" s="394"/>
      <c r="BU332" s="394"/>
      <c r="BV332" s="394"/>
      <c r="BW332" s="211"/>
      <c r="BX332" s="211"/>
      <c r="BY332" s="21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5"/>
      <c r="W333" s="211"/>
      <c r="X333" s="211"/>
      <c r="Y333" s="211"/>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4"/>
      <c r="BD333" s="394"/>
      <c r="BE333" s="394"/>
      <c r="BF333" s="394"/>
      <c r="BG333" s="394"/>
      <c r="BH333" s="394"/>
      <c r="BI333" s="394"/>
      <c r="BJ333" s="394"/>
      <c r="BK333" s="394"/>
      <c r="BL333" s="394"/>
      <c r="BM333" s="394"/>
      <c r="BN333" s="394"/>
      <c r="BO333" s="394"/>
      <c r="BP333" s="394"/>
      <c r="BQ333" s="394"/>
      <c r="BR333" s="394"/>
      <c r="BS333" s="394"/>
      <c r="BT333" s="394"/>
      <c r="BU333" s="394"/>
      <c r="BV333" s="394"/>
      <c r="BW333" s="211"/>
      <c r="BX333" s="211"/>
      <c r="BY333" s="21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5"/>
      <c r="W334" s="211"/>
      <c r="X334" s="211"/>
      <c r="Y334" s="211"/>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4"/>
      <c r="BD334" s="394"/>
      <c r="BE334" s="394"/>
      <c r="BF334" s="394"/>
      <c r="BG334" s="394"/>
      <c r="BH334" s="394"/>
      <c r="BI334" s="394"/>
      <c r="BJ334" s="394"/>
      <c r="BK334" s="394"/>
      <c r="BL334" s="394"/>
      <c r="BM334" s="394"/>
      <c r="BN334" s="394"/>
      <c r="BO334" s="394"/>
      <c r="BP334" s="394"/>
      <c r="BQ334" s="394"/>
      <c r="BR334" s="394"/>
      <c r="BS334" s="394"/>
      <c r="BT334" s="394"/>
      <c r="BU334" s="394"/>
      <c r="BV334" s="394"/>
      <c r="BW334" s="211"/>
      <c r="BX334" s="211"/>
      <c r="BY334" s="21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5"/>
      <c r="W335" s="211"/>
      <c r="X335" s="211"/>
      <c r="Y335" s="211"/>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4"/>
      <c r="BD335" s="394"/>
      <c r="BE335" s="394"/>
      <c r="BF335" s="394"/>
      <c r="BG335" s="394"/>
      <c r="BH335" s="394"/>
      <c r="BI335" s="394"/>
      <c r="BJ335" s="394"/>
      <c r="BK335" s="394"/>
      <c r="BL335" s="394"/>
      <c r="BM335" s="394"/>
      <c r="BN335" s="394"/>
      <c r="BO335" s="394"/>
      <c r="BP335" s="394"/>
      <c r="BQ335" s="394"/>
      <c r="BR335" s="394"/>
      <c r="BS335" s="394"/>
      <c r="BT335" s="394"/>
      <c r="BU335" s="394"/>
      <c r="BV335" s="394"/>
      <c r="BW335" s="211"/>
      <c r="BX335" s="211"/>
      <c r="BY335" s="21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5"/>
      <c r="W336" s="211"/>
      <c r="X336" s="211"/>
      <c r="Y336" s="211"/>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4"/>
      <c r="BD336" s="394"/>
      <c r="BE336" s="394"/>
      <c r="BF336" s="394"/>
      <c r="BG336" s="394"/>
      <c r="BH336" s="394"/>
      <c r="BI336" s="394"/>
      <c r="BJ336" s="394"/>
      <c r="BK336" s="394"/>
      <c r="BL336" s="394"/>
      <c r="BM336" s="394"/>
      <c r="BN336" s="394"/>
      <c r="BO336" s="394"/>
      <c r="BP336" s="394"/>
      <c r="BQ336" s="394"/>
      <c r="BR336" s="394"/>
      <c r="BS336" s="394"/>
      <c r="BT336" s="394"/>
      <c r="BU336" s="394"/>
      <c r="BV336" s="394"/>
      <c r="BW336" s="211"/>
      <c r="BX336" s="211"/>
      <c r="BY336" s="21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5"/>
      <c r="W337" s="211"/>
      <c r="X337" s="211"/>
      <c r="Y337" s="211"/>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4"/>
      <c r="BD337" s="394"/>
      <c r="BE337" s="394"/>
      <c r="BF337" s="394"/>
      <c r="BG337" s="394"/>
      <c r="BH337" s="394"/>
      <c r="BI337" s="394"/>
      <c r="BJ337" s="394"/>
      <c r="BK337" s="394"/>
      <c r="BL337" s="394"/>
      <c r="BM337" s="394"/>
      <c r="BN337" s="394"/>
      <c r="BO337" s="394"/>
      <c r="BP337" s="394"/>
      <c r="BQ337" s="394"/>
      <c r="BR337" s="394"/>
      <c r="BS337" s="394"/>
      <c r="BT337" s="394"/>
      <c r="BU337" s="394"/>
      <c r="BV337" s="394"/>
      <c r="BW337" s="211"/>
      <c r="BX337" s="211"/>
      <c r="BY337" s="21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5"/>
      <c r="W338" s="211"/>
      <c r="X338" s="211"/>
      <c r="Y338" s="211"/>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4"/>
      <c r="BD338" s="394"/>
      <c r="BE338" s="394"/>
      <c r="BF338" s="394"/>
      <c r="BG338" s="394"/>
      <c r="BH338" s="394"/>
      <c r="BI338" s="394"/>
      <c r="BJ338" s="394"/>
      <c r="BK338" s="394"/>
      <c r="BL338" s="394"/>
      <c r="BM338" s="394"/>
      <c r="BN338" s="394"/>
      <c r="BO338" s="394"/>
      <c r="BP338" s="394"/>
      <c r="BQ338" s="394"/>
      <c r="BR338" s="394"/>
      <c r="BS338" s="394"/>
      <c r="BT338" s="394"/>
      <c r="BU338" s="394"/>
      <c r="BV338" s="394"/>
      <c r="BW338" s="211"/>
      <c r="BX338" s="211"/>
      <c r="BY338" s="21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578" customFormat="true" ht="15" customHeight="true" x14ac:dyDescent="0.2">
      <c r="B339" s="583"/>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129</v>
      </c>
      <c r="BB339" s="117" t="s">
        <v>128</v>
      </c>
      <c r="BC339" s="2274" t="s">
        <v>115</v>
      </c>
      <c r="BD339" s="2275"/>
      <c r="BE339" s="2275"/>
      <c r="BF339" s="2275"/>
      <c r="BG339" s="2276"/>
      <c r="BH339" s="2277" t="s">
        <v>39</v>
      </c>
      <c r="BI339" s="2275"/>
      <c r="BJ339" s="2275"/>
      <c r="BK339" s="2275"/>
      <c r="BL339" s="2276"/>
      <c r="BM339" s="2277" t="s">
        <v>38</v>
      </c>
      <c r="BN339" s="2275"/>
      <c r="BO339" s="2275"/>
      <c r="BP339" s="2275"/>
      <c r="BQ339" s="2278"/>
      <c r="BR339" s="1791" t="s">
        <v>139</v>
      </c>
      <c r="BS339" s="1792"/>
      <c r="BT339" s="1792"/>
      <c r="BU339" s="1792"/>
      <c r="BV339" s="1792"/>
      <c r="BW339" s="2069"/>
      <c r="BX339" s="2069"/>
      <c r="BY339" s="2070"/>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578" customFormat="true" ht="12.75" x14ac:dyDescent="0.2">
      <c r="B340" s="583"/>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127</v>
      </c>
      <c r="BB340" s="165"/>
      <c r="BC340" s="365" t="s">
        <v>0</v>
      </c>
      <c r="BD340" s="180" t="s">
        <v>1</v>
      </c>
      <c r="BE340" s="180" t="s">
        <v>2</v>
      </c>
      <c r="BF340" s="180" t="s">
        <v>3</v>
      </c>
      <c r="BG340" s="366" t="s">
        <v>4</v>
      </c>
      <c r="BH340" s="367" t="s">
        <v>0</v>
      </c>
      <c r="BI340" s="180" t="s">
        <v>1</v>
      </c>
      <c r="BJ340" s="180" t="s">
        <v>2</v>
      </c>
      <c r="BK340" s="180" t="s">
        <v>3</v>
      </c>
      <c r="BL340" s="366" t="s">
        <v>4</v>
      </c>
      <c r="BM340" s="367" t="s">
        <v>0</v>
      </c>
      <c r="BN340" s="180" t="s">
        <v>1</v>
      </c>
      <c r="BO340" s="180" t="s">
        <v>2</v>
      </c>
      <c r="BP340" s="180" t="s">
        <v>3</v>
      </c>
      <c r="BQ340" s="366" t="s">
        <v>4</v>
      </c>
      <c r="BR340" s="367" t="s">
        <v>318</v>
      </c>
      <c r="BS340" s="180" t="s">
        <v>319</v>
      </c>
      <c r="BT340" s="180" t="s">
        <v>320</v>
      </c>
      <c r="BU340" s="180" t="s">
        <v>321</v>
      </c>
      <c r="BV340" s="2021" t="s">
        <v>247</v>
      </c>
      <c r="BW340" s="2071"/>
      <c r="BX340" s="2071"/>
      <c r="BY340" s="1872"/>
      <c r="BZ340" s="1872"/>
      <c r="CA340" s="1872"/>
      <c r="CB340" s="1872"/>
      <c r="CC340" s="1872"/>
      <c r="CD340" s="1872"/>
      <c r="CE340" s="1872"/>
      <c r="CF340" s="1872"/>
      <c r="CG340" s="1872"/>
      <c r="CH340" s="1872"/>
      <c r="CI340" s="1872"/>
      <c r="CJ340" s="1872"/>
      <c r="CK340" s="1872"/>
      <c r="CL340" s="1872"/>
      <c r="CM340" s="1872"/>
      <c r="CN340" s="1872"/>
      <c r="CO340" s="1872"/>
      <c r="CP340" s="1872"/>
      <c r="CQ340" s="1872"/>
      <c r="CR340" s="1872"/>
      <c r="CS340" s="1872"/>
      <c r="CT340" s="1872"/>
      <c r="CU340" s="1872"/>
      <c r="CV340" s="1872"/>
      <c r="CW340" s="1872"/>
      <c r="CX340" s="1872"/>
      <c r="CY340" s="1872"/>
      <c r="CZ340" s="1872"/>
    </row>
    <row r="341" s="578" customFormat="true" ht="15" customHeight="true" x14ac:dyDescent="0.2">
      <c r="B341" s="583"/>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279" t="s">
        <v>146</v>
      </c>
      <c r="BB341" s="162" t="s">
        <v>50</v>
      </c>
      <c r="BC341" s="1214" t="s">
        <v>36</v>
      </c>
      <c r="BD341" s="1235" t="s">
        <v>36</v>
      </c>
      <c r="BE341" s="1235" t="s">
        <v>36</v>
      </c>
      <c r="BF341" s="1235" t="s">
        <v>36</v>
      </c>
      <c r="BG341" s="1256" t="s">
        <v>36</v>
      </c>
      <c r="BH341" s="1277" t="s">
        <v>36</v>
      </c>
      <c r="BI341" s="1235" t="s">
        <v>36</v>
      </c>
      <c r="BJ341" s="1235" t="s">
        <v>36</v>
      </c>
      <c r="BK341" s="1235" t="s">
        <v>36</v>
      </c>
      <c r="BL341" s="1256" t="s">
        <v>36</v>
      </c>
      <c r="BM341" s="1277" t="s">
        <v>36</v>
      </c>
      <c r="BN341" s="1235" t="s">
        <v>36</v>
      </c>
      <c r="BO341" s="1235" t="s">
        <v>36</v>
      </c>
      <c r="BP341" s="1235" t="s">
        <v>36</v>
      </c>
      <c r="BQ341" s="1256" t="s">
        <v>36</v>
      </c>
      <c r="BR341" s="1277" t="s">
        <v>36</v>
      </c>
      <c r="BS341" s="1235" t="s">
        <v>36</v>
      </c>
      <c r="BT341" s="1235" t="s">
        <v>36</v>
      </c>
      <c r="BU341" s="1235" t="s">
        <v>36</v>
      </c>
      <c r="BV341" s="2022" t="s">
        <v>36</v>
      </c>
      <c r="BW341" s="2072"/>
      <c r="BX341" s="2072"/>
      <c r="BY341" s="1873"/>
      <c r="BZ341" s="1873"/>
      <c r="CA341" s="1873"/>
      <c r="CB341" s="1873"/>
      <c r="CC341" s="1873"/>
      <c r="CD341" s="1873"/>
      <c r="CE341" s="1873"/>
      <c r="CF341" s="1873"/>
      <c r="CG341" s="1873"/>
      <c r="CH341" s="1873"/>
      <c r="CI341" s="1873"/>
      <c r="CJ341" s="1873"/>
      <c r="CK341" s="1873"/>
      <c r="CL341" s="1873"/>
      <c r="CM341" s="1873"/>
      <c r="CN341" s="1873"/>
      <c r="CO341" s="1873"/>
      <c r="CP341" s="1873"/>
      <c r="CQ341" s="1873"/>
      <c r="CR341" s="1873"/>
      <c r="CS341" s="1873"/>
      <c r="CT341" s="1873"/>
      <c r="CU341" s="1873"/>
      <c r="CV341" s="1873"/>
      <c r="CW341" s="1873"/>
      <c r="CX341" s="1873"/>
      <c r="CY341" s="1873"/>
      <c r="CZ341" s="1873"/>
    </row>
    <row r="342" s="578" customFormat="true" ht="15" customHeight="true" x14ac:dyDescent="0.2">
      <c r="B342" s="583"/>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267"/>
      <c r="BB342" s="163" t="s">
        <v>49</v>
      </c>
      <c r="BC342" s="1215" t="s">
        <v>36</v>
      </c>
      <c r="BD342" s="1236" t="s">
        <v>36</v>
      </c>
      <c r="BE342" s="1236" t="s">
        <v>36</v>
      </c>
      <c r="BF342" s="1236" t="s">
        <v>36</v>
      </c>
      <c r="BG342" s="1257" t="s">
        <v>36</v>
      </c>
      <c r="BH342" s="1278" t="s">
        <v>36</v>
      </c>
      <c r="BI342" s="1236" t="s">
        <v>36</v>
      </c>
      <c r="BJ342" s="1236" t="s">
        <v>36</v>
      </c>
      <c r="BK342" s="1236" t="s">
        <v>36</v>
      </c>
      <c r="BL342" s="1257" t="s">
        <v>36</v>
      </c>
      <c r="BM342" s="1278" t="s">
        <v>36</v>
      </c>
      <c r="BN342" s="1236" t="s">
        <v>36</v>
      </c>
      <c r="BO342" s="1236" t="s">
        <v>36</v>
      </c>
      <c r="BP342" s="1236" t="s">
        <v>36</v>
      </c>
      <c r="BQ342" s="1257" t="s">
        <v>36</v>
      </c>
      <c r="BR342" s="1278" t="s">
        <v>36</v>
      </c>
      <c r="BS342" s="1236" t="s">
        <v>36</v>
      </c>
      <c r="BT342" s="1236" t="s">
        <v>36</v>
      </c>
      <c r="BU342" s="1236" t="s">
        <v>36</v>
      </c>
      <c r="BV342" s="2023" t="s">
        <v>36</v>
      </c>
      <c r="BW342" s="2073"/>
      <c r="BX342" s="2073"/>
      <c r="BY342" s="1874"/>
      <c r="BZ342" s="1874"/>
      <c r="CA342" s="1874"/>
      <c r="CB342" s="1874"/>
      <c r="CC342" s="1874"/>
      <c r="CD342" s="1874"/>
      <c r="CE342" s="1874"/>
      <c r="CF342" s="1874"/>
      <c r="CG342" s="1874"/>
      <c r="CH342" s="1874"/>
      <c r="CI342" s="1874"/>
      <c r="CJ342" s="1874"/>
      <c r="CK342" s="1874"/>
      <c r="CL342" s="1874"/>
      <c r="CM342" s="1874"/>
      <c r="CN342" s="1874"/>
      <c r="CO342" s="1874"/>
      <c r="CP342" s="1874"/>
      <c r="CQ342" s="1874"/>
      <c r="CR342" s="1874"/>
      <c r="CS342" s="1874"/>
      <c r="CT342" s="1874"/>
      <c r="CU342" s="1874"/>
      <c r="CV342" s="1874"/>
      <c r="CW342" s="1874"/>
      <c r="CX342" s="1874"/>
      <c r="CY342" s="1874"/>
      <c r="CZ342" s="1874"/>
    </row>
    <row r="343" s="578" customFormat="true" ht="15" customHeight="true" x14ac:dyDescent="0.2">
      <c r="B343" s="583"/>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266" t="s">
        <v>141</v>
      </c>
      <c r="BB343" s="163" t="s">
        <v>50</v>
      </c>
      <c r="BC343" s="1215" t="s">
        <v>36</v>
      </c>
      <c r="BD343" s="1236" t="s">
        <v>36</v>
      </c>
      <c r="BE343" s="1236" t="s">
        <v>36</v>
      </c>
      <c r="BF343" s="1236" t="s">
        <v>36</v>
      </c>
      <c r="BG343" s="1257" t="s">
        <v>36</v>
      </c>
      <c r="BH343" s="1278" t="s">
        <v>36</v>
      </c>
      <c r="BI343" s="1236" t="s">
        <v>36</v>
      </c>
      <c r="BJ343" s="1236" t="s">
        <v>36</v>
      </c>
      <c r="BK343" s="1236" t="s">
        <v>36</v>
      </c>
      <c r="BL343" s="1257" t="s">
        <v>36</v>
      </c>
      <c r="BM343" s="1278" t="s">
        <v>36</v>
      </c>
      <c r="BN343" s="1236" t="s">
        <v>36</v>
      </c>
      <c r="BO343" s="1236" t="s">
        <v>36</v>
      </c>
      <c r="BP343" s="1236" t="s">
        <v>36</v>
      </c>
      <c r="BQ343" s="1257" t="s">
        <v>36</v>
      </c>
      <c r="BR343" s="1278" t="s">
        <v>36</v>
      </c>
      <c r="BS343" s="1236" t="s">
        <v>36</v>
      </c>
      <c r="BT343" s="1236" t="s">
        <v>36</v>
      </c>
      <c r="BU343" s="1236" t="s">
        <v>36</v>
      </c>
      <c r="BV343" s="2023" t="s">
        <v>36</v>
      </c>
      <c r="BW343" s="2073"/>
      <c r="BX343" s="2073"/>
      <c r="BY343" s="1874"/>
      <c r="BZ343" s="1874"/>
      <c r="CA343" s="1874"/>
      <c r="CB343" s="1874"/>
      <c r="CC343" s="1874"/>
      <c r="CD343" s="1874"/>
      <c r="CE343" s="1874"/>
      <c r="CF343" s="1874"/>
      <c r="CG343" s="1874"/>
      <c r="CH343" s="1874"/>
      <c r="CI343" s="1874"/>
      <c r="CJ343" s="1874"/>
      <c r="CK343" s="1874"/>
      <c r="CL343" s="1874"/>
      <c r="CM343" s="1874"/>
      <c r="CN343" s="1874"/>
      <c r="CO343" s="1874"/>
      <c r="CP343" s="1874"/>
      <c r="CQ343" s="1874"/>
      <c r="CR343" s="1874"/>
      <c r="CS343" s="1874"/>
      <c r="CT343" s="1874"/>
      <c r="CU343" s="1874"/>
      <c r="CV343" s="1874"/>
      <c r="CW343" s="1874"/>
      <c r="CX343" s="1874"/>
      <c r="CY343" s="1874"/>
      <c r="CZ343" s="1874"/>
    </row>
    <row r="344" s="578" customFormat="true" ht="15" customHeight="true" x14ac:dyDescent="0.2">
      <c r="B344" s="583"/>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267"/>
      <c r="BB344" s="163" t="s">
        <v>49</v>
      </c>
      <c r="BC344" s="1215" t="s">
        <v>36</v>
      </c>
      <c r="BD344" s="1236" t="s">
        <v>36</v>
      </c>
      <c r="BE344" s="1236" t="s">
        <v>36</v>
      </c>
      <c r="BF344" s="1236" t="s">
        <v>36</v>
      </c>
      <c r="BG344" s="1257" t="s">
        <v>36</v>
      </c>
      <c r="BH344" s="1278" t="s">
        <v>36</v>
      </c>
      <c r="BI344" s="1236" t="s">
        <v>36</v>
      </c>
      <c r="BJ344" s="1236" t="s">
        <v>36</v>
      </c>
      <c r="BK344" s="1236" t="s">
        <v>36</v>
      </c>
      <c r="BL344" s="1257" t="s">
        <v>36</v>
      </c>
      <c r="BM344" s="1278" t="s">
        <v>36</v>
      </c>
      <c r="BN344" s="1236" t="s">
        <v>36</v>
      </c>
      <c r="BO344" s="1236" t="s">
        <v>36</v>
      </c>
      <c r="BP344" s="1236" t="s">
        <v>36</v>
      </c>
      <c r="BQ344" s="1257" t="s">
        <v>36</v>
      </c>
      <c r="BR344" s="1278" t="s">
        <v>36</v>
      </c>
      <c r="BS344" s="1236" t="s">
        <v>36</v>
      </c>
      <c r="BT344" s="1236" t="s">
        <v>36</v>
      </c>
      <c r="BU344" s="1236" t="s">
        <v>36</v>
      </c>
      <c r="BV344" s="2023" t="s">
        <v>36</v>
      </c>
      <c r="BW344" s="2073"/>
      <c r="BX344" s="2073"/>
      <c r="BY344" s="1874"/>
      <c r="BZ344" s="1874"/>
      <c r="CA344" s="1874"/>
      <c r="CB344" s="1874"/>
      <c r="CC344" s="1874"/>
      <c r="CD344" s="1874"/>
      <c r="CE344" s="1874"/>
      <c r="CF344" s="1874"/>
      <c r="CG344" s="1874"/>
      <c r="CH344" s="1874"/>
      <c r="CI344" s="1874"/>
      <c r="CJ344" s="1874"/>
      <c r="CK344" s="1874"/>
      <c r="CL344" s="1874"/>
      <c r="CM344" s="1874"/>
      <c r="CN344" s="1874"/>
      <c r="CO344" s="1874"/>
      <c r="CP344" s="1874"/>
      <c r="CQ344" s="1874"/>
      <c r="CR344" s="1874"/>
      <c r="CS344" s="1874"/>
      <c r="CT344" s="1874"/>
      <c r="CU344" s="1874"/>
      <c r="CV344" s="1874"/>
      <c r="CW344" s="1874"/>
      <c r="CX344" s="1874"/>
      <c r="CY344" s="1874"/>
      <c r="CZ344" s="1874"/>
    </row>
    <row r="345" s="578" customFormat="true" ht="15" customHeight="true" x14ac:dyDescent="0.2">
      <c r="B345" s="583"/>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266" t="s">
        <v>142</v>
      </c>
      <c r="BB345" s="163" t="s">
        <v>50</v>
      </c>
      <c r="BC345" s="1215" t="s">
        <v>36</v>
      </c>
      <c r="BD345" s="1236" t="s">
        <v>36</v>
      </c>
      <c r="BE345" s="1236" t="s">
        <v>36</v>
      </c>
      <c r="BF345" s="1236" t="s">
        <v>36</v>
      </c>
      <c r="BG345" s="1257" t="s">
        <v>36</v>
      </c>
      <c r="BH345" s="1278" t="s">
        <v>36</v>
      </c>
      <c r="BI345" s="1236" t="s">
        <v>36</v>
      </c>
      <c r="BJ345" s="1236" t="s">
        <v>36</v>
      </c>
      <c r="BK345" s="1236" t="s">
        <v>36</v>
      </c>
      <c r="BL345" s="1257" t="s">
        <v>36</v>
      </c>
      <c r="BM345" s="1278" t="s">
        <v>36</v>
      </c>
      <c r="BN345" s="1236" t="s">
        <v>36</v>
      </c>
      <c r="BO345" s="1236" t="s">
        <v>36</v>
      </c>
      <c r="BP345" s="1236" t="s">
        <v>36</v>
      </c>
      <c r="BQ345" s="1257" t="s">
        <v>36</v>
      </c>
      <c r="BR345" s="1278" t="s">
        <v>36</v>
      </c>
      <c r="BS345" s="1236" t="s">
        <v>36</v>
      </c>
      <c r="BT345" s="1236" t="s">
        <v>36</v>
      </c>
      <c r="BU345" s="1236" t="s">
        <v>36</v>
      </c>
      <c r="BV345" s="2023" t="s">
        <v>36</v>
      </c>
      <c r="BW345" s="2073"/>
      <c r="BX345" s="2073"/>
      <c r="BY345" s="1874"/>
      <c r="BZ345" s="1874"/>
      <c r="CA345" s="1874"/>
      <c r="CB345" s="1874"/>
      <c r="CC345" s="1874"/>
      <c r="CD345" s="1874"/>
      <c r="CE345" s="1874"/>
      <c r="CF345" s="1874"/>
      <c r="CG345" s="1874"/>
      <c r="CH345" s="1874"/>
      <c r="CI345" s="1874"/>
      <c r="CJ345" s="1874"/>
      <c r="CK345" s="1874"/>
      <c r="CL345" s="1874"/>
      <c r="CM345" s="1874"/>
      <c r="CN345" s="1874"/>
      <c r="CO345" s="1874"/>
      <c r="CP345" s="1874"/>
      <c r="CQ345" s="1874"/>
      <c r="CR345" s="1874"/>
      <c r="CS345" s="1874"/>
      <c r="CT345" s="1874"/>
      <c r="CU345" s="1874"/>
      <c r="CV345" s="1874"/>
      <c r="CW345" s="1874"/>
      <c r="CX345" s="1874"/>
      <c r="CY345" s="1874"/>
      <c r="CZ345" s="1874"/>
    </row>
    <row r="346" s="578" customFormat="true" ht="15" customHeight="true" x14ac:dyDescent="0.2">
      <c r="B346" s="583"/>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267"/>
      <c r="BB346" s="163" t="s">
        <v>49</v>
      </c>
      <c r="BC346" s="1215" t="s">
        <v>36</v>
      </c>
      <c r="BD346" s="1236" t="s">
        <v>36</v>
      </c>
      <c r="BE346" s="1236" t="s">
        <v>36</v>
      </c>
      <c r="BF346" s="1236" t="s">
        <v>36</v>
      </c>
      <c r="BG346" s="1257" t="s">
        <v>36</v>
      </c>
      <c r="BH346" s="1278" t="s">
        <v>36</v>
      </c>
      <c r="BI346" s="1236" t="s">
        <v>36</v>
      </c>
      <c r="BJ346" s="1236" t="s">
        <v>36</v>
      </c>
      <c r="BK346" s="1236" t="s">
        <v>36</v>
      </c>
      <c r="BL346" s="1257" t="s">
        <v>36</v>
      </c>
      <c r="BM346" s="1278" t="s">
        <v>36</v>
      </c>
      <c r="BN346" s="1236" t="s">
        <v>36</v>
      </c>
      <c r="BO346" s="1236" t="s">
        <v>36</v>
      </c>
      <c r="BP346" s="1236" t="s">
        <v>36</v>
      </c>
      <c r="BQ346" s="1257" t="s">
        <v>36</v>
      </c>
      <c r="BR346" s="1278" t="s">
        <v>36</v>
      </c>
      <c r="BS346" s="1236" t="s">
        <v>36</v>
      </c>
      <c r="BT346" s="1236" t="s">
        <v>36</v>
      </c>
      <c r="BU346" s="1236" t="s">
        <v>36</v>
      </c>
      <c r="BV346" s="2023" t="s">
        <v>36</v>
      </c>
      <c r="BW346" s="2073"/>
      <c r="BX346" s="2073"/>
      <c r="BY346" s="1874"/>
      <c r="BZ346" s="1874"/>
      <c r="CA346" s="1874"/>
      <c r="CB346" s="1874"/>
      <c r="CC346" s="1874"/>
      <c r="CD346" s="1874"/>
      <c r="CE346" s="1874"/>
      <c r="CF346" s="1874"/>
      <c r="CG346" s="1874"/>
      <c r="CH346" s="1874"/>
      <c r="CI346" s="1874"/>
      <c r="CJ346" s="1874"/>
      <c r="CK346" s="1874"/>
      <c r="CL346" s="1874"/>
      <c r="CM346" s="1874"/>
      <c r="CN346" s="1874"/>
      <c r="CO346" s="1874"/>
      <c r="CP346" s="1874"/>
      <c r="CQ346" s="1874"/>
      <c r="CR346" s="1874"/>
      <c r="CS346" s="1874"/>
      <c r="CT346" s="1874"/>
      <c r="CU346" s="1874"/>
      <c r="CV346" s="1874"/>
      <c r="CW346" s="1874"/>
      <c r="CX346" s="1874"/>
      <c r="CY346" s="1874"/>
      <c r="CZ346" s="1874"/>
    </row>
    <row r="347" s="578" customFormat="true" ht="15" customHeight="true" x14ac:dyDescent="0.2">
      <c r="B347" s="583"/>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266" t="s">
        <v>143</v>
      </c>
      <c r="BB347" s="163" t="s">
        <v>50</v>
      </c>
      <c r="BC347" s="1215" t="s">
        <v>36</v>
      </c>
      <c r="BD347" s="1236" t="s">
        <v>36</v>
      </c>
      <c r="BE347" s="1236" t="s">
        <v>36</v>
      </c>
      <c r="BF347" s="1236" t="s">
        <v>36</v>
      </c>
      <c r="BG347" s="1257" t="s">
        <v>36</v>
      </c>
      <c r="BH347" s="1278" t="s">
        <v>36</v>
      </c>
      <c r="BI347" s="1236" t="s">
        <v>36</v>
      </c>
      <c r="BJ347" s="1236" t="s">
        <v>36</v>
      </c>
      <c r="BK347" s="1236" t="s">
        <v>36</v>
      </c>
      <c r="BL347" s="1257" t="s">
        <v>36</v>
      </c>
      <c r="BM347" s="1278" t="s">
        <v>36</v>
      </c>
      <c r="BN347" s="1236" t="s">
        <v>36</v>
      </c>
      <c r="BO347" s="1236" t="s">
        <v>36</v>
      </c>
      <c r="BP347" s="1236" t="s">
        <v>36</v>
      </c>
      <c r="BQ347" s="1257" t="s">
        <v>36</v>
      </c>
      <c r="BR347" s="1278" t="s">
        <v>36</v>
      </c>
      <c r="BS347" s="1236" t="s">
        <v>36</v>
      </c>
      <c r="BT347" s="1236" t="s">
        <v>36</v>
      </c>
      <c r="BU347" s="1236" t="s">
        <v>36</v>
      </c>
      <c r="BV347" s="2023" t="s">
        <v>36</v>
      </c>
      <c r="BW347" s="2073"/>
      <c r="BX347" s="2073"/>
      <c r="BY347" s="1874"/>
      <c r="BZ347" s="1874"/>
      <c r="CA347" s="1874"/>
      <c r="CB347" s="1874"/>
      <c r="CC347" s="1874"/>
      <c r="CD347" s="1874"/>
      <c r="CE347" s="1874"/>
      <c r="CF347" s="1874"/>
      <c r="CG347" s="1874"/>
      <c r="CH347" s="1874"/>
      <c r="CI347" s="1874"/>
      <c r="CJ347" s="1874"/>
      <c r="CK347" s="1874"/>
      <c r="CL347" s="1874"/>
      <c r="CM347" s="1874"/>
      <c r="CN347" s="1874"/>
      <c r="CO347" s="1874"/>
      <c r="CP347" s="1874"/>
      <c r="CQ347" s="1874"/>
      <c r="CR347" s="1874"/>
      <c r="CS347" s="1874"/>
      <c r="CT347" s="1874"/>
      <c r="CU347" s="1874"/>
      <c r="CV347" s="1874"/>
      <c r="CW347" s="1874"/>
      <c r="CX347" s="1874"/>
      <c r="CY347" s="1874"/>
      <c r="CZ347" s="1874"/>
    </row>
    <row r="348" s="578" customFormat="true" ht="15" customHeight="true" x14ac:dyDescent="0.2">
      <c r="B348" s="583"/>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267"/>
      <c r="BB348" s="163" t="s">
        <v>49</v>
      </c>
      <c r="BC348" s="1215" t="s">
        <v>36</v>
      </c>
      <c r="BD348" s="1236" t="s">
        <v>36</v>
      </c>
      <c r="BE348" s="1236" t="s">
        <v>36</v>
      </c>
      <c r="BF348" s="1236" t="s">
        <v>36</v>
      </c>
      <c r="BG348" s="1257" t="s">
        <v>36</v>
      </c>
      <c r="BH348" s="1278" t="s">
        <v>36</v>
      </c>
      <c r="BI348" s="1236" t="s">
        <v>36</v>
      </c>
      <c r="BJ348" s="1236" t="s">
        <v>36</v>
      </c>
      <c r="BK348" s="1236" t="s">
        <v>36</v>
      </c>
      <c r="BL348" s="1257" t="s">
        <v>36</v>
      </c>
      <c r="BM348" s="1278" t="s">
        <v>36</v>
      </c>
      <c r="BN348" s="1236" t="s">
        <v>36</v>
      </c>
      <c r="BO348" s="1236" t="s">
        <v>36</v>
      </c>
      <c r="BP348" s="1236" t="s">
        <v>36</v>
      </c>
      <c r="BQ348" s="1257" t="s">
        <v>36</v>
      </c>
      <c r="BR348" s="1278" t="s">
        <v>36</v>
      </c>
      <c r="BS348" s="1236" t="s">
        <v>36</v>
      </c>
      <c r="BT348" s="1236" t="s">
        <v>36</v>
      </c>
      <c r="BU348" s="1236" t="s">
        <v>36</v>
      </c>
      <c r="BV348" s="2023" t="s">
        <v>36</v>
      </c>
      <c r="BW348" s="2073"/>
      <c r="BX348" s="2073"/>
      <c r="BY348" s="1874"/>
      <c r="BZ348" s="1874"/>
      <c r="CA348" s="1874"/>
      <c r="CB348" s="1874"/>
      <c r="CC348" s="1874"/>
      <c r="CD348" s="1874"/>
      <c r="CE348" s="1874"/>
      <c r="CF348" s="1874"/>
      <c r="CG348" s="1874"/>
      <c r="CH348" s="1874"/>
      <c r="CI348" s="1874"/>
      <c r="CJ348" s="1874"/>
      <c r="CK348" s="1874"/>
      <c r="CL348" s="1874"/>
      <c r="CM348" s="1874"/>
      <c r="CN348" s="1874"/>
      <c r="CO348" s="1874"/>
      <c r="CP348" s="1874"/>
      <c r="CQ348" s="1874"/>
      <c r="CR348" s="1874"/>
      <c r="CS348" s="1874"/>
      <c r="CT348" s="1874"/>
      <c r="CU348" s="1874"/>
      <c r="CV348" s="1874"/>
      <c r="CW348" s="1874"/>
      <c r="CX348" s="1874"/>
      <c r="CY348" s="1874"/>
      <c r="CZ348" s="1874"/>
    </row>
    <row r="349" s="578" customFormat="true" ht="15" customHeight="true" x14ac:dyDescent="0.2">
      <c r="B349" s="583"/>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266" t="s">
        <v>144</v>
      </c>
      <c r="BB349" s="163" t="s">
        <v>50</v>
      </c>
      <c r="BC349" s="1215" t="s">
        <v>36</v>
      </c>
      <c r="BD349" s="1236" t="s">
        <v>36</v>
      </c>
      <c r="BE349" s="1236" t="s">
        <v>36</v>
      </c>
      <c r="BF349" s="1236" t="s">
        <v>36</v>
      </c>
      <c r="BG349" s="1257" t="s">
        <v>36</v>
      </c>
      <c r="BH349" s="1278" t="s">
        <v>36</v>
      </c>
      <c r="BI349" s="1236" t="s">
        <v>36</v>
      </c>
      <c r="BJ349" s="1236" t="s">
        <v>36</v>
      </c>
      <c r="BK349" s="1236" t="s">
        <v>36</v>
      </c>
      <c r="BL349" s="1257" t="s">
        <v>36</v>
      </c>
      <c r="BM349" s="1278" t="s">
        <v>36</v>
      </c>
      <c r="BN349" s="1236" t="s">
        <v>36</v>
      </c>
      <c r="BO349" s="1236" t="s">
        <v>36</v>
      </c>
      <c r="BP349" s="1236" t="s">
        <v>36</v>
      </c>
      <c r="BQ349" s="1257" t="s">
        <v>36</v>
      </c>
      <c r="BR349" s="1278" t="s">
        <v>36</v>
      </c>
      <c r="BS349" s="1236" t="s">
        <v>36</v>
      </c>
      <c r="BT349" s="1236" t="s">
        <v>36</v>
      </c>
      <c r="BU349" s="1236" t="s">
        <v>36</v>
      </c>
      <c r="BV349" s="2023" t="s">
        <v>36</v>
      </c>
      <c r="BW349" s="2073"/>
      <c r="BX349" s="2073"/>
      <c r="BY349" s="1874"/>
      <c r="BZ349" s="1874"/>
      <c r="CA349" s="1874"/>
      <c r="CB349" s="1874"/>
      <c r="CC349" s="1874"/>
      <c r="CD349" s="1874"/>
      <c r="CE349" s="1874"/>
      <c r="CF349" s="1874"/>
      <c r="CG349" s="1874"/>
      <c r="CH349" s="1874"/>
      <c r="CI349" s="1874"/>
      <c r="CJ349" s="1874"/>
      <c r="CK349" s="1874"/>
      <c r="CL349" s="1874"/>
      <c r="CM349" s="1874"/>
      <c r="CN349" s="1874"/>
      <c r="CO349" s="1874"/>
      <c r="CP349" s="1874"/>
      <c r="CQ349" s="1874"/>
      <c r="CR349" s="1874"/>
      <c r="CS349" s="1874"/>
      <c r="CT349" s="1874"/>
      <c r="CU349" s="1874"/>
      <c r="CV349" s="1874"/>
      <c r="CW349" s="1874"/>
      <c r="CX349" s="1874"/>
      <c r="CY349" s="1874"/>
      <c r="CZ349" s="1874"/>
    </row>
    <row r="350" s="578" customFormat="true" ht="15" customHeight="true" x14ac:dyDescent="0.2">
      <c r="B350" s="583"/>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267"/>
      <c r="BB350" s="163" t="s">
        <v>49</v>
      </c>
      <c r="BC350" s="1215" t="s">
        <v>36</v>
      </c>
      <c r="BD350" s="1236" t="s">
        <v>36</v>
      </c>
      <c r="BE350" s="1236" t="s">
        <v>36</v>
      </c>
      <c r="BF350" s="1236" t="s">
        <v>36</v>
      </c>
      <c r="BG350" s="1257" t="s">
        <v>36</v>
      </c>
      <c r="BH350" s="1278" t="s">
        <v>36</v>
      </c>
      <c r="BI350" s="1236" t="s">
        <v>36</v>
      </c>
      <c r="BJ350" s="1236" t="s">
        <v>36</v>
      </c>
      <c r="BK350" s="1236" t="s">
        <v>36</v>
      </c>
      <c r="BL350" s="1257" t="s">
        <v>36</v>
      </c>
      <c r="BM350" s="1278" t="s">
        <v>36</v>
      </c>
      <c r="BN350" s="1236" t="s">
        <v>36</v>
      </c>
      <c r="BO350" s="1236" t="s">
        <v>36</v>
      </c>
      <c r="BP350" s="1236" t="s">
        <v>36</v>
      </c>
      <c r="BQ350" s="1257" t="s">
        <v>36</v>
      </c>
      <c r="BR350" s="1278" t="s">
        <v>36</v>
      </c>
      <c r="BS350" s="1236" t="s">
        <v>36</v>
      </c>
      <c r="BT350" s="1236" t="s">
        <v>36</v>
      </c>
      <c r="BU350" s="1236" t="s">
        <v>36</v>
      </c>
      <c r="BV350" s="2023" t="s">
        <v>36</v>
      </c>
      <c r="BW350" s="2073"/>
      <c r="BX350" s="2073"/>
      <c r="BY350" s="1874"/>
      <c r="BZ350" s="1874"/>
      <c r="CA350" s="1874"/>
      <c r="CB350" s="1874"/>
      <c r="CC350" s="1874"/>
      <c r="CD350" s="1874"/>
      <c r="CE350" s="1874"/>
      <c r="CF350" s="1874"/>
      <c r="CG350" s="1874"/>
      <c r="CH350" s="1874"/>
      <c r="CI350" s="1874"/>
      <c r="CJ350" s="1874"/>
      <c r="CK350" s="1874"/>
      <c r="CL350" s="1874"/>
      <c r="CM350" s="1874"/>
      <c r="CN350" s="1874"/>
      <c r="CO350" s="1874"/>
      <c r="CP350" s="1874"/>
      <c r="CQ350" s="1874"/>
      <c r="CR350" s="1874"/>
      <c r="CS350" s="1874"/>
      <c r="CT350" s="1874"/>
      <c r="CU350" s="1874"/>
      <c r="CV350" s="1874"/>
      <c r="CW350" s="1874"/>
      <c r="CX350" s="1874"/>
      <c r="CY350" s="1874"/>
      <c r="CZ350" s="1874"/>
    </row>
    <row r="351" s="578" customFormat="true" ht="15" customHeight="true" x14ac:dyDescent="0.2">
      <c r="B351" s="583"/>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266" t="s">
        <v>145</v>
      </c>
      <c r="BB351" s="163" t="s">
        <v>50</v>
      </c>
      <c r="BC351" s="1215" t="s">
        <v>36</v>
      </c>
      <c r="BD351" s="1236" t="s">
        <v>36</v>
      </c>
      <c r="BE351" s="1236" t="s">
        <v>36</v>
      </c>
      <c r="BF351" s="1236" t="s">
        <v>36</v>
      </c>
      <c r="BG351" s="1257" t="s">
        <v>36</v>
      </c>
      <c r="BH351" s="1278" t="s">
        <v>36</v>
      </c>
      <c r="BI351" s="1236" t="s">
        <v>36</v>
      </c>
      <c r="BJ351" s="1236" t="s">
        <v>36</v>
      </c>
      <c r="BK351" s="1236" t="s">
        <v>36</v>
      </c>
      <c r="BL351" s="1257" t="s">
        <v>36</v>
      </c>
      <c r="BM351" s="1278" t="s">
        <v>36</v>
      </c>
      <c r="BN351" s="1236" t="s">
        <v>36</v>
      </c>
      <c r="BO351" s="1236" t="s">
        <v>36</v>
      </c>
      <c r="BP351" s="1236" t="s">
        <v>36</v>
      </c>
      <c r="BQ351" s="1257" t="s">
        <v>36</v>
      </c>
      <c r="BR351" s="1278" t="s">
        <v>36</v>
      </c>
      <c r="BS351" s="1236" t="s">
        <v>36</v>
      </c>
      <c r="BT351" s="1236" t="s">
        <v>36</v>
      </c>
      <c r="BU351" s="1236" t="s">
        <v>36</v>
      </c>
      <c r="BV351" s="2023" t="s">
        <v>36</v>
      </c>
      <c r="BW351" s="2073"/>
      <c r="BX351" s="2073"/>
      <c r="BY351" s="1874"/>
      <c r="BZ351" s="1874"/>
      <c r="CA351" s="1874"/>
      <c r="CB351" s="1874"/>
      <c r="CC351" s="1874"/>
      <c r="CD351" s="1874"/>
      <c r="CE351" s="1874"/>
      <c r="CF351" s="1874"/>
      <c r="CG351" s="1874"/>
      <c r="CH351" s="1874"/>
      <c r="CI351" s="1874"/>
      <c r="CJ351" s="1874"/>
      <c r="CK351" s="1874"/>
      <c r="CL351" s="1874"/>
      <c r="CM351" s="1874"/>
      <c r="CN351" s="1874"/>
      <c r="CO351" s="1874"/>
      <c r="CP351" s="1874"/>
      <c r="CQ351" s="1874"/>
      <c r="CR351" s="1874"/>
      <c r="CS351" s="1874"/>
      <c r="CT351" s="1874"/>
      <c r="CU351" s="1874"/>
      <c r="CV351" s="1874"/>
      <c r="CW351" s="1874"/>
      <c r="CX351" s="1874"/>
      <c r="CY351" s="1874"/>
      <c r="CZ351" s="1874"/>
    </row>
    <row r="352" s="578" customFormat="true" ht="15" customHeight="true" x14ac:dyDescent="0.2">
      <c r="B352" s="583"/>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267"/>
      <c r="BB352" s="163" t="s">
        <v>49</v>
      </c>
      <c r="BC352" s="1215" t="s">
        <v>36</v>
      </c>
      <c r="BD352" s="1236" t="s">
        <v>36</v>
      </c>
      <c r="BE352" s="1236" t="s">
        <v>36</v>
      </c>
      <c r="BF352" s="1236" t="s">
        <v>36</v>
      </c>
      <c r="BG352" s="1257" t="s">
        <v>36</v>
      </c>
      <c r="BH352" s="1278" t="s">
        <v>36</v>
      </c>
      <c r="BI352" s="1236" t="s">
        <v>36</v>
      </c>
      <c r="BJ352" s="1236" t="s">
        <v>36</v>
      </c>
      <c r="BK352" s="1236" t="s">
        <v>36</v>
      </c>
      <c r="BL352" s="1257" t="s">
        <v>36</v>
      </c>
      <c r="BM352" s="1278" t="s">
        <v>36</v>
      </c>
      <c r="BN352" s="1236" t="s">
        <v>36</v>
      </c>
      <c r="BO352" s="1236" t="s">
        <v>36</v>
      </c>
      <c r="BP352" s="1236" t="s">
        <v>36</v>
      </c>
      <c r="BQ352" s="1257" t="s">
        <v>36</v>
      </c>
      <c r="BR352" s="1278" t="s">
        <v>36</v>
      </c>
      <c r="BS352" s="1236" t="s">
        <v>36</v>
      </c>
      <c r="BT352" s="1236" t="s">
        <v>36</v>
      </c>
      <c r="BU352" s="1236" t="s">
        <v>36</v>
      </c>
      <c r="BV352" s="2023" t="s">
        <v>36</v>
      </c>
      <c r="BW352" s="2073"/>
      <c r="BX352" s="2073"/>
      <c r="BY352" s="1874"/>
      <c r="BZ352" s="1874"/>
      <c r="CA352" s="1874"/>
      <c r="CB352" s="1874"/>
      <c r="CC352" s="1874"/>
      <c r="CD352" s="1874"/>
      <c r="CE352" s="1874"/>
      <c r="CF352" s="1874"/>
      <c r="CG352" s="1874"/>
      <c r="CH352" s="1874"/>
      <c r="CI352" s="1874"/>
      <c r="CJ352" s="1874"/>
      <c r="CK352" s="1874"/>
      <c r="CL352" s="1874"/>
      <c r="CM352" s="1874"/>
      <c r="CN352" s="1874"/>
      <c r="CO352" s="1874"/>
      <c r="CP352" s="1874"/>
      <c r="CQ352" s="1874"/>
      <c r="CR352" s="1874"/>
      <c r="CS352" s="1874"/>
      <c r="CT352" s="1874"/>
      <c r="CU352" s="1874"/>
      <c r="CV352" s="1874"/>
      <c r="CW352" s="1874"/>
      <c r="CX352" s="1874"/>
      <c r="CY352" s="1874"/>
      <c r="CZ352" s="1874"/>
    </row>
    <row r="353" s="578" customFormat="true" ht="15" customHeight="true" x14ac:dyDescent="0.2">
      <c r="B353" s="583"/>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266" t="s">
        <v>140</v>
      </c>
      <c r="BB353" s="163" t="s">
        <v>50</v>
      </c>
      <c r="BC353" s="1215" t="s">
        <v>36</v>
      </c>
      <c r="BD353" s="1236" t="s">
        <v>36</v>
      </c>
      <c r="BE353" s="1236" t="s">
        <v>36</v>
      </c>
      <c r="BF353" s="1236" t="s">
        <v>36</v>
      </c>
      <c r="BG353" s="1257" t="s">
        <v>36</v>
      </c>
      <c r="BH353" s="1278" t="s">
        <v>36</v>
      </c>
      <c r="BI353" s="1236" t="s">
        <v>36</v>
      </c>
      <c r="BJ353" s="1236" t="s">
        <v>36</v>
      </c>
      <c r="BK353" s="1236" t="s">
        <v>36</v>
      </c>
      <c r="BL353" s="1257" t="s">
        <v>36</v>
      </c>
      <c r="BM353" s="1278" t="s">
        <v>36</v>
      </c>
      <c r="BN353" s="1236" t="s">
        <v>36</v>
      </c>
      <c r="BO353" s="1236" t="s">
        <v>36</v>
      </c>
      <c r="BP353" s="1236" t="s">
        <v>36</v>
      </c>
      <c r="BQ353" s="1257" t="s">
        <v>36</v>
      </c>
      <c r="BR353" s="1278" t="s">
        <v>36</v>
      </c>
      <c r="BS353" s="1236" t="s">
        <v>36</v>
      </c>
      <c r="BT353" s="1236" t="s">
        <v>36</v>
      </c>
      <c r="BU353" s="1236" t="s">
        <v>36</v>
      </c>
      <c r="BV353" s="2023" t="s">
        <v>36</v>
      </c>
      <c r="BW353" s="2073"/>
      <c r="BX353" s="2073"/>
      <c r="BY353" s="1874"/>
      <c r="BZ353" s="1874"/>
      <c r="CA353" s="1874"/>
      <c r="CB353" s="1874"/>
      <c r="CC353" s="1874"/>
      <c r="CD353" s="1874"/>
      <c r="CE353" s="1874"/>
      <c r="CF353" s="1874"/>
      <c r="CG353" s="1874"/>
      <c r="CH353" s="1874"/>
      <c r="CI353" s="1874"/>
      <c r="CJ353" s="1874"/>
      <c r="CK353" s="1874"/>
      <c r="CL353" s="1874"/>
      <c r="CM353" s="1874"/>
      <c r="CN353" s="1874"/>
      <c r="CO353" s="1874"/>
      <c r="CP353" s="1874"/>
      <c r="CQ353" s="1874"/>
      <c r="CR353" s="1874"/>
      <c r="CS353" s="1874"/>
      <c r="CT353" s="1874"/>
      <c r="CU353" s="1874"/>
      <c r="CV353" s="1874"/>
      <c r="CW353" s="1874"/>
      <c r="CX353" s="1874"/>
      <c r="CY353" s="1874"/>
      <c r="CZ353" s="1874"/>
    </row>
    <row r="354" s="578" customFormat="true" ht="15" customHeight="true" x14ac:dyDescent="0.2">
      <c r="B354" s="583"/>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268"/>
      <c r="BB354" s="164" t="s">
        <v>49</v>
      </c>
      <c r="BC354" s="1216" t="s">
        <v>36</v>
      </c>
      <c r="BD354" s="1237" t="s">
        <v>36</v>
      </c>
      <c r="BE354" s="1237" t="s">
        <v>36</v>
      </c>
      <c r="BF354" s="1237" t="s">
        <v>36</v>
      </c>
      <c r="BG354" s="1258" t="s">
        <v>36</v>
      </c>
      <c r="BH354" s="1279" t="s">
        <v>36</v>
      </c>
      <c r="BI354" s="1237" t="s">
        <v>36</v>
      </c>
      <c r="BJ354" s="1237" t="s">
        <v>36</v>
      </c>
      <c r="BK354" s="1237" t="s">
        <v>36</v>
      </c>
      <c r="BL354" s="1258" t="s">
        <v>36</v>
      </c>
      <c r="BM354" s="1279" t="s">
        <v>36</v>
      </c>
      <c r="BN354" s="1237" t="s">
        <v>36</v>
      </c>
      <c r="BO354" s="1237" t="s">
        <v>36</v>
      </c>
      <c r="BP354" s="1237" t="s">
        <v>36</v>
      </c>
      <c r="BQ354" s="1258" t="s">
        <v>36</v>
      </c>
      <c r="BR354" s="1279" t="s">
        <v>36</v>
      </c>
      <c r="BS354" s="1237" t="s">
        <v>36</v>
      </c>
      <c r="BT354" s="1237" t="s">
        <v>36</v>
      </c>
      <c r="BU354" s="1237" t="s">
        <v>36</v>
      </c>
      <c r="BV354" s="2024" t="s">
        <v>36</v>
      </c>
      <c r="BW354" s="2074"/>
      <c r="BX354" s="2074"/>
      <c r="BY354" s="1875"/>
      <c r="BZ354" s="1875"/>
      <c r="CA354" s="1875"/>
      <c r="CB354" s="1875"/>
      <c r="CC354" s="1875"/>
      <c r="CD354" s="1875"/>
      <c r="CE354" s="1875"/>
      <c r="CF354" s="1875"/>
      <c r="CG354" s="1875"/>
      <c r="CH354" s="1875"/>
      <c r="CI354" s="1875"/>
      <c r="CJ354" s="1875"/>
      <c r="CK354" s="1875"/>
      <c r="CL354" s="1875"/>
      <c r="CM354" s="1875"/>
      <c r="CN354" s="1875"/>
      <c r="CO354" s="1875"/>
      <c r="CP354" s="1875"/>
      <c r="CQ354" s="1875"/>
      <c r="CR354" s="1875"/>
      <c r="CS354" s="1875"/>
      <c r="CT354" s="1875"/>
      <c r="CU354" s="1875"/>
      <c r="CV354" s="1875"/>
      <c r="CW354" s="1875"/>
      <c r="CX354" s="1875"/>
      <c r="CY354" s="1875"/>
      <c r="CZ354" s="1875"/>
    </row>
    <row r="355" s="578" customFormat="true" ht="15" customHeight="true" x14ac:dyDescent="0.2">
      <c r="B355" s="583"/>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2"/>
      <c r="BX355" s="312"/>
      <c r="BY355" s="312"/>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578" customFormat="true" ht="15" customHeight="true" x14ac:dyDescent="0.2">
      <c r="B356" s="583"/>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W359" s="216"/>
      <c r="X359" s="216"/>
      <c r="Y359" s="216"/>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16"/>
      <c r="BX359" s="216"/>
      <c r="BY359" s="216"/>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W360" s="216"/>
      <c r="X360" s="216"/>
      <c r="Y360" s="216"/>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16"/>
      <c r="BX360" s="216"/>
      <c r="BY360" s="216"/>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W361" s="216"/>
      <c r="X361" s="216"/>
      <c r="Y361" s="216"/>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16"/>
      <c r="BX361" s="216"/>
      <c r="BY361" s="216"/>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W362" s="216"/>
      <c r="X362" s="216"/>
      <c r="Y362" s="216"/>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16"/>
      <c r="BX362" s="216"/>
      <c r="BY362" s="216"/>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W363" s="216"/>
      <c r="X363" s="216"/>
      <c r="Y363" s="216"/>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16"/>
      <c r="BX363" s="216"/>
      <c r="BY363" s="216"/>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W364" s="216"/>
      <c r="X364" s="216"/>
      <c r="Y364" s="216"/>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16"/>
      <c r="BX364" s="216"/>
      <c r="BY364" s="216"/>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W365" s="216"/>
      <c r="X365" s="216"/>
      <c r="Y365" s="216"/>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16"/>
      <c r="BX365" s="216"/>
      <c r="BY365" s="216"/>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W366" s="216"/>
      <c r="X366" s="216"/>
      <c r="Y366" s="216"/>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16"/>
      <c r="BX366" s="216"/>
      <c r="BY366" s="216"/>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W367" s="216"/>
      <c r="X367" s="216"/>
      <c r="Y367" s="216"/>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16"/>
      <c r="BX367" s="216"/>
      <c r="BY367" s="216"/>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W368" s="216"/>
      <c r="X368" s="216"/>
      <c r="Y368" s="216"/>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16"/>
      <c r="BX368" s="216"/>
      <c r="BY368" s="216"/>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W369" s="216"/>
      <c r="X369" s="216"/>
      <c r="Y369" s="216"/>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16"/>
      <c r="BX369" s="216"/>
      <c r="BY369" s="216"/>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W370" s="216"/>
      <c r="X370" s="216"/>
      <c r="Y370" s="216"/>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16"/>
      <c r="BX370" s="216"/>
      <c r="BY370" s="216"/>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W371" s="216"/>
      <c r="X371" s="216"/>
      <c r="Y371" s="216"/>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16"/>
      <c r="BX371" s="216"/>
      <c r="BY371" s="216"/>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W372" s="216"/>
      <c r="X372" s="216"/>
      <c r="Y372" s="216"/>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16"/>
      <c r="BX372" s="216"/>
      <c r="BY372" s="216"/>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W373" s="216"/>
      <c r="X373" s="216"/>
      <c r="Y373" s="216"/>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16"/>
      <c r="BX373" s="216"/>
      <c r="BY373" s="216"/>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W374" s="216"/>
      <c r="X374" s="216"/>
      <c r="Y374" s="216"/>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16"/>
      <c r="BX374" s="216"/>
      <c r="BY374" s="216"/>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W375" s="216"/>
      <c r="X375" s="216"/>
      <c r="Y375" s="216"/>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15"/>
      <c r="BX375" s="215"/>
      <c r="BY375" s="215"/>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W376" s="216"/>
      <c r="X376" s="216"/>
      <c r="Y376" s="216"/>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15"/>
      <c r="BX376" s="215"/>
      <c r="BY376" s="215"/>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W377" s="216"/>
      <c r="X377" s="216"/>
      <c r="Y377" s="216"/>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15"/>
      <c r="BX377" s="215"/>
      <c r="BY377" s="215"/>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W378" s="216"/>
      <c r="X378" s="216"/>
      <c r="Y378" s="216"/>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15"/>
      <c r="BX378" s="215"/>
      <c r="BY378" s="215"/>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W379" s="216"/>
      <c r="X379" s="216"/>
      <c r="Y379" s="216"/>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15"/>
      <c r="BX379" s="215"/>
      <c r="BY379" s="215"/>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W380" s="216"/>
      <c r="X380" s="216"/>
      <c r="Y380" s="216"/>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15"/>
      <c r="BX380" s="215"/>
      <c r="BY380" s="215"/>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W381" s="216"/>
      <c r="X381" s="216"/>
      <c r="Y381" s="216"/>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15"/>
      <c r="BX381" s="215"/>
      <c r="BY381" s="215"/>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W382" s="216"/>
      <c r="X382" s="216"/>
      <c r="Y382" s="216"/>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15"/>
      <c r="BX382" s="215"/>
      <c r="BY382" s="215"/>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W383" s="216"/>
      <c r="X383" s="216"/>
      <c r="Y383" s="216"/>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15"/>
      <c r="BX383" s="215"/>
      <c r="BY383" s="215"/>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W384" s="216"/>
      <c r="X384" s="216"/>
      <c r="Y384" s="216"/>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15"/>
      <c r="BX384" s="215"/>
      <c r="BY384" s="215"/>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W385" s="216"/>
      <c r="X385" s="216"/>
      <c r="Y385" s="216"/>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15"/>
      <c r="BX385" s="215"/>
      <c r="BY385" s="215"/>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W386" s="216"/>
      <c r="X386" s="216"/>
      <c r="Y386" s="216"/>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15"/>
      <c r="BX386" s="215"/>
      <c r="BY386" s="215"/>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W387" s="216"/>
      <c r="X387" s="216"/>
      <c r="Y387" s="216"/>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15"/>
      <c r="BX387" s="215"/>
      <c r="BY387" s="215"/>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W388" s="216"/>
      <c r="X388" s="216"/>
      <c r="Y388" s="216"/>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15"/>
      <c r="BX388" s="215"/>
      <c r="BY388" s="215"/>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W389" s="216"/>
      <c r="X389" s="216"/>
      <c r="Y389" s="216"/>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15"/>
      <c r="BX389" s="215"/>
      <c r="BY389" s="215"/>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578" customFormat="true" ht="15" customHeight="true" x14ac:dyDescent="0.2">
      <c r="B390" s="583"/>
      <c r="W390" s="216"/>
      <c r="X390" s="216"/>
      <c r="Y390" s="216"/>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15"/>
      <c r="BX390" s="215"/>
      <c r="BY390" s="215"/>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578" customFormat="true" ht="15" customHeight="true" x14ac:dyDescent="0.2">
      <c r="B391" s="583"/>
      <c r="W391" s="216"/>
      <c r="X391" s="216"/>
      <c r="Y391" s="216"/>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15"/>
      <c r="BX391" s="215"/>
      <c r="BY391" s="215"/>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578" customFormat="true" ht="15" customHeight="true" x14ac:dyDescent="0.2">
      <c r="W392" s="216"/>
      <c r="X392" s="216"/>
      <c r="Y392" s="216"/>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15"/>
      <c r="BX392" s="215"/>
      <c r="BY392" s="215"/>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578" customFormat="true" ht="15" customHeight="true" x14ac:dyDescent="0.2">
      <c r="W393" s="216"/>
      <c r="X393" s="216"/>
      <c r="Y393" s="216"/>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15"/>
      <c r="BX393" s="215"/>
      <c r="BY393" s="215"/>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578" customFormat="true" ht="15" customHeight="true" x14ac:dyDescent="0.2">
      <c r="W394" s="216"/>
      <c r="X394" s="216"/>
      <c r="Y394" s="216"/>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15"/>
      <c r="BX394" s="215"/>
      <c r="BY394" s="215"/>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578" customFormat="true" ht="15" customHeight="true" x14ac:dyDescent="0.2">
      <c r="W395" s="216"/>
      <c r="X395" s="216"/>
      <c r="Y395" s="216"/>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15"/>
      <c r="BX395" s="215"/>
      <c r="BY395" s="215"/>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578" customFormat="true" ht="15" customHeight="true" x14ac:dyDescent="0.2">
      <c r="W396" s="216"/>
      <c r="X396" s="216"/>
      <c r="Y396" s="216"/>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15"/>
      <c r="BX396" s="215"/>
      <c r="BY396" s="215"/>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578" customFormat="true" ht="15" customHeight="true" x14ac:dyDescent="0.2">
      <c r="W397" s="216"/>
      <c r="X397" s="216"/>
      <c r="Y397" s="216"/>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15"/>
      <c r="BX397" s="215"/>
      <c r="BY397" s="215"/>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578" customFormat="true" ht="15" customHeight="true" x14ac:dyDescent="0.2">
      <c r="W398" s="216"/>
      <c r="X398" s="216"/>
      <c r="Y398" s="216"/>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15"/>
      <c r="BX398" s="215"/>
      <c r="BY398" s="215"/>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2172" t="s">
        <v>130</v>
      </c>
      <c r="D399" s="2173"/>
      <c r="E399" s="2173"/>
      <c r="F399" s="2173"/>
      <c r="G399" s="136"/>
      <c r="H399" s="2174" t="s">
        <v>131</v>
      </c>
      <c r="I399" s="2175"/>
      <c r="J399" s="2175"/>
      <c r="K399" s="2175"/>
      <c r="M399" s="2174" t="s">
        <v>132</v>
      </c>
      <c r="N399" s="2175"/>
      <c r="O399" s="2175"/>
      <c r="P399" s="2175"/>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W399" s="211"/>
      <c r="BX399" s="211"/>
      <c r="BY399" s="211"/>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15" customHeight="true" x14ac:dyDescent="0.2">
      <c r="C400" s="2179" t="s">
        <v>202</v>
      </c>
      <c r="D400" s="2180"/>
      <c r="E400" s="2180"/>
      <c r="F400" s="397"/>
      <c r="G400" s="397"/>
      <c r="H400" s="2352" t="s">
        <v>202</v>
      </c>
      <c r="I400" s="2352"/>
      <c r="J400" s="2352"/>
      <c r="K400" s="397"/>
      <c r="L400" s="397"/>
      <c r="M400" s="2352" t="s">
        <v>202</v>
      </c>
      <c r="N400" s="2352"/>
      <c r="O400" s="2352"/>
      <c r="P400" s="397"/>
      <c r="Q400" s="397"/>
      <c r="W400" s="211"/>
      <c r="X400" s="211"/>
      <c r="Y400" s="211"/>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211"/>
      <c r="BX400" s="211"/>
      <c r="BY400" s="211"/>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179"/>
      <c r="D401" s="2180"/>
      <c r="E401" s="441" t="s">
        <v>203</v>
      </c>
      <c r="F401" s="397"/>
      <c r="G401" s="397"/>
      <c r="H401" s="2352"/>
      <c r="I401" s="2352"/>
      <c r="J401" s="442" t="s">
        <v>203</v>
      </c>
      <c r="K401" s="397"/>
      <c r="L401" s="397"/>
      <c r="M401" s="2352"/>
      <c r="N401" s="2352"/>
      <c r="O401" s="443" t="s">
        <v>203</v>
      </c>
      <c r="P401" s="397"/>
      <c r="Q401" s="397"/>
      <c r="W401" s="211"/>
      <c r="X401" s="211"/>
      <c r="Y401" s="211"/>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211"/>
      <c r="BX401" s="211"/>
      <c r="BY401" s="211"/>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189" t="s">
        <v>137</v>
      </c>
      <c r="C402" s="2180"/>
      <c r="D402" s="2180"/>
      <c r="E402" s="444" t="s">
        <v>148</v>
      </c>
      <c r="F402" s="397"/>
      <c r="G402" s="397"/>
      <c r="H402" s="2352"/>
      <c r="I402" s="2352"/>
      <c r="J402" s="445" t="s">
        <v>148</v>
      </c>
      <c r="K402" s="397"/>
      <c r="L402" s="397"/>
      <c r="M402" s="2352"/>
      <c r="N402" s="2352"/>
      <c r="O402" s="446" t="s">
        <v>148</v>
      </c>
      <c r="P402" s="397"/>
      <c r="Q402" s="397"/>
      <c r="W402" s="211"/>
      <c r="X402" s="211"/>
      <c r="Y402" s="211"/>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211"/>
      <c r="BX402" s="211"/>
      <c r="BY402" s="211"/>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190"/>
      <c r="C403" s="2160" t="s">
        <v>337</v>
      </c>
      <c r="D403" s="2161"/>
      <c r="E403" s="499">
        <v>0.64807082223868384</v>
      </c>
      <c r="F403" s="461"/>
      <c r="G403" s="461"/>
      <c r="H403" s="2161" t="s">
        <v>337</v>
      </c>
      <c r="I403" s="2161"/>
      <c r="J403" s="500">
        <v>0.68951180434776793</v>
      </c>
      <c r="K403" s="461"/>
      <c r="L403" s="461"/>
      <c r="M403" s="2161" t="s">
        <v>338</v>
      </c>
      <c r="N403" s="2161"/>
      <c r="O403" s="501">
        <v>0.64858400089875634</v>
      </c>
      <c r="P403" s="461"/>
      <c r="Q403" s="461"/>
      <c r="W403" s="211"/>
      <c r="X403" s="211"/>
      <c r="Y403" s="211"/>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4"/>
      <c r="BX403" s="214"/>
      <c r="BY403" s="214"/>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190"/>
      <c r="C404" s="2160" t="s">
        <v>339</v>
      </c>
      <c r="D404" s="2161"/>
      <c r="E404" s="502">
        <v>0.63688710434995877</v>
      </c>
      <c r="F404" s="461"/>
      <c r="G404" s="461"/>
      <c r="H404" s="2161" t="s">
        <v>339</v>
      </c>
      <c r="I404" s="2161"/>
      <c r="J404" s="503">
        <v>0.65989815423341747</v>
      </c>
      <c r="K404" s="461"/>
      <c r="L404" s="461"/>
      <c r="M404" s="2161" t="s">
        <v>340</v>
      </c>
      <c r="N404" s="2161"/>
      <c r="O404" s="504">
        <v>0.62153085448695844</v>
      </c>
      <c r="P404" s="461"/>
      <c r="Q404" s="461"/>
      <c r="W404" s="211"/>
      <c r="X404" s="211"/>
      <c r="Y404" s="211"/>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4"/>
      <c r="BX404" s="214"/>
      <c r="BY404" s="214"/>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190"/>
      <c r="C405" s="2160" t="s">
        <v>338</v>
      </c>
      <c r="D405" s="2161"/>
      <c r="E405" s="502">
        <v>0.62809016848799837</v>
      </c>
      <c r="F405" s="461"/>
      <c r="G405" s="461"/>
      <c r="H405" s="2161" t="s">
        <v>341</v>
      </c>
      <c r="I405" s="2161"/>
      <c r="J405" s="503">
        <v>0.60232037387164605</v>
      </c>
      <c r="K405" s="461"/>
      <c r="L405" s="461"/>
      <c r="M405" s="2161" t="s">
        <v>342</v>
      </c>
      <c r="N405" s="2161"/>
      <c r="O405" s="504">
        <v>0.61940026855370212</v>
      </c>
      <c r="P405" s="461"/>
      <c r="Q405" s="461"/>
      <c r="W405" s="211"/>
      <c r="X405" s="211"/>
      <c r="Y405" s="211"/>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4"/>
      <c r="BX405" s="214"/>
      <c r="BY405" s="214"/>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190"/>
      <c r="C406" s="2160" t="s">
        <v>341</v>
      </c>
      <c r="D406" s="2161"/>
      <c r="E406" s="502">
        <v>0.59539120709567772</v>
      </c>
      <c r="F406" s="461"/>
      <c r="G406" s="461"/>
      <c r="H406" s="2161" t="s">
        <v>343</v>
      </c>
      <c r="I406" s="2161"/>
      <c r="J406" s="503">
        <v>0.59192137845843207</v>
      </c>
      <c r="K406" s="461"/>
      <c r="L406" s="461"/>
      <c r="M406" s="2161" t="s">
        <v>339</v>
      </c>
      <c r="N406" s="2161"/>
      <c r="O406" s="504">
        <v>0.59309581240281528</v>
      </c>
      <c r="P406" s="461"/>
      <c r="Q406" s="461"/>
      <c r="W406" s="211"/>
      <c r="X406" s="211"/>
      <c r="Y406" s="211"/>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4"/>
      <c r="BX406" s="214"/>
      <c r="BY406" s="214"/>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190"/>
      <c r="C407" s="2160" t="s">
        <v>342</v>
      </c>
      <c r="D407" s="2161"/>
      <c r="E407" s="502">
        <v>0.58325085013450551</v>
      </c>
      <c r="F407" s="461"/>
      <c r="G407" s="461"/>
      <c r="H407" s="2161" t="s">
        <v>344</v>
      </c>
      <c r="I407" s="2161"/>
      <c r="J407" s="503">
        <v>0.58922353601392674</v>
      </c>
      <c r="K407" s="461"/>
      <c r="L407" s="461"/>
      <c r="M407" s="2161" t="s">
        <v>345</v>
      </c>
      <c r="N407" s="2161"/>
      <c r="O407" s="504">
        <v>0.58052192941005154</v>
      </c>
      <c r="P407" s="461"/>
      <c r="Q407" s="461"/>
      <c r="W407" s="211"/>
      <c r="X407" s="211"/>
      <c r="Y407" s="211"/>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4"/>
      <c r="BX407" s="214"/>
      <c r="BY407" s="214"/>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190"/>
      <c r="C408" s="2160" t="s">
        <v>344</v>
      </c>
      <c r="D408" s="2161"/>
      <c r="E408" s="502">
        <v>0.54743468238881443</v>
      </c>
      <c r="F408" s="461"/>
      <c r="G408" s="461"/>
      <c r="H408" s="2161" t="s">
        <v>346</v>
      </c>
      <c r="I408" s="2161"/>
      <c r="J408" s="503">
        <v>0.58562487503220439</v>
      </c>
      <c r="K408" s="461"/>
      <c r="L408" s="461"/>
      <c r="M408" s="2161" t="s">
        <v>337</v>
      </c>
      <c r="N408" s="2161"/>
      <c r="O408" s="504">
        <v>0.57929032093195121</v>
      </c>
      <c r="P408" s="461"/>
      <c r="Q408" s="461"/>
      <c r="W408" s="211"/>
      <c r="X408" s="211"/>
      <c r="Y408" s="211"/>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4"/>
      <c r="BX408" s="214"/>
      <c r="BY408" s="214"/>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190"/>
      <c r="C409" s="2160" t="s">
        <v>340</v>
      </c>
      <c r="D409" s="2161"/>
      <c r="E409" s="502">
        <v>0.54616150320424472</v>
      </c>
      <c r="F409" s="461"/>
      <c r="G409" s="461"/>
      <c r="H409" s="2161" t="s">
        <v>338</v>
      </c>
      <c r="I409" s="2161"/>
      <c r="J409" s="503">
        <v>0.58533125812655118</v>
      </c>
      <c r="K409" s="461"/>
      <c r="L409" s="461"/>
      <c r="M409" s="2161" t="s">
        <v>347</v>
      </c>
      <c r="N409" s="2161"/>
      <c r="O409" s="504">
        <v>0.56231658984675936</v>
      </c>
      <c r="P409" s="461"/>
      <c r="Q409" s="461"/>
      <c r="W409" s="211"/>
      <c r="X409" s="211"/>
      <c r="Y409" s="211"/>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4"/>
      <c r="BX409" s="214"/>
      <c r="BY409" s="214"/>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190"/>
      <c r="C410" s="2160" t="s">
        <v>348</v>
      </c>
      <c r="D410" s="2161"/>
      <c r="E410" s="502">
        <v>0.53580771819449635</v>
      </c>
      <c r="F410" s="461"/>
      <c r="G410" s="461"/>
      <c r="H410" s="2161" t="s">
        <v>349</v>
      </c>
      <c r="I410" s="2161"/>
      <c r="J410" s="503">
        <v>0.56669026531458089</v>
      </c>
      <c r="K410" s="461"/>
      <c r="L410" s="461"/>
      <c r="M410" s="2161" t="s">
        <v>341</v>
      </c>
      <c r="N410" s="2161"/>
      <c r="O410" s="504">
        <v>0.55910509375130191</v>
      </c>
      <c r="P410" s="461"/>
      <c r="Q410" s="461"/>
      <c r="W410" s="211"/>
      <c r="X410" s="211"/>
      <c r="Y410" s="211"/>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4"/>
      <c r="BX410" s="214"/>
      <c r="BY410" s="214"/>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190"/>
      <c r="C411" s="2160" t="s">
        <v>346</v>
      </c>
      <c r="D411" s="2161"/>
      <c r="E411" s="502">
        <v>0.52720242044613985</v>
      </c>
      <c r="F411" s="461"/>
      <c r="G411" s="461"/>
      <c r="H411" s="2161" t="s">
        <v>342</v>
      </c>
      <c r="I411" s="2161"/>
      <c r="J411" s="503">
        <v>0.54239931965466182</v>
      </c>
      <c r="K411" s="461"/>
      <c r="L411" s="461"/>
      <c r="M411" s="2161" t="s">
        <v>350</v>
      </c>
      <c r="N411" s="2161"/>
      <c r="O411" s="504">
        <v>0.53700455306405603</v>
      </c>
      <c r="P411" s="461"/>
      <c r="Q411" s="461"/>
      <c r="W411" s="211"/>
      <c r="X411" s="211"/>
      <c r="Y411" s="211"/>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4"/>
      <c r="BX411" s="214"/>
      <c r="BY411" s="214"/>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190"/>
      <c r="C412" s="2160" t="s">
        <v>343</v>
      </c>
      <c r="D412" s="2161"/>
      <c r="E412" s="502">
        <v>0.52055291485043242</v>
      </c>
      <c r="F412" s="461"/>
      <c r="G412" s="461"/>
      <c r="H412" s="2161" t="s">
        <v>348</v>
      </c>
      <c r="I412" s="2161"/>
      <c r="J412" s="503">
        <v>0.52609690581786672</v>
      </c>
      <c r="K412" s="461"/>
      <c r="L412" s="461"/>
      <c r="M412" s="2161" t="s">
        <v>344</v>
      </c>
      <c r="N412" s="2161"/>
      <c r="O412" s="504">
        <v>0.53441197578532129</v>
      </c>
      <c r="P412" s="461"/>
      <c r="Q412" s="461"/>
      <c r="W412" s="211"/>
      <c r="X412" s="211"/>
      <c r="Y412" s="211"/>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4"/>
      <c r="BX412" s="214"/>
      <c r="BY412" s="214"/>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190"/>
      <c r="C413" s="2160" t="s">
        <v>350</v>
      </c>
      <c r="D413" s="2161"/>
      <c r="E413" s="502">
        <v>0.51247970886345151</v>
      </c>
      <c r="F413" s="461"/>
      <c r="G413" s="461"/>
      <c r="H413" s="2161" t="s">
        <v>350</v>
      </c>
      <c r="I413" s="2161"/>
      <c r="J413" s="503">
        <v>0.47609816751803435</v>
      </c>
      <c r="K413" s="461"/>
      <c r="L413" s="461"/>
      <c r="M413" s="2161" t="s">
        <v>348</v>
      </c>
      <c r="N413" s="2161"/>
      <c r="O413" s="504">
        <v>0.5224878701064597</v>
      </c>
      <c r="P413" s="461"/>
      <c r="Q413" s="461"/>
      <c r="W413" s="211"/>
      <c r="X413" s="211"/>
      <c r="Y413" s="211"/>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4"/>
      <c r="BX413" s="214"/>
      <c r="BY413" s="214"/>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190"/>
      <c r="C414" s="2160" t="s">
        <v>345</v>
      </c>
      <c r="D414" s="2161"/>
      <c r="E414" s="502">
        <v>0.49716228140588481</v>
      </c>
      <c r="F414" s="461"/>
      <c r="G414" s="461"/>
      <c r="H414" s="2161" t="s">
        <v>351</v>
      </c>
      <c r="I414" s="2161"/>
      <c r="J414" s="503">
        <v>0.44400632797534773</v>
      </c>
      <c r="K414" s="461"/>
      <c r="L414" s="461"/>
      <c r="M414" s="2161" t="s">
        <v>352</v>
      </c>
      <c r="N414" s="2161"/>
      <c r="O414" s="504">
        <v>0.51048232198454746</v>
      </c>
      <c r="P414" s="461"/>
      <c r="Q414" s="461"/>
      <c r="W414" s="211"/>
      <c r="X414" s="211"/>
      <c r="Y414" s="211"/>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4"/>
      <c r="BX414" s="214"/>
      <c r="BY414" s="214"/>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190"/>
      <c r="C415" s="2160" t="s">
        <v>349</v>
      </c>
      <c r="D415" s="2161"/>
      <c r="E415" s="502">
        <v>0.49287573467955526</v>
      </c>
      <c r="F415" s="461"/>
      <c r="G415" s="461"/>
      <c r="H415" s="2161" t="s">
        <v>353</v>
      </c>
      <c r="I415" s="2161"/>
      <c r="J415" s="503">
        <v>0.44265171519611463</v>
      </c>
      <c r="K415" s="461"/>
      <c r="L415" s="461"/>
      <c r="M415" s="2161" t="s">
        <v>346</v>
      </c>
      <c r="N415" s="2161"/>
      <c r="O415" s="504">
        <v>0.45841786021317255</v>
      </c>
      <c r="P415" s="461"/>
      <c r="Q415" s="461"/>
      <c r="W415" s="211"/>
      <c r="X415" s="211"/>
      <c r="Y415" s="211"/>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4"/>
      <c r="BX415" s="214"/>
      <c r="BY415" s="214"/>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190"/>
      <c r="C416" s="2160" t="s">
        <v>347</v>
      </c>
      <c r="D416" s="2161"/>
      <c r="E416" s="502">
        <v>0.48800772166484735</v>
      </c>
      <c r="F416" s="461"/>
      <c r="G416" s="461"/>
      <c r="H416" s="2161" t="s">
        <v>340</v>
      </c>
      <c r="I416" s="2161"/>
      <c r="J416" s="503">
        <v>0.43012552397254256</v>
      </c>
      <c r="K416" s="461"/>
      <c r="L416" s="461"/>
      <c r="M416" s="2161" t="s">
        <v>343</v>
      </c>
      <c r="N416" s="2161"/>
      <c r="O416" s="504">
        <v>0.43107258956375738</v>
      </c>
      <c r="P416" s="461"/>
      <c r="Q416" s="461"/>
      <c r="W416" s="211"/>
      <c r="X416" s="211"/>
      <c r="Y416" s="211"/>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4"/>
      <c r="BX416" s="214"/>
      <c r="BY416" s="214"/>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190"/>
      <c r="C417" s="2160" t="s">
        <v>352</v>
      </c>
      <c r="D417" s="2161"/>
      <c r="E417" s="502">
        <v>0.46102334556454677</v>
      </c>
      <c r="F417" s="461"/>
      <c r="G417" s="461"/>
      <c r="H417" s="2161" t="s">
        <v>354</v>
      </c>
      <c r="I417" s="2161"/>
      <c r="J417" s="503">
        <v>0.41716203273115332</v>
      </c>
      <c r="K417" s="461"/>
      <c r="L417" s="461"/>
      <c r="M417" s="2161" t="s">
        <v>355</v>
      </c>
      <c r="N417" s="2161"/>
      <c r="O417" s="504">
        <v>0.41567202474683412</v>
      </c>
      <c r="P417" s="461"/>
      <c r="Q417" s="461"/>
      <c r="W417" s="211"/>
      <c r="X417" s="211"/>
      <c r="Y417" s="211"/>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4"/>
      <c r="BX417" s="214"/>
      <c r="BY417" s="214"/>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190"/>
      <c r="C418" s="2160" t="s">
        <v>351</v>
      </c>
      <c r="D418" s="2161"/>
      <c r="E418" s="502">
        <v>0.4373005754155011</v>
      </c>
      <c r="F418" s="461"/>
      <c r="G418" s="461"/>
      <c r="H418" s="2161" t="s">
        <v>352</v>
      </c>
      <c r="I418" s="2161"/>
      <c r="J418" s="503">
        <v>0.39343263939375994</v>
      </c>
      <c r="K418" s="461"/>
      <c r="L418" s="461"/>
      <c r="M418" s="2161" t="s">
        <v>349</v>
      </c>
      <c r="N418" s="2161"/>
      <c r="O418" s="504">
        <v>0.39873855307998479</v>
      </c>
      <c r="P418" s="461"/>
      <c r="Q418" s="461"/>
      <c r="W418" s="211"/>
      <c r="X418" s="211"/>
      <c r="Y418" s="211"/>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4"/>
      <c r="BX418" s="214"/>
      <c r="BY418" s="214"/>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190"/>
      <c r="C419" s="2160" t="s">
        <v>354</v>
      </c>
      <c r="D419" s="2161"/>
      <c r="E419" s="502">
        <v>0.40083626860364524</v>
      </c>
      <c r="F419" s="461"/>
      <c r="G419" s="461"/>
      <c r="H419" s="2161" t="s">
        <v>345</v>
      </c>
      <c r="I419" s="2161"/>
      <c r="J419" s="503">
        <v>0.37392100646442683</v>
      </c>
      <c r="K419" s="461"/>
      <c r="L419" s="461"/>
      <c r="M419" s="2161" t="s">
        <v>356</v>
      </c>
      <c r="N419" s="2161"/>
      <c r="O419" s="504">
        <v>0.39184876989932604</v>
      </c>
      <c r="P419" s="461"/>
      <c r="Q419" s="461"/>
      <c r="W419" s="211"/>
      <c r="X419" s="211"/>
      <c r="Y419" s="211"/>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4"/>
      <c r="BX419" s="214"/>
      <c r="BY419" s="214"/>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190"/>
      <c r="C420" s="2160" t="s">
        <v>353</v>
      </c>
      <c r="D420" s="2161"/>
      <c r="E420" s="502">
        <v>0.39462233581884659</v>
      </c>
      <c r="F420" s="461"/>
      <c r="G420" s="461"/>
      <c r="H420" s="2161" t="s">
        <v>347</v>
      </c>
      <c r="I420" s="2161"/>
      <c r="J420" s="503">
        <v>0.3686397280701359</v>
      </c>
      <c r="K420" s="461"/>
      <c r="L420" s="461"/>
      <c r="M420" s="2161" t="s">
        <v>351</v>
      </c>
      <c r="N420" s="2161"/>
      <c r="O420" s="504">
        <v>0.38711932120046533</v>
      </c>
      <c r="P420" s="461"/>
      <c r="Q420" s="461"/>
      <c r="W420" s="211"/>
      <c r="X420" s="211"/>
      <c r="Y420" s="211"/>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4"/>
      <c r="BX420" s="214"/>
      <c r="BY420" s="214"/>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190"/>
      <c r="C421" s="2160" t="s">
        <v>355</v>
      </c>
      <c r="D421" s="2161"/>
      <c r="E421" s="502">
        <v>0.38092330982393841</v>
      </c>
      <c r="F421" s="461"/>
      <c r="G421" s="461"/>
      <c r="H421" s="2161" t="s">
        <v>355</v>
      </c>
      <c r="I421" s="2161"/>
      <c r="J421" s="503">
        <v>0.34894943578109727</v>
      </c>
      <c r="K421" s="461"/>
      <c r="L421" s="461"/>
      <c r="M421" s="2161" t="s">
        <v>357</v>
      </c>
      <c r="N421" s="2161"/>
      <c r="O421" s="504">
        <v>-0.37394796732011387</v>
      </c>
      <c r="P421" s="461"/>
      <c r="Q421" s="461"/>
      <c r="W421" s="211"/>
      <c r="X421" s="211"/>
      <c r="Y421" s="211"/>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4"/>
      <c r="BX421" s="214"/>
      <c r="BY421" s="214"/>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190"/>
      <c r="C422" s="2160" t="s">
        <v>357</v>
      </c>
      <c r="D422" s="2161"/>
      <c r="E422" s="502">
        <v>-0.36255052724005604</v>
      </c>
      <c r="F422" s="461"/>
      <c r="G422" s="461"/>
      <c r="H422" s="2161" t="s">
        <v>357</v>
      </c>
      <c r="I422" s="2161"/>
      <c r="J422" s="503">
        <v>-0.31873216348590816</v>
      </c>
      <c r="K422" s="461"/>
      <c r="L422" s="461"/>
      <c r="M422" s="2161" t="s">
        <v>354</v>
      </c>
      <c r="N422" s="2161"/>
      <c r="O422" s="504">
        <v>0.37088414256645597</v>
      </c>
      <c r="P422" s="461"/>
      <c r="Q422" s="461"/>
      <c r="W422" s="211"/>
      <c r="X422" s="211"/>
      <c r="Y422" s="211"/>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4"/>
      <c r="BX422" s="214"/>
      <c r="BY422" s="214"/>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190"/>
      <c r="C423" s="2160" t="s">
        <v>358</v>
      </c>
      <c r="D423" s="2161"/>
      <c r="E423" s="502">
        <v>0.34588107889960867</v>
      </c>
      <c r="F423" s="461"/>
      <c r="G423" s="461"/>
      <c r="H423" s="2161" t="s">
        <v>358</v>
      </c>
      <c r="I423" s="2161"/>
      <c r="J423" s="503">
        <v>0.31367835130132499</v>
      </c>
      <c r="K423" s="461"/>
      <c r="L423" s="461"/>
      <c r="M423" s="2161" t="s">
        <v>358</v>
      </c>
      <c r="N423" s="2161"/>
      <c r="O423" s="504">
        <v>0.36821160688172017</v>
      </c>
      <c r="P423" s="461"/>
      <c r="Q423" s="461"/>
      <c r="W423" s="211"/>
      <c r="X423" s="211"/>
      <c r="Y423" s="211"/>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4"/>
      <c r="BX423" s="214"/>
      <c r="BY423" s="214"/>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190"/>
      <c r="C424" s="2160" t="s">
        <v>359</v>
      </c>
      <c r="D424" s="2161"/>
      <c r="E424" s="502">
        <v>-0.3396944459874543</v>
      </c>
      <c r="F424" s="461"/>
      <c r="G424" s="461"/>
      <c r="H424" s="2161" t="s">
        <v>360</v>
      </c>
      <c r="I424" s="2161"/>
      <c r="J424" s="503">
        <v>0.29712855799974563</v>
      </c>
      <c r="K424" s="461"/>
      <c r="L424" s="461"/>
      <c r="M424" s="2161" t="s">
        <v>359</v>
      </c>
      <c r="N424" s="2161"/>
      <c r="O424" s="504">
        <v>-0.36027363533573559</v>
      </c>
      <c r="P424" s="461"/>
      <c r="Q424" s="461"/>
      <c r="W424" s="211"/>
      <c r="X424" s="211"/>
      <c r="Y424" s="211"/>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4"/>
      <c r="BX424" s="214"/>
      <c r="BY424" s="214"/>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190"/>
      <c r="C425" s="2160" t="s">
        <v>356</v>
      </c>
      <c r="D425" s="2161"/>
      <c r="E425" s="502">
        <v>0.32384053699374227</v>
      </c>
      <c r="F425" s="461"/>
      <c r="G425" s="461"/>
      <c r="H425" s="2161" t="s">
        <v>356</v>
      </c>
      <c r="I425" s="2161"/>
      <c r="J425" s="503">
        <v>0.28512560545999727</v>
      </c>
      <c r="K425" s="461"/>
      <c r="L425" s="461"/>
      <c r="M425" s="2161" t="s">
        <v>361</v>
      </c>
      <c r="N425" s="2161"/>
      <c r="O425" s="504">
        <v>0.32770735093669934</v>
      </c>
      <c r="P425" s="461"/>
      <c r="Q425" s="461"/>
      <c r="W425" s="211"/>
      <c r="X425" s="211"/>
      <c r="Y425" s="211"/>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4"/>
      <c r="BX425" s="214"/>
      <c r="BY425" s="214"/>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190"/>
      <c r="C426" s="2160" t="s">
        <v>361</v>
      </c>
      <c r="D426" s="2161"/>
      <c r="E426" s="502">
        <v>0.27486539392047887</v>
      </c>
      <c r="F426" s="461"/>
      <c r="G426" s="461"/>
      <c r="H426" s="2161" t="s">
        <v>362</v>
      </c>
      <c r="I426" s="2161"/>
      <c r="J426" s="503">
        <v>0.28189799665583931</v>
      </c>
      <c r="K426" s="461"/>
      <c r="L426" s="461"/>
      <c r="M426" s="2161" t="s">
        <v>353</v>
      </c>
      <c r="N426" s="2161"/>
      <c r="O426" s="504">
        <v>0.32388460888433984</v>
      </c>
      <c r="P426" s="461"/>
      <c r="Q426" s="461"/>
      <c r="W426" s="211"/>
      <c r="X426" s="211"/>
      <c r="Y426" s="211"/>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4"/>
      <c r="BX426" s="214"/>
      <c r="BY426" s="214"/>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190"/>
      <c r="C427" s="2160" t="s">
        <v>363</v>
      </c>
      <c r="D427" s="2161"/>
      <c r="E427" s="502">
        <v>-0.270271046069682</v>
      </c>
      <c r="F427" s="461"/>
      <c r="G427" s="461"/>
      <c r="H427" s="2161" t="s">
        <v>364</v>
      </c>
      <c r="I427" s="2161"/>
      <c r="J427" s="503">
        <v>-0.27255678865691568</v>
      </c>
      <c r="K427" s="461"/>
      <c r="L427" s="461"/>
      <c r="M427" s="2161" t="s">
        <v>365</v>
      </c>
      <c r="N427" s="2161"/>
      <c r="O427" s="504">
        <v>0.30384261409801444</v>
      </c>
      <c r="P427" s="461"/>
      <c r="Q427" s="461"/>
      <c r="W427" s="211"/>
      <c r="X427" s="211"/>
      <c r="Y427" s="211"/>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4"/>
      <c r="BX427" s="214"/>
      <c r="BY427" s="214"/>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190"/>
      <c r="C428" s="2160" t="s">
        <v>365</v>
      </c>
      <c r="D428" s="2161"/>
      <c r="E428" s="502">
        <v>0.26156827954179651</v>
      </c>
      <c r="F428" s="461"/>
      <c r="G428" s="461"/>
      <c r="H428" s="2161" t="s">
        <v>359</v>
      </c>
      <c r="I428" s="2161"/>
      <c r="J428" s="503">
        <v>-0.2641449945577577</v>
      </c>
      <c r="K428" s="461"/>
      <c r="L428" s="461"/>
      <c r="M428" s="2161" t="s">
        <v>366</v>
      </c>
      <c r="N428" s="2161"/>
      <c r="O428" s="504">
        <v>0.28303215141020266</v>
      </c>
      <c r="P428" s="461"/>
      <c r="Q428" s="461"/>
      <c r="W428" s="211"/>
      <c r="X428" s="211"/>
      <c r="Y428" s="211"/>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4"/>
      <c r="BX428" s="214"/>
      <c r="BY428" s="214"/>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190"/>
      <c r="C429" s="2160" t="s">
        <v>366</v>
      </c>
      <c r="D429" s="2161"/>
      <c r="E429" s="502">
        <v>0.24710006498179773</v>
      </c>
      <c r="F429" s="461"/>
      <c r="G429" s="461"/>
      <c r="H429" s="2161" t="s">
        <v>361</v>
      </c>
      <c r="I429" s="2161"/>
      <c r="J429" s="503">
        <v>0.23123966883560296</v>
      </c>
      <c r="K429" s="461"/>
      <c r="L429" s="461"/>
      <c r="M429" s="2161" t="s">
        <v>363</v>
      </c>
      <c r="N429" s="2161"/>
      <c r="O429" s="504">
        <v>-0.26888831923438222</v>
      </c>
      <c r="P429" s="461"/>
      <c r="Q429" s="461"/>
      <c r="W429" s="211"/>
      <c r="X429" s="211"/>
      <c r="Y429" s="211"/>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4"/>
      <c r="BX429" s="214"/>
      <c r="BY429" s="214"/>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190"/>
      <c r="C430" s="2160" t="s">
        <v>360</v>
      </c>
      <c r="D430" s="2161"/>
      <c r="E430" s="502">
        <v>0.24216265885219346</v>
      </c>
      <c r="F430" s="461"/>
      <c r="G430" s="461"/>
      <c r="H430" s="2161" t="s">
        <v>365</v>
      </c>
      <c r="I430" s="2161"/>
      <c r="J430" s="503">
        <v>0.21447034221899436</v>
      </c>
      <c r="K430" s="461"/>
      <c r="L430" s="461"/>
      <c r="M430" s="2161" t="s">
        <v>367</v>
      </c>
      <c r="N430" s="2161"/>
      <c r="O430" s="504">
        <v>0.2488667692032582</v>
      </c>
      <c r="P430" s="461"/>
      <c r="Q430" s="461"/>
      <c r="W430" s="211"/>
      <c r="X430" s="211"/>
      <c r="Y430" s="211"/>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4"/>
      <c r="BX430" s="214"/>
      <c r="BY430" s="214"/>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190"/>
      <c r="C431" s="2160" t="s">
        <v>362</v>
      </c>
      <c r="D431" s="2161"/>
      <c r="E431" s="502">
        <v>0.2256050347081725</v>
      </c>
      <c r="F431" s="461"/>
      <c r="G431" s="461"/>
      <c r="H431" s="2161" t="s">
        <v>363</v>
      </c>
      <c r="I431" s="2161"/>
      <c r="J431" s="503">
        <v>-0.2099663270655899</v>
      </c>
      <c r="K431" s="461"/>
      <c r="L431" s="461"/>
      <c r="M431" s="2161" t="s">
        <v>368</v>
      </c>
      <c r="N431" s="2161"/>
      <c r="O431" s="504">
        <v>-0.19003773474776633</v>
      </c>
      <c r="P431" s="461"/>
      <c r="Q431" s="461"/>
      <c r="W431" s="211"/>
      <c r="X431" s="211"/>
      <c r="Y431" s="211"/>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4"/>
      <c r="BX431" s="214"/>
      <c r="BY431" s="214"/>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190"/>
      <c r="C432" s="2160" t="s">
        <v>364</v>
      </c>
      <c r="D432" s="2161"/>
      <c r="E432" s="502">
        <v>-0.1970324338821689</v>
      </c>
      <c r="F432" s="461"/>
      <c r="G432" s="461"/>
      <c r="H432" s="2161" t="s">
        <v>369</v>
      </c>
      <c r="I432" s="2161"/>
      <c r="J432" s="503">
        <v>0.16836952870302255</v>
      </c>
      <c r="K432" s="461"/>
      <c r="L432" s="461"/>
      <c r="M432" s="2161" t="s">
        <v>370</v>
      </c>
      <c r="N432" s="2161"/>
      <c r="O432" s="504">
        <v>-0.18103092995864006</v>
      </c>
      <c r="P432" s="461"/>
      <c r="Q432" s="461"/>
      <c r="W432" s="211"/>
      <c r="X432" s="211"/>
      <c r="Y432" s="211"/>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4"/>
      <c r="BX432" s="214"/>
      <c r="BY432" s="214"/>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190"/>
      <c r="C433" s="2160" t="s">
        <v>367</v>
      </c>
      <c r="D433" s="2161"/>
      <c r="E433" s="502">
        <v>0.18326960653827598</v>
      </c>
      <c r="F433" s="461"/>
      <c r="G433" s="461"/>
      <c r="H433" s="2161" t="s">
        <v>371</v>
      </c>
      <c r="I433" s="2161"/>
      <c r="J433" s="503">
        <v>-0.16155639697644814</v>
      </c>
      <c r="K433" s="461"/>
      <c r="L433" s="461"/>
      <c r="M433" s="2161" t="s">
        <v>371</v>
      </c>
      <c r="N433" s="2161"/>
      <c r="O433" s="504">
        <v>-0.18047143427411827</v>
      </c>
      <c r="P433" s="461"/>
      <c r="Q433" s="461"/>
      <c r="W433" s="211"/>
      <c r="X433" s="211"/>
      <c r="Y433" s="211"/>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4"/>
      <c r="BX433" s="214"/>
      <c r="BY433" s="214"/>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190"/>
      <c r="C434" s="2160" t="s">
        <v>371</v>
      </c>
      <c r="D434" s="2161"/>
      <c r="E434" s="502">
        <v>-0.17693300363231132</v>
      </c>
      <c r="F434" s="461"/>
      <c r="G434" s="461"/>
      <c r="H434" s="2161" t="s">
        <v>372</v>
      </c>
      <c r="I434" s="2161"/>
      <c r="J434" s="503">
        <v>-0.15876609674068184</v>
      </c>
      <c r="K434" s="461"/>
      <c r="L434" s="461"/>
      <c r="M434" s="2161" t="s">
        <v>362</v>
      </c>
      <c r="N434" s="2161"/>
      <c r="O434" s="504">
        <v>0.17238211141602061</v>
      </c>
      <c r="P434" s="461"/>
      <c r="Q434" s="461"/>
      <c r="W434" s="211"/>
      <c r="X434" s="211"/>
      <c r="Y434" s="211"/>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4"/>
      <c r="BX434" s="214"/>
      <c r="BY434" s="214"/>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190"/>
      <c r="C435" s="2160" t="s">
        <v>368</v>
      </c>
      <c r="D435" s="2161"/>
      <c r="E435" s="502">
        <v>-0.16774890583641783</v>
      </c>
      <c r="F435" s="461"/>
      <c r="G435" s="461"/>
      <c r="H435" s="2161" t="s">
        <v>373</v>
      </c>
      <c r="I435" s="2161"/>
      <c r="J435" s="503">
        <v>-0.15755301105761554</v>
      </c>
      <c r="K435" s="461"/>
      <c r="L435" s="461"/>
      <c r="M435" s="2161" t="s">
        <v>360</v>
      </c>
      <c r="N435" s="2161"/>
      <c r="O435" s="504">
        <v>0.14616664546690633</v>
      </c>
      <c r="P435" s="461"/>
      <c r="Q435" s="461"/>
      <c r="W435" s="211"/>
      <c r="X435" s="211"/>
      <c r="Y435" s="211"/>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4"/>
      <c r="BX435" s="214"/>
      <c r="BY435" s="214"/>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190"/>
      <c r="C436" s="2160" t="s">
        <v>370</v>
      </c>
      <c r="D436" s="2161"/>
      <c r="E436" s="502">
        <v>-0.16718016193011451</v>
      </c>
      <c r="F436" s="461"/>
      <c r="G436" s="461"/>
      <c r="H436" s="2161" t="s">
        <v>370</v>
      </c>
      <c r="I436" s="2161"/>
      <c r="J436" s="503">
        <v>-0.14680496259073289</v>
      </c>
      <c r="K436" s="461"/>
      <c r="L436" s="461"/>
      <c r="M436" s="2161" t="s">
        <v>374</v>
      </c>
      <c r="N436" s="2161"/>
      <c r="O436" s="504">
        <v>-0.14295490242316791</v>
      </c>
      <c r="P436" s="461"/>
      <c r="Q436" s="461"/>
      <c r="W436" s="211"/>
      <c r="X436" s="211"/>
      <c r="Y436" s="211"/>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4"/>
      <c r="BX436" s="214"/>
      <c r="BY436" s="214"/>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190"/>
      <c r="C437" s="2160" t="s">
        <v>374</v>
      </c>
      <c r="D437" s="2161"/>
      <c r="E437" s="502">
        <v>-0.13182446593383013</v>
      </c>
      <c r="F437" s="461"/>
      <c r="G437" s="461"/>
      <c r="H437" s="2161" t="s">
        <v>216</v>
      </c>
      <c r="I437" s="2161"/>
      <c r="J437" s="503">
        <v>-0.145662256187815</v>
      </c>
      <c r="K437" s="461"/>
      <c r="L437" s="461"/>
      <c r="M437" s="2161" t="s">
        <v>369</v>
      </c>
      <c r="N437" s="2161"/>
      <c r="O437" s="504">
        <v>0.13884537934639016</v>
      </c>
      <c r="P437" s="461"/>
      <c r="Q437" s="461"/>
      <c r="W437" s="211"/>
      <c r="X437" s="211"/>
      <c r="Y437" s="211"/>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4"/>
      <c r="BX437" s="214"/>
      <c r="BY437" s="214"/>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190"/>
      <c r="C438" s="2160" t="s">
        <v>375</v>
      </c>
      <c r="D438" s="2161"/>
      <c r="E438" s="502">
        <v>-0.11932008316911483</v>
      </c>
      <c r="F438" s="461"/>
      <c r="G438" s="461"/>
      <c r="H438" s="2161" t="s">
        <v>366</v>
      </c>
      <c r="I438" s="2161"/>
      <c r="J438" s="503">
        <v>0.1450977014891954</v>
      </c>
      <c r="K438" s="461"/>
      <c r="L438" s="461"/>
      <c r="M438" s="2161" t="s">
        <v>375</v>
      </c>
      <c r="N438" s="2161"/>
      <c r="O438" s="504">
        <v>-0.1356732910376327</v>
      </c>
      <c r="P438" s="461"/>
      <c r="Q438" s="461"/>
      <c r="W438" s="211"/>
      <c r="X438" s="211"/>
      <c r="Y438" s="211"/>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4"/>
      <c r="BX438" s="214"/>
      <c r="BY438" s="214"/>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190"/>
      <c r="C439" s="2160" t="s">
        <v>369</v>
      </c>
      <c r="D439" s="2161"/>
      <c r="E439" s="502">
        <v>0.1114753291758265</v>
      </c>
      <c r="F439" s="461"/>
      <c r="G439" s="461"/>
      <c r="H439" s="2161" t="s">
        <v>368</v>
      </c>
      <c r="I439" s="2161"/>
      <c r="J439" s="503">
        <v>-0.14006544450356917</v>
      </c>
      <c r="K439" s="461"/>
      <c r="L439" s="461"/>
      <c r="M439" s="2161" t="s">
        <v>376</v>
      </c>
      <c r="N439" s="2161"/>
      <c r="O439" s="504">
        <v>0.13181246944199515</v>
      </c>
      <c r="P439" s="461"/>
      <c r="Q439" s="461"/>
      <c r="W439" s="211"/>
      <c r="X439" s="211"/>
      <c r="Y439" s="211"/>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4"/>
      <c r="BX439" s="214"/>
      <c r="BY439" s="214"/>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190"/>
      <c r="C440" s="2160" t="s">
        <v>377</v>
      </c>
      <c r="D440" s="2161"/>
      <c r="E440" s="502">
        <v>-9.6300552060160999E-2</v>
      </c>
      <c r="F440" s="461"/>
      <c r="G440" s="461"/>
      <c r="H440" s="2161" t="s">
        <v>378</v>
      </c>
      <c r="I440" s="2161"/>
      <c r="J440" s="503">
        <v>-0.11355247907563754</v>
      </c>
      <c r="K440" s="461"/>
      <c r="L440" s="461"/>
      <c r="M440" s="2161" t="s">
        <v>379</v>
      </c>
      <c r="N440" s="2161"/>
      <c r="O440" s="504">
        <v>-0.11513968581484255</v>
      </c>
      <c r="P440" s="461"/>
      <c r="Q440" s="461"/>
      <c r="W440" s="211"/>
      <c r="X440" s="211"/>
      <c r="Y440" s="211"/>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4"/>
      <c r="BX440" s="214"/>
      <c r="BY440" s="214"/>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190"/>
      <c r="C441" s="2160" t="s">
        <v>379</v>
      </c>
      <c r="D441" s="2161"/>
      <c r="E441" s="502">
        <v>-9.2482329891234089E-2</v>
      </c>
      <c r="F441" s="461"/>
      <c r="G441" s="461"/>
      <c r="H441" s="2161" t="s">
        <v>367</v>
      </c>
      <c r="I441" s="2161"/>
      <c r="J441" s="503">
        <v>0.10754857199320571</v>
      </c>
      <c r="K441" s="461"/>
      <c r="L441" s="461"/>
      <c r="M441" s="2161" t="s">
        <v>380</v>
      </c>
      <c r="N441" s="2161"/>
      <c r="O441" s="504">
        <v>-0.10668270700839187</v>
      </c>
      <c r="P441" s="461"/>
      <c r="Q441" s="461"/>
      <c r="W441" s="211"/>
      <c r="X441" s="211"/>
      <c r="Y441" s="211"/>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4"/>
      <c r="BX441" s="214"/>
      <c r="BY441" s="214"/>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190"/>
      <c r="C442" s="2160" t="s">
        <v>381</v>
      </c>
      <c r="D442" s="2161"/>
      <c r="E442" s="502">
        <v>-9.2237496919491416E-2</v>
      </c>
      <c r="F442" s="461"/>
      <c r="G442" s="461"/>
      <c r="H442" s="2161" t="s">
        <v>382</v>
      </c>
      <c r="I442" s="2161"/>
      <c r="J442" s="503">
        <v>0.107314028531645</v>
      </c>
      <c r="K442" s="461"/>
      <c r="L442" s="461"/>
      <c r="M442" s="2161" t="s">
        <v>373</v>
      </c>
      <c r="N442" s="2161"/>
      <c r="O442" s="504">
        <v>0.10503831705207874</v>
      </c>
      <c r="P442" s="461"/>
      <c r="Q442" s="461"/>
      <c r="W442" s="211"/>
      <c r="X442" s="211"/>
      <c r="Y442" s="211"/>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4"/>
      <c r="BX442" s="214"/>
      <c r="BY442" s="214"/>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190"/>
      <c r="C443" s="2160" t="s">
        <v>216</v>
      </c>
      <c r="D443" s="2161"/>
      <c r="E443" s="502">
        <v>-8.8097953124446626E-2</v>
      </c>
      <c r="F443" s="461"/>
      <c r="G443" s="461"/>
      <c r="H443" s="2161" t="s">
        <v>381</v>
      </c>
      <c r="I443" s="2161"/>
      <c r="J443" s="503">
        <v>-0.10300858524515147</v>
      </c>
      <c r="K443" s="461"/>
      <c r="L443" s="461"/>
      <c r="M443" s="2161" t="s">
        <v>381</v>
      </c>
      <c r="N443" s="2161"/>
      <c r="O443" s="504">
        <v>-0.10310222378353884</v>
      </c>
      <c r="P443" s="461"/>
      <c r="Q443" s="461"/>
      <c r="W443" s="211"/>
      <c r="X443" s="211"/>
      <c r="Y443" s="211"/>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4"/>
      <c r="BX443" s="214"/>
      <c r="BY443" s="214"/>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190"/>
      <c r="C444" s="2160" t="s">
        <v>383</v>
      </c>
      <c r="D444" s="2161"/>
      <c r="E444" s="502">
        <v>-8.0507019093818091E-2</v>
      </c>
      <c r="F444" s="461"/>
      <c r="G444" s="461"/>
      <c r="H444" s="2161" t="s">
        <v>376</v>
      </c>
      <c r="I444" s="2161"/>
      <c r="J444" s="503">
        <v>0.10093989479165559</v>
      </c>
      <c r="K444" s="461"/>
      <c r="L444" s="461"/>
      <c r="M444" s="2161" t="s">
        <v>384</v>
      </c>
      <c r="N444" s="2161"/>
      <c r="O444" s="504">
        <v>-0.10309916318042638</v>
      </c>
      <c r="P444" s="461"/>
      <c r="Q444" s="461"/>
      <c r="W444" s="211"/>
      <c r="X444" s="211"/>
      <c r="Y444" s="211"/>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4"/>
      <c r="BX444" s="214"/>
      <c r="BY444" s="214"/>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190"/>
      <c r="C445" s="2160" t="s">
        <v>380</v>
      </c>
      <c r="D445" s="2161"/>
      <c r="E445" s="502">
        <v>-7.8481326409303581E-2</v>
      </c>
      <c r="F445" s="461"/>
      <c r="G445" s="461"/>
      <c r="H445" s="2161" t="s">
        <v>375</v>
      </c>
      <c r="I445" s="2161"/>
      <c r="J445" s="503">
        <v>-0.10014226187618185</v>
      </c>
      <c r="K445" s="461"/>
      <c r="L445" s="461"/>
      <c r="M445" s="2161" t="s">
        <v>385</v>
      </c>
      <c r="N445" s="2161"/>
      <c r="O445" s="504">
        <v>-8.3299000430269957E-2</v>
      </c>
      <c r="P445" s="461"/>
      <c r="Q445" s="461"/>
      <c r="W445" s="211"/>
      <c r="X445" s="211"/>
      <c r="Y445" s="211"/>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4"/>
      <c r="BX445" s="214"/>
      <c r="BY445" s="214"/>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2160" t="s">
        <v>372</v>
      </c>
      <c r="D446" s="2161"/>
      <c r="E446" s="502">
        <v>-6.7765444562229382E-2</v>
      </c>
      <c r="F446" s="461"/>
      <c r="G446" s="461"/>
      <c r="H446" s="2161" t="s">
        <v>386</v>
      </c>
      <c r="I446" s="2161"/>
      <c r="J446" s="503">
        <v>9.9620199487723562E-2</v>
      </c>
      <c r="K446" s="461"/>
      <c r="L446" s="461"/>
      <c r="M446" s="2161" t="s">
        <v>387</v>
      </c>
      <c r="N446" s="2161"/>
      <c r="O446" s="504">
        <v>8.2657141276735846E-2</v>
      </c>
      <c r="P446" s="461"/>
      <c r="Q446" s="461"/>
      <c r="W446" s="211"/>
      <c r="X446" s="211"/>
      <c r="Y446" s="211"/>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4"/>
      <c r="BX446" s="214"/>
      <c r="BY446" s="214"/>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2160" t="s">
        <v>388</v>
      </c>
      <c r="D447" s="2161"/>
      <c r="E447" s="502">
        <v>6.4815618307889747E-2</v>
      </c>
      <c r="F447" s="461"/>
      <c r="G447" s="461"/>
      <c r="H447" s="2161" t="s">
        <v>389</v>
      </c>
      <c r="I447" s="2161"/>
      <c r="J447" s="503">
        <v>-9.4579538770951072E-2</v>
      </c>
      <c r="K447" s="461"/>
      <c r="L447" s="461"/>
      <c r="M447" s="2161" t="s">
        <v>390</v>
      </c>
      <c r="N447" s="2161"/>
      <c r="O447" s="504">
        <v>-8.0959694508483837E-2</v>
      </c>
      <c r="P447" s="461"/>
      <c r="Q447" s="461"/>
      <c r="W447" s="211"/>
      <c r="X447" s="211"/>
      <c r="Y447" s="211"/>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4"/>
      <c r="BX447" s="214"/>
      <c r="BY447" s="214"/>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2160" t="s">
        <v>382</v>
      </c>
      <c r="D448" s="2161"/>
      <c r="E448" s="502">
        <v>6.3787266198481268E-2</v>
      </c>
      <c r="F448" s="461"/>
      <c r="G448" s="461"/>
      <c r="H448" s="2161" t="s">
        <v>391</v>
      </c>
      <c r="I448" s="2161"/>
      <c r="J448" s="503">
        <v>-9.2598392743984681E-2</v>
      </c>
      <c r="K448" s="461"/>
      <c r="L448" s="461"/>
      <c r="M448" s="2161" t="s">
        <v>392</v>
      </c>
      <c r="N448" s="2161"/>
      <c r="O448" s="504">
        <v>8.0398606293632005E-2</v>
      </c>
      <c r="P448" s="461"/>
      <c r="Q448" s="461"/>
      <c r="W448" s="211"/>
      <c r="X448" s="211"/>
      <c r="Y448" s="211"/>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4"/>
      <c r="BX448" s="214"/>
      <c r="BY448" s="214"/>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2160" t="s">
        <v>393</v>
      </c>
      <c r="D449" s="2161"/>
      <c r="E449" s="502">
        <v>6.1359658790384769E-2</v>
      </c>
      <c r="F449" s="461"/>
      <c r="G449" s="461"/>
      <c r="H449" s="2161" t="s">
        <v>394</v>
      </c>
      <c r="I449" s="2161"/>
      <c r="J449" s="503">
        <v>8.3734924255800744E-2</v>
      </c>
      <c r="K449" s="461"/>
      <c r="L449" s="461"/>
      <c r="M449" s="2161" t="s">
        <v>395</v>
      </c>
      <c r="N449" s="2161"/>
      <c r="O449" s="504">
        <v>-7.5672829217939858E-2</v>
      </c>
      <c r="P449" s="461"/>
      <c r="Q449" s="461"/>
      <c r="W449" s="211"/>
      <c r="X449" s="211"/>
      <c r="Y449" s="211"/>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4"/>
      <c r="BX449" s="214"/>
      <c r="BY449" s="214"/>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2160" t="s">
        <v>376</v>
      </c>
      <c r="D450" s="2161"/>
      <c r="E450" s="502">
        <v>5.9005972412968746E-2</v>
      </c>
      <c r="F450" s="461"/>
      <c r="G450" s="461"/>
      <c r="H450" s="2161" t="s">
        <v>388</v>
      </c>
      <c r="I450" s="2161"/>
      <c r="J450" s="503">
        <v>7.2780215466552764E-2</v>
      </c>
      <c r="K450" s="461"/>
      <c r="L450" s="461"/>
      <c r="M450" s="2161" t="s">
        <v>396</v>
      </c>
      <c r="N450" s="2161"/>
      <c r="O450" s="504">
        <v>7.3489435367251443E-2</v>
      </c>
      <c r="P450" s="461"/>
      <c r="Q450" s="461"/>
      <c r="W450" s="211"/>
      <c r="X450" s="211"/>
      <c r="Y450" s="211"/>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4"/>
      <c r="BX450" s="214"/>
      <c r="BY450" s="214"/>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2160" t="s">
        <v>397</v>
      </c>
      <c r="D451" s="2161"/>
      <c r="E451" s="502">
        <v>5.6983263363524508E-2</v>
      </c>
      <c r="F451" s="461"/>
      <c r="G451" s="461"/>
      <c r="H451" s="2161" t="s">
        <v>393</v>
      </c>
      <c r="I451" s="2161"/>
      <c r="J451" s="503">
        <v>7.0794506897226106E-2</v>
      </c>
      <c r="K451" s="461"/>
      <c r="L451" s="461"/>
      <c r="M451" s="2161" t="s">
        <v>398</v>
      </c>
      <c r="N451" s="2161"/>
      <c r="O451" s="504">
        <v>6.8167053104366035E-2</v>
      </c>
      <c r="P451" s="461"/>
      <c r="Q451" s="461"/>
      <c r="W451" s="211"/>
      <c r="X451" s="211"/>
      <c r="Y451" s="211"/>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4"/>
      <c r="BX451" s="214"/>
      <c r="BY451" s="214"/>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2160" t="s">
        <v>384</v>
      </c>
      <c r="D452" s="2161"/>
      <c r="E452" s="502">
        <v>-5.5973819888369747E-2</v>
      </c>
      <c r="F452" s="461"/>
      <c r="G452" s="461"/>
      <c r="H452" s="2161" t="s">
        <v>399</v>
      </c>
      <c r="I452" s="2161"/>
      <c r="J452" s="503">
        <v>-7.0100183201740163E-2</v>
      </c>
      <c r="K452" s="461"/>
      <c r="L452" s="461"/>
      <c r="M452" s="2161" t="s">
        <v>383</v>
      </c>
      <c r="N452" s="2161"/>
      <c r="O452" s="504">
        <v>-5.29633762657086E-2</v>
      </c>
      <c r="P452" s="461"/>
      <c r="Q452" s="461"/>
      <c r="W452" s="211"/>
      <c r="X452" s="211"/>
      <c r="Y452" s="211"/>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4"/>
      <c r="BX452" s="214"/>
      <c r="BY452" s="214"/>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2160" t="s">
        <v>378</v>
      </c>
      <c r="D453" s="2161"/>
      <c r="E453" s="502">
        <v>-5.590104841682967E-2</v>
      </c>
      <c r="F453" s="461"/>
      <c r="G453" s="461"/>
      <c r="H453" s="2161" t="s">
        <v>400</v>
      </c>
      <c r="I453" s="2161"/>
      <c r="J453" s="503">
        <v>6.7762884311635171E-2</v>
      </c>
      <c r="K453" s="461"/>
      <c r="L453" s="461"/>
      <c r="M453" s="2161" t="s">
        <v>364</v>
      </c>
      <c r="N453" s="2161"/>
      <c r="O453" s="504">
        <v>-5.0385300602938513E-2</v>
      </c>
      <c r="P453" s="461"/>
      <c r="Q453" s="461"/>
      <c r="W453" s="211"/>
      <c r="X453" s="211"/>
      <c r="Y453" s="211"/>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4"/>
      <c r="BX453" s="214"/>
      <c r="BY453" s="214"/>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2160" t="s">
        <v>401</v>
      </c>
      <c r="D454" s="2161"/>
      <c r="E454" s="502">
        <v>5.5667756204394736E-2</v>
      </c>
      <c r="F454" s="461"/>
      <c r="G454" s="461"/>
      <c r="H454" s="2161" t="s">
        <v>390</v>
      </c>
      <c r="I454" s="2161"/>
      <c r="J454" s="503">
        <v>6.4622237605092198E-2</v>
      </c>
      <c r="K454" s="461"/>
      <c r="L454" s="461"/>
      <c r="M454" s="2161" t="s">
        <v>401</v>
      </c>
      <c r="N454" s="2161"/>
      <c r="O454" s="504">
        <v>4.9493701806100611E-2</v>
      </c>
      <c r="P454" s="461"/>
      <c r="Q454" s="461"/>
      <c r="W454" s="211"/>
      <c r="X454" s="211"/>
      <c r="Y454" s="211"/>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4"/>
      <c r="BX454" s="214"/>
      <c r="BY454" s="214"/>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2160" t="s">
        <v>396</v>
      </c>
      <c r="D455" s="2161"/>
      <c r="E455" s="502">
        <v>4.9513737653253669E-2</v>
      </c>
      <c r="F455" s="461"/>
      <c r="G455" s="461"/>
      <c r="H455" s="2161" t="s">
        <v>374</v>
      </c>
      <c r="I455" s="2161"/>
      <c r="J455" s="503">
        <v>-6.1614072173785485E-2</v>
      </c>
      <c r="K455" s="461"/>
      <c r="L455" s="461"/>
      <c r="M455" s="2161" t="s">
        <v>402</v>
      </c>
      <c r="N455" s="2161"/>
      <c r="O455" s="504">
        <v>4.7879639785829944E-2</v>
      </c>
      <c r="P455" s="461"/>
      <c r="Q455" s="461"/>
      <c r="W455" s="211"/>
      <c r="X455" s="211"/>
      <c r="Y455" s="211"/>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4"/>
      <c r="BX455" s="214"/>
      <c r="BY455" s="214"/>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2160" t="s">
        <v>392</v>
      </c>
      <c r="D456" s="2161"/>
      <c r="E456" s="502">
        <v>4.6455288165701963E-2</v>
      </c>
      <c r="F456" s="461"/>
      <c r="G456" s="461"/>
      <c r="H456" s="2161" t="s">
        <v>403</v>
      </c>
      <c r="I456" s="2161"/>
      <c r="J456" s="503">
        <v>-6.0330225196587949E-2</v>
      </c>
      <c r="K456" s="461"/>
      <c r="L456" s="461"/>
      <c r="M456" s="2161" t="s">
        <v>404</v>
      </c>
      <c r="N456" s="2161"/>
      <c r="O456" s="504">
        <v>4.2875370050588515E-2</v>
      </c>
      <c r="P456" s="461"/>
      <c r="Q456" s="461"/>
      <c r="W456" s="211"/>
      <c r="X456" s="211"/>
      <c r="Y456" s="211"/>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4"/>
      <c r="BX456" s="214"/>
      <c r="BY456" s="214"/>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2160" t="s">
        <v>385</v>
      </c>
      <c r="D457" s="2161"/>
      <c r="E457" s="502">
        <v>-4.3855589065815388E-2</v>
      </c>
      <c r="F457" s="461"/>
      <c r="G457" s="461"/>
      <c r="H457" s="2161" t="s">
        <v>405</v>
      </c>
      <c r="I457" s="2161"/>
      <c r="J457" s="503">
        <v>-5.4171702115133773E-2</v>
      </c>
      <c r="K457" s="461"/>
      <c r="L457" s="461"/>
      <c r="M457" s="2161" t="s">
        <v>406</v>
      </c>
      <c r="N457" s="2161"/>
      <c r="O457" s="504">
        <v>4.1139165379228314E-2</v>
      </c>
      <c r="P457" s="461"/>
      <c r="Q457" s="461"/>
      <c r="W457" s="211"/>
      <c r="X457" s="211"/>
      <c r="Y457" s="211"/>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4"/>
      <c r="BX457" s="214"/>
      <c r="BY457" s="214"/>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2160" t="s">
        <v>395</v>
      </c>
      <c r="D458" s="2161"/>
      <c r="E458" s="502">
        <v>-3.9208892374269673E-2</v>
      </c>
      <c r="F458" s="461"/>
      <c r="G458" s="461"/>
      <c r="H458" s="2161" t="s">
        <v>404</v>
      </c>
      <c r="I458" s="2161"/>
      <c r="J458" s="503">
        <v>-5.2897379972676725E-2</v>
      </c>
      <c r="K458" s="461"/>
      <c r="L458" s="461"/>
      <c r="M458" s="2161" t="s">
        <v>407</v>
      </c>
      <c r="N458" s="2161"/>
      <c r="O458" s="504">
        <v>-4.0857475838161655E-2</v>
      </c>
      <c r="P458" s="461"/>
      <c r="Q458" s="461"/>
      <c r="W458" s="211"/>
      <c r="X458" s="211"/>
      <c r="Y458" s="21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4"/>
      <c r="BX458" s="214"/>
      <c r="BY458" s="214"/>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2160" t="s">
        <v>408</v>
      </c>
      <c r="D459" s="2161"/>
      <c r="E459" s="502">
        <v>3.845562051933455E-2</v>
      </c>
      <c r="F459" s="461"/>
      <c r="G459" s="461"/>
      <c r="H459" s="2161" t="s">
        <v>409</v>
      </c>
      <c r="I459" s="2161"/>
      <c r="J459" s="503">
        <v>5.2833730698187635E-2</v>
      </c>
      <c r="K459" s="461"/>
      <c r="L459" s="461"/>
      <c r="M459" s="2161" t="s">
        <v>388</v>
      </c>
      <c r="N459" s="2161"/>
      <c r="O459" s="504">
        <v>4.0452696035662289E-2</v>
      </c>
      <c r="P459" s="461"/>
      <c r="Q459" s="461"/>
      <c r="W459" s="211"/>
      <c r="X459" s="211"/>
      <c r="Y459" s="211"/>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4"/>
      <c r="BX459" s="214"/>
      <c r="BY459" s="214"/>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2160" t="s">
        <v>403</v>
      </c>
      <c r="D460" s="2161"/>
      <c r="E460" s="502">
        <v>-3.2837676984026606E-2</v>
      </c>
      <c r="F460" s="461"/>
      <c r="G460" s="461"/>
      <c r="H460" s="2161" t="s">
        <v>397</v>
      </c>
      <c r="I460" s="2161"/>
      <c r="J460" s="503">
        <v>5.0430984512387957E-2</v>
      </c>
      <c r="K460" s="461"/>
      <c r="L460" s="461"/>
      <c r="M460" s="2161" t="s">
        <v>410</v>
      </c>
      <c r="N460" s="2161"/>
      <c r="O460" s="504">
        <v>3.2674516375622575E-2</v>
      </c>
      <c r="P460" s="461"/>
      <c r="Q460" s="461"/>
      <c r="W460" s="211"/>
      <c r="X460" s="211"/>
      <c r="Y460" s="211"/>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4"/>
      <c r="BX460" s="214"/>
      <c r="BY460" s="214"/>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2160" t="s">
        <v>411</v>
      </c>
      <c r="D461" s="2161"/>
      <c r="E461" s="502">
        <v>-2.8189470377461067E-2</v>
      </c>
      <c r="F461" s="461"/>
      <c r="G461" s="461"/>
      <c r="H461" s="2161" t="s">
        <v>379</v>
      </c>
      <c r="I461" s="2161"/>
      <c r="J461" s="503">
        <v>-5.039513113800384E-2</v>
      </c>
      <c r="K461" s="461"/>
      <c r="L461" s="461"/>
      <c r="M461" s="2161" t="s">
        <v>382</v>
      </c>
      <c r="N461" s="2161"/>
      <c r="O461" s="504">
        <v>3.2279130983968542E-2</v>
      </c>
      <c r="P461" s="461"/>
      <c r="Q461" s="461"/>
      <c r="W461" s="211"/>
      <c r="X461" s="211"/>
      <c r="Y461" s="211"/>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4"/>
      <c r="BX461" s="214"/>
      <c r="BY461" s="214"/>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2160" t="s">
        <v>410</v>
      </c>
      <c r="D462" s="2161"/>
      <c r="E462" s="502">
        <v>2.7035144561066402E-2</v>
      </c>
      <c r="F462" s="461"/>
      <c r="G462" s="461"/>
      <c r="H462" s="2161" t="s">
        <v>408</v>
      </c>
      <c r="I462" s="2161"/>
      <c r="J462" s="503">
        <v>4.8995207671084347E-2</v>
      </c>
      <c r="K462" s="461"/>
      <c r="L462" s="461"/>
      <c r="M462" s="2161" t="s">
        <v>397</v>
      </c>
      <c r="N462" s="2161"/>
      <c r="O462" s="504">
        <v>3.2220808842732915E-2</v>
      </c>
      <c r="P462" s="461"/>
      <c r="Q462" s="461"/>
      <c r="W462" s="211"/>
      <c r="X462" s="211"/>
      <c r="Y462" s="211"/>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4"/>
      <c r="BX462" s="214"/>
      <c r="BY462" s="214"/>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2160" t="s">
        <v>373</v>
      </c>
      <c r="D463" s="2161"/>
      <c r="E463" s="502">
        <v>-2.5807848830305596E-2</v>
      </c>
      <c r="F463" s="461"/>
      <c r="G463" s="461"/>
      <c r="H463" s="2161" t="s">
        <v>412</v>
      </c>
      <c r="I463" s="2161"/>
      <c r="J463" s="503">
        <v>-4.2526092372780662E-2</v>
      </c>
      <c r="K463" s="461"/>
      <c r="L463" s="461"/>
      <c r="M463" s="2161" t="s">
        <v>400</v>
      </c>
      <c r="N463" s="2161"/>
      <c r="O463" s="504">
        <v>-3.203234180955581E-2</v>
      </c>
      <c r="P463" s="461"/>
      <c r="Q463" s="461"/>
      <c r="W463" s="211"/>
      <c r="X463" s="211"/>
      <c r="Y463" s="211"/>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4"/>
      <c r="BX463" s="214"/>
      <c r="BY463" s="214"/>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2160" t="s">
        <v>413</v>
      </c>
      <c r="D464" s="2161"/>
      <c r="E464" s="502">
        <v>1.9320680951642032E-2</v>
      </c>
      <c r="F464" s="461"/>
      <c r="G464" s="461"/>
      <c r="H464" s="2161" t="s">
        <v>398</v>
      </c>
      <c r="I464" s="2161"/>
      <c r="J464" s="503">
        <v>-4.1786747207321152E-2</v>
      </c>
      <c r="K464" s="461"/>
      <c r="L464" s="461"/>
      <c r="M464" s="2161" t="s">
        <v>414</v>
      </c>
      <c r="N464" s="2161"/>
      <c r="O464" s="504">
        <v>3.1644624591383445E-2</v>
      </c>
      <c r="P464" s="461"/>
      <c r="Q464" s="461"/>
      <c r="W464" s="211"/>
      <c r="X464" s="211"/>
      <c r="Y464" s="211"/>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4"/>
      <c r="BX464" s="214"/>
      <c r="BY464" s="214"/>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2160" t="s">
        <v>415</v>
      </c>
      <c r="D465" s="2161"/>
      <c r="E465" s="502">
        <v>-1.3273063898197886E-2</v>
      </c>
      <c r="F465" s="461"/>
      <c r="G465" s="461"/>
      <c r="H465" s="2161" t="s">
        <v>411</v>
      </c>
      <c r="I465" s="2161"/>
      <c r="J465" s="503">
        <v>-4.0923435809517072E-2</v>
      </c>
      <c r="K465" s="461"/>
      <c r="L465" s="461"/>
      <c r="M465" s="2161" t="s">
        <v>394</v>
      </c>
      <c r="N465" s="2161"/>
      <c r="O465" s="504">
        <v>2.9496142244280148E-2</v>
      </c>
      <c r="P465" s="461"/>
      <c r="Q465" s="461"/>
      <c r="W465" s="211"/>
      <c r="X465" s="211"/>
      <c r="Y465" s="211"/>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4"/>
      <c r="BX465" s="214"/>
      <c r="BY465" s="214"/>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2160" t="s">
        <v>400</v>
      </c>
      <c r="D466" s="2161"/>
      <c r="E466" s="502">
        <v>1.2982652420523098E-2</v>
      </c>
      <c r="F466" s="461"/>
      <c r="G466" s="461"/>
      <c r="H466" s="2161" t="s">
        <v>384</v>
      </c>
      <c r="I466" s="2161"/>
      <c r="J466" s="503">
        <v>-4.0652180764858228E-2</v>
      </c>
      <c r="K466" s="461"/>
      <c r="L466" s="461"/>
      <c r="M466" s="2161" t="s">
        <v>391</v>
      </c>
      <c r="N466" s="2161"/>
      <c r="O466" s="504">
        <v>-2.6438153432461215E-2</v>
      </c>
      <c r="P466" s="461"/>
      <c r="Q466" s="461"/>
      <c r="W466" s="211"/>
      <c r="X466" s="211"/>
      <c r="Y466" s="211"/>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4"/>
      <c r="BX466" s="214"/>
      <c r="BY466" s="214"/>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2160" t="s">
        <v>389</v>
      </c>
      <c r="D467" s="2161"/>
      <c r="E467" s="502">
        <v>-2.9506065039348419E-3</v>
      </c>
      <c r="F467" s="461"/>
      <c r="G467" s="461"/>
      <c r="H467" s="2161" t="s">
        <v>387</v>
      </c>
      <c r="I467" s="2161"/>
      <c r="J467" s="503">
        <v>3.9614923658523073E-2</v>
      </c>
      <c r="K467" s="461"/>
      <c r="L467" s="461"/>
      <c r="M467" s="2161" t="s">
        <v>416</v>
      </c>
      <c r="N467" s="2161"/>
      <c r="O467" s="504">
        <v>-2.5795311598198593E-2</v>
      </c>
      <c r="P467" s="461"/>
      <c r="Q467" s="461"/>
      <c r="W467" s="211"/>
      <c r="X467" s="211"/>
      <c r="Y467" s="211"/>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4"/>
      <c r="BX467" s="214"/>
      <c r="BY467" s="214"/>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2160" t="s">
        <v>417</v>
      </c>
      <c r="D468" s="2161"/>
      <c r="E468" s="505">
        <v>-1.2237279875729095E-3</v>
      </c>
      <c r="F468" s="461"/>
      <c r="G468" s="461"/>
      <c r="H468" s="2161" t="s">
        <v>383</v>
      </c>
      <c r="I468" s="2161"/>
      <c r="J468" s="503">
        <v>-3.89923394492439E-2</v>
      </c>
      <c r="K468" s="461"/>
      <c r="L468" s="461"/>
      <c r="M468" s="2161" t="s">
        <v>399</v>
      </c>
      <c r="N468" s="2161"/>
      <c r="O468" s="504">
        <v>2.3199159026395834E-2</v>
      </c>
      <c r="P468" s="461"/>
      <c r="Q468" s="461"/>
      <c r="W468" s="211"/>
      <c r="X468" s="211"/>
      <c r="Y468" s="211"/>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4"/>
      <c r="BX468" s="214"/>
      <c r="BY468" s="214"/>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2160"/>
      <c r="D469" s="2161"/>
      <c r="E469" s="461"/>
      <c r="F469" s="461"/>
      <c r="G469" s="461"/>
      <c r="H469" s="2161" t="s">
        <v>410</v>
      </c>
      <c r="I469" s="2161"/>
      <c r="J469" s="503">
        <v>3.746501626926383E-2</v>
      </c>
      <c r="K469" s="461"/>
      <c r="L469" s="461"/>
      <c r="M469" s="2161" t="s">
        <v>216</v>
      </c>
      <c r="N469" s="2161"/>
      <c r="O469" s="504">
        <v>-2.2862348306592103E-2</v>
      </c>
      <c r="P469" s="461"/>
      <c r="Q469" s="461"/>
      <c r="W469" s="211"/>
      <c r="X469" s="211"/>
      <c r="Y469" s="211"/>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4"/>
      <c r="BX469" s="214"/>
      <c r="BY469" s="214"/>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2160"/>
      <c r="D470" s="2161"/>
      <c r="E470" s="461"/>
      <c r="F470" s="461"/>
      <c r="G470" s="461"/>
      <c r="H470" s="2161" t="s">
        <v>418</v>
      </c>
      <c r="I470" s="2161"/>
      <c r="J470" s="503">
        <v>3.6256476996809957E-2</v>
      </c>
      <c r="K470" s="461"/>
      <c r="L470" s="461"/>
      <c r="M470" s="2161" t="s">
        <v>377</v>
      </c>
      <c r="N470" s="2161"/>
      <c r="O470" s="504">
        <v>-2.2520532538989686E-2</v>
      </c>
      <c r="P470" s="461"/>
      <c r="Q470" s="461"/>
      <c r="W470" s="211"/>
      <c r="X470" s="211"/>
      <c r="Y470" s="211"/>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4"/>
      <c r="BX470" s="214"/>
      <c r="BY470" s="214"/>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2160"/>
      <c r="D471" s="2161"/>
      <c r="E471" s="461"/>
      <c r="F471" s="461"/>
      <c r="G471" s="461"/>
      <c r="H471" s="2161" t="s">
        <v>419</v>
      </c>
      <c r="I471" s="2161"/>
      <c r="J471" s="503">
        <v>-3.5425425100843316E-2</v>
      </c>
      <c r="K471" s="461"/>
      <c r="L471" s="461"/>
      <c r="M471" s="2161" t="s">
        <v>420</v>
      </c>
      <c r="N471" s="2161"/>
      <c r="O471" s="504">
        <v>2.0569862429435655E-2</v>
      </c>
      <c r="P471" s="461"/>
      <c r="Q471" s="461"/>
      <c r="W471" s="211"/>
      <c r="X471" s="211"/>
      <c r="Y471" s="211"/>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4"/>
      <c r="BX471" s="214"/>
      <c r="BY471" s="214"/>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2160" t="s">
        <v>226</v>
      </c>
      <c r="D472" s="2161"/>
      <c r="E472" s="2161"/>
      <c r="F472" s="461"/>
      <c r="G472" s="461"/>
      <c r="H472" s="2161" t="s">
        <v>377</v>
      </c>
      <c r="I472" s="2161"/>
      <c r="J472" s="503">
        <v>-3.4581824995512447E-2</v>
      </c>
      <c r="K472" s="461"/>
      <c r="L472" s="461"/>
      <c r="M472" s="2161" t="s">
        <v>412</v>
      </c>
      <c r="N472" s="2161"/>
      <c r="O472" s="504">
        <v>-1.9379638280279898E-2</v>
      </c>
      <c r="P472" s="461"/>
      <c r="Q472" s="461"/>
      <c r="W472" s="211"/>
      <c r="X472" s="211"/>
      <c r="Y472" s="211"/>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4"/>
      <c r="BX472" s="214"/>
      <c r="BY472" s="214"/>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2160"/>
      <c r="D473" s="2161"/>
      <c r="E473" s="484" t="s">
        <v>227</v>
      </c>
      <c r="F473" s="461"/>
      <c r="G473" s="461"/>
      <c r="H473" s="2161" t="s">
        <v>421</v>
      </c>
      <c r="I473" s="2161"/>
      <c r="J473" s="503">
        <v>2.6951137412887318E-2</v>
      </c>
      <c r="K473" s="461"/>
      <c r="L473" s="461"/>
      <c r="M473" s="2161" t="s">
        <v>419</v>
      </c>
      <c r="N473" s="2161"/>
      <c r="O473" s="504">
        <v>-1.9007766116289449E-2</v>
      </c>
      <c r="P473" s="461"/>
      <c r="Q473" s="461"/>
      <c r="W473" s="211"/>
      <c r="X473" s="211"/>
      <c r="Y473" s="211"/>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4"/>
      <c r="BX473" s="214"/>
      <c r="BY473" s="214"/>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2160" t="s">
        <v>216</v>
      </c>
      <c r="D474" s="2161"/>
      <c r="E474" s="499">
        <v>7.7612493447171953E-3</v>
      </c>
      <c r="F474" s="461"/>
      <c r="G474" s="461"/>
      <c r="H474" s="2161" t="s">
        <v>413</v>
      </c>
      <c r="I474" s="2161"/>
      <c r="J474" s="503">
        <v>2.5575927699585745E-2</v>
      </c>
      <c r="K474" s="461"/>
      <c r="L474" s="461"/>
      <c r="M474" s="2161" t="s">
        <v>411</v>
      </c>
      <c r="N474" s="2161"/>
      <c r="O474" s="504">
        <v>-1.867983600002162E-2</v>
      </c>
      <c r="P474" s="461"/>
      <c r="Q474" s="461"/>
      <c r="W474" s="211"/>
      <c r="X474" s="211"/>
      <c r="Y474" s="211"/>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4"/>
      <c r="BX474" s="214"/>
      <c r="BY474" s="214"/>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2160" t="s">
        <v>368</v>
      </c>
      <c r="D475" s="2161"/>
      <c r="E475" s="502">
        <v>2.8139695409315376E-2</v>
      </c>
      <c r="F475" s="461"/>
      <c r="G475" s="461"/>
      <c r="H475" s="2161" t="s">
        <v>422</v>
      </c>
      <c r="I475" s="2161"/>
      <c r="J475" s="503">
        <v>2.5052878023879854E-2</v>
      </c>
      <c r="K475" s="461"/>
      <c r="L475" s="461"/>
      <c r="M475" s="2161" t="s">
        <v>423</v>
      </c>
      <c r="N475" s="2161"/>
      <c r="O475" s="504">
        <v>1.7865011793221777E-2</v>
      </c>
      <c r="P475" s="461"/>
      <c r="Q475" s="461"/>
      <c r="W475" s="211"/>
      <c r="X475" s="211"/>
      <c r="Y475" s="211"/>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4"/>
      <c r="BX475" s="214"/>
      <c r="BY475" s="214"/>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2160" t="s">
        <v>385</v>
      </c>
      <c r="D476" s="2161"/>
      <c r="E476" s="502">
        <v>1.9233126923096661E-3</v>
      </c>
      <c r="F476" s="461"/>
      <c r="G476" s="461"/>
      <c r="H476" s="2161" t="s">
        <v>415</v>
      </c>
      <c r="I476" s="2161"/>
      <c r="J476" s="503">
        <v>-2.4497811180432573E-2</v>
      </c>
      <c r="K476" s="461"/>
      <c r="L476" s="461"/>
      <c r="M476" s="2161" t="s">
        <v>421</v>
      </c>
      <c r="N476" s="2161"/>
      <c r="O476" s="504">
        <v>1.7167542602454806E-2</v>
      </c>
      <c r="P476" s="461"/>
      <c r="Q476" s="461"/>
      <c r="W476" s="211"/>
      <c r="X476" s="211"/>
      <c r="Y476" s="211"/>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4"/>
      <c r="BX476" s="214"/>
      <c r="BY476" s="214"/>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2160" t="s">
        <v>357</v>
      </c>
      <c r="D477" s="2161"/>
      <c r="E477" s="502">
        <v>0.13144288480204261</v>
      </c>
      <c r="F477" s="461"/>
      <c r="G477" s="461"/>
      <c r="H477" s="2161" t="s">
        <v>424</v>
      </c>
      <c r="I477" s="2161"/>
      <c r="J477" s="503">
        <v>2.1773906507323759E-2</v>
      </c>
      <c r="K477" s="461"/>
      <c r="L477" s="461"/>
      <c r="M477" s="2161" t="s">
        <v>409</v>
      </c>
      <c r="N477" s="2161"/>
      <c r="O477" s="504">
        <v>1.5902589219828338E-2</v>
      </c>
      <c r="P477" s="461"/>
      <c r="Q477" s="461"/>
      <c r="W477" s="211"/>
      <c r="X477" s="211"/>
      <c r="Y477" s="211"/>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4"/>
      <c r="BX477" s="214"/>
      <c r="BY477" s="214"/>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2160" t="s">
        <v>374</v>
      </c>
      <c r="D478" s="2161"/>
      <c r="E478" s="502">
        <v>1.737768981873954E-2</v>
      </c>
      <c r="F478" s="461"/>
      <c r="G478" s="461"/>
      <c r="H478" s="2161" t="s">
        <v>420</v>
      </c>
      <c r="I478" s="2161"/>
      <c r="J478" s="503">
        <v>-2.148052716518609E-2</v>
      </c>
      <c r="K478" s="461"/>
      <c r="L478" s="461"/>
      <c r="M478" s="2161" t="s">
        <v>425</v>
      </c>
      <c r="N478" s="2161"/>
      <c r="O478" s="504">
        <v>1.4800216707333991E-2</v>
      </c>
      <c r="P478" s="461"/>
      <c r="Q478" s="461"/>
      <c r="W478" s="211"/>
      <c r="X478" s="211"/>
      <c r="Y478" s="211"/>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4"/>
      <c r="BX478" s="214"/>
      <c r="BY478" s="214"/>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2160" t="s">
        <v>372</v>
      </c>
      <c r="D479" s="2161"/>
      <c r="E479" s="502">
        <v>4.5921554767165834E-3</v>
      </c>
      <c r="F479" s="461"/>
      <c r="G479" s="461"/>
      <c r="H479" s="2161" t="s">
        <v>395</v>
      </c>
      <c r="I479" s="2161"/>
      <c r="J479" s="503">
        <v>-1.9780747023153852E-2</v>
      </c>
      <c r="K479" s="461"/>
      <c r="L479" s="461"/>
      <c r="M479" s="2161" t="s">
        <v>378</v>
      </c>
      <c r="N479" s="2161"/>
      <c r="O479" s="504">
        <v>-1.3541316296736829E-2</v>
      </c>
      <c r="P479" s="461"/>
      <c r="Q479" s="461"/>
      <c r="W479" s="211"/>
      <c r="X479" s="211"/>
      <c r="Y479" s="211"/>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4"/>
      <c r="BX479" s="214"/>
      <c r="BY479" s="214"/>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2160" t="s">
        <v>351</v>
      </c>
      <c r="D480" s="2161"/>
      <c r="E480" s="502">
        <v>0.19123179325872836</v>
      </c>
      <c r="F480" s="461"/>
      <c r="G480" s="461"/>
      <c r="H480" s="2161" t="s">
        <v>406</v>
      </c>
      <c r="I480" s="2161"/>
      <c r="J480" s="503">
        <v>1.9144406438637008E-2</v>
      </c>
      <c r="K480" s="461"/>
      <c r="L480" s="461"/>
      <c r="M480" s="2161" t="s">
        <v>426</v>
      </c>
      <c r="N480" s="2161"/>
      <c r="O480" s="504">
        <v>1.1568074513531913E-2</v>
      </c>
      <c r="P480" s="461"/>
      <c r="Q480" s="461"/>
      <c r="W480" s="211"/>
      <c r="X480" s="211"/>
      <c r="Y480" s="211"/>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4"/>
      <c r="BX480" s="214"/>
      <c r="BY480" s="214"/>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2160" t="s">
        <v>373</v>
      </c>
      <c r="D481" s="2161"/>
      <c r="E481" s="502">
        <v>6.6604506124790593E-4</v>
      </c>
      <c r="F481" s="461"/>
      <c r="G481" s="461"/>
      <c r="H481" s="2161" t="s">
        <v>385</v>
      </c>
      <c r="I481" s="2161"/>
      <c r="J481" s="503">
        <v>1.6342937366996262E-2</v>
      </c>
      <c r="K481" s="461"/>
      <c r="L481" s="461"/>
      <c r="M481" s="2161" t="s">
        <v>417</v>
      </c>
      <c r="N481" s="2161"/>
      <c r="O481" s="504">
        <v>-1.1543974218409171E-2</v>
      </c>
      <c r="P481" s="461"/>
      <c r="Q481" s="461"/>
      <c r="W481" s="211"/>
      <c r="X481" s="211"/>
      <c r="Y481" s="211"/>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4"/>
      <c r="BX481" s="214"/>
      <c r="BY481" s="214"/>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2160" t="s">
        <v>396</v>
      </c>
      <c r="D482" s="2161"/>
      <c r="E482" s="502">
        <v>2.4516102163952302E-3</v>
      </c>
      <c r="F482" s="461"/>
      <c r="G482" s="461"/>
      <c r="H482" s="2161" t="s">
        <v>407</v>
      </c>
      <c r="I482" s="2161"/>
      <c r="J482" s="503">
        <v>-1.2824352856831863E-2</v>
      </c>
      <c r="K482" s="461"/>
      <c r="L482" s="461"/>
      <c r="M482" s="2161" t="s">
        <v>427</v>
      </c>
      <c r="N482" s="2161"/>
      <c r="O482" s="504">
        <v>1.0847808193797978E-2</v>
      </c>
      <c r="P482" s="461"/>
      <c r="Q482" s="461"/>
      <c r="W482" s="211"/>
      <c r="X482" s="211"/>
      <c r="Y482" s="211"/>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4"/>
      <c r="BX482" s="214"/>
      <c r="BY482" s="214"/>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2160" t="s">
        <v>413</v>
      </c>
      <c r="D483" s="2161"/>
      <c r="E483" s="502">
        <v>3.7328871243514326E-4</v>
      </c>
      <c r="F483" s="461"/>
      <c r="G483" s="461"/>
      <c r="H483" s="2161" t="s">
        <v>396</v>
      </c>
      <c r="I483" s="2161"/>
      <c r="J483" s="503">
        <v>1.083186216109149E-2</v>
      </c>
      <c r="K483" s="461"/>
      <c r="L483" s="461"/>
      <c r="M483" s="2161" t="s">
        <v>393</v>
      </c>
      <c r="N483" s="2161"/>
      <c r="O483" s="504">
        <v>-8.4826689212997106E-3</v>
      </c>
      <c r="P483" s="461"/>
      <c r="Q483" s="461"/>
      <c r="W483" s="211"/>
      <c r="X483" s="211"/>
      <c r="Y483" s="211"/>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4"/>
      <c r="BX483" s="214"/>
      <c r="BY483" s="214"/>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2160" t="s">
        <v>415</v>
      </c>
      <c r="D484" s="2161"/>
      <c r="E484" s="502">
        <v>1.7617422524564405E-4</v>
      </c>
      <c r="F484" s="461"/>
      <c r="G484" s="461"/>
      <c r="H484" s="2161" t="s">
        <v>414</v>
      </c>
      <c r="I484" s="2161"/>
      <c r="J484" s="503">
        <v>-8.0891930887402822E-3</v>
      </c>
      <c r="K484" s="461"/>
      <c r="L484" s="461"/>
      <c r="M484" s="2161" t="s">
        <v>405</v>
      </c>
      <c r="N484" s="2161"/>
      <c r="O484" s="504">
        <v>-7.7204127418122872E-3</v>
      </c>
      <c r="P484" s="461"/>
      <c r="Q484" s="461"/>
      <c r="W484" s="211"/>
      <c r="X484" s="211"/>
      <c r="Y484" s="211"/>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4"/>
      <c r="BX484" s="214"/>
      <c r="BY484" s="214"/>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2160" t="s">
        <v>397</v>
      </c>
      <c r="D485" s="2161"/>
      <c r="E485" s="502">
        <v>3.2470923035567943E-3</v>
      </c>
      <c r="F485" s="461"/>
      <c r="G485" s="461"/>
      <c r="H485" s="2161" t="s">
        <v>401</v>
      </c>
      <c r="I485" s="2161"/>
      <c r="J485" s="503">
        <v>3.6378416762429195E-3</v>
      </c>
      <c r="K485" s="461"/>
      <c r="L485" s="461"/>
      <c r="M485" s="2161" t="s">
        <v>415</v>
      </c>
      <c r="N485" s="2161"/>
      <c r="O485" s="504">
        <v>-6.7445371878810901E-3</v>
      </c>
      <c r="P485" s="461"/>
      <c r="Q485" s="461"/>
      <c r="W485" s="211"/>
      <c r="X485" s="211"/>
      <c r="Y485" s="211"/>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4"/>
      <c r="BX485" s="214"/>
      <c r="BY485" s="214"/>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2160" t="s">
        <v>411</v>
      </c>
      <c r="D486" s="2161"/>
      <c r="E486" s="502">
        <v>7.9464624016175505E-4</v>
      </c>
      <c r="F486" s="461"/>
      <c r="G486" s="461"/>
      <c r="H486" s="2161" t="s">
        <v>392</v>
      </c>
      <c r="I486" s="2161"/>
      <c r="J486" s="503">
        <v>3.546611520714206E-3</v>
      </c>
      <c r="K486" s="461"/>
      <c r="L486" s="461"/>
      <c r="M486" s="2161" t="s">
        <v>389</v>
      </c>
      <c r="N486" s="2161"/>
      <c r="O486" s="504">
        <v>-5.9365703280046733E-3</v>
      </c>
      <c r="P486" s="461"/>
      <c r="Q486" s="461"/>
      <c r="W486" s="211"/>
      <c r="X486" s="211"/>
      <c r="Y486" s="211"/>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4"/>
      <c r="BX486" s="214"/>
      <c r="BY486" s="214"/>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2160" t="s">
        <v>408</v>
      </c>
      <c r="D487" s="2161"/>
      <c r="E487" s="502">
        <v>1.4788347495270646E-3</v>
      </c>
      <c r="F487" s="461"/>
      <c r="G487" s="461"/>
      <c r="H487" s="2161" t="s">
        <v>417</v>
      </c>
      <c r="I487" s="2161"/>
      <c r="J487" s="503">
        <v>3.4976605077235712E-3</v>
      </c>
      <c r="K487" s="461"/>
      <c r="L487" s="461"/>
      <c r="M487" s="2161" t="s">
        <v>418</v>
      </c>
      <c r="N487" s="2161"/>
      <c r="O487" s="504">
        <v>-4.5448237286209265E-3</v>
      </c>
      <c r="P487" s="461"/>
      <c r="Q487" s="461"/>
      <c r="W487" s="211"/>
      <c r="X487" s="211"/>
      <c r="Y487" s="211"/>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4"/>
      <c r="BX487" s="214"/>
      <c r="BY487" s="214"/>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2160" t="s">
        <v>401</v>
      </c>
      <c r="D488" s="2161"/>
      <c r="E488" s="502">
        <v>3.0988990808319288E-3</v>
      </c>
      <c r="F488" s="461"/>
      <c r="G488" s="461"/>
      <c r="H488" s="2161" t="s">
        <v>426</v>
      </c>
      <c r="I488" s="2161"/>
      <c r="J488" s="506">
        <v>9.1528236034834427E-4</v>
      </c>
      <c r="K488" s="461"/>
      <c r="L488" s="461"/>
      <c r="M488" s="2161" t="s">
        <v>424</v>
      </c>
      <c r="N488" s="2161"/>
      <c r="O488" s="504">
        <v>-3.9278967838323612E-3</v>
      </c>
      <c r="P488" s="461"/>
      <c r="Q488" s="461"/>
      <c r="W488" s="211"/>
      <c r="X488" s="211"/>
      <c r="Y488" s="211"/>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4"/>
      <c r="BX488" s="214"/>
      <c r="BY488" s="214"/>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2160" t="s">
        <v>388</v>
      </c>
      <c r="D489" s="2161"/>
      <c r="E489" s="502">
        <v>4.201064376634053E-3</v>
      </c>
      <c r="F489" s="461"/>
      <c r="G489" s="461"/>
      <c r="H489" s="2161"/>
      <c r="I489" s="2161"/>
      <c r="J489" s="461"/>
      <c r="K489" s="461"/>
      <c r="L489" s="461"/>
      <c r="M489" s="2161" t="s">
        <v>372</v>
      </c>
      <c r="N489" s="2161"/>
      <c r="O489" s="504">
        <v>-1.0394153038669703E-3</v>
      </c>
      <c r="P489" s="461"/>
      <c r="Q489" s="461"/>
      <c r="W489" s="211"/>
      <c r="X489" s="211"/>
      <c r="Y489" s="211"/>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4"/>
      <c r="BX489" s="214"/>
      <c r="BY489" s="214"/>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2160" t="s">
        <v>383</v>
      </c>
      <c r="D490" s="2161"/>
      <c r="E490" s="502">
        <v>6.4813801233723906E-3</v>
      </c>
      <c r="F490" s="461"/>
      <c r="G490" s="461"/>
      <c r="H490" s="2161"/>
      <c r="I490" s="2161"/>
      <c r="J490" s="461"/>
      <c r="K490" s="461"/>
      <c r="L490" s="461"/>
      <c r="M490" s="2161" t="s">
        <v>422</v>
      </c>
      <c r="N490" s="2161"/>
      <c r="O490" s="504">
        <v>9.0948560710922067E-4</v>
      </c>
      <c r="P490" s="461"/>
      <c r="Q490" s="461"/>
      <c r="W490" s="211"/>
      <c r="X490" s="211"/>
      <c r="Y490" s="211"/>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4"/>
      <c r="BX490" s="214"/>
      <c r="BY490" s="214"/>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2160" t="s">
        <v>395</v>
      </c>
      <c r="D491" s="2161"/>
      <c r="E491" s="502">
        <v>1.5373372412170625E-3</v>
      </c>
      <c r="F491" s="461"/>
      <c r="G491" s="461"/>
      <c r="H491" s="2161"/>
      <c r="I491" s="2161"/>
      <c r="J491" s="461"/>
      <c r="K491" s="461"/>
      <c r="L491" s="461"/>
      <c r="M491" s="2161" t="s">
        <v>386</v>
      </c>
      <c r="N491" s="2161"/>
      <c r="O491" s="507">
        <v>8.8498949267005512E-4</v>
      </c>
      <c r="P491" s="461"/>
      <c r="Q491" s="461"/>
      <c r="W491" s="211"/>
      <c r="X491" s="211"/>
      <c r="Y491" s="211"/>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4"/>
      <c r="BX491" s="214"/>
      <c r="BY491" s="214"/>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2160" t="s">
        <v>403</v>
      </c>
      <c r="D492" s="2161"/>
      <c r="E492" s="502">
        <v>1.0783130297072707E-3</v>
      </c>
      <c r="F492" s="461"/>
      <c r="G492" s="461"/>
      <c r="H492" s="2161" t="s">
        <v>226</v>
      </c>
      <c r="I492" s="2161"/>
      <c r="J492" s="2161"/>
      <c r="K492" s="461"/>
      <c r="L492" s="461"/>
      <c r="M492" s="2161"/>
      <c r="N492" s="2161"/>
      <c r="O492" s="461"/>
      <c r="P492" s="461"/>
      <c r="Q492" s="461"/>
      <c r="W492" s="211"/>
      <c r="X492" s="211"/>
      <c r="Y492" s="211"/>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4"/>
      <c r="BX492" s="214"/>
      <c r="BY492" s="214"/>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2160" t="s">
        <v>359</v>
      </c>
      <c r="D493" s="2161"/>
      <c r="E493" s="502">
        <v>0.1153923166347235</v>
      </c>
      <c r="F493" s="461"/>
      <c r="G493" s="461"/>
      <c r="H493" s="2161"/>
      <c r="I493" s="2161"/>
      <c r="J493" s="485" t="s">
        <v>227</v>
      </c>
      <c r="K493" s="461"/>
      <c r="L493" s="461"/>
      <c r="M493" s="2161"/>
      <c r="N493" s="2161"/>
      <c r="O493" s="461"/>
      <c r="P493" s="461"/>
      <c r="Q493" s="461"/>
      <c r="W493" s="211"/>
      <c r="X493" s="211"/>
      <c r="Y493" s="211"/>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4"/>
      <c r="BX493" s="214"/>
      <c r="BY493" s="214"/>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2160" t="s">
        <v>384</v>
      </c>
      <c r="D494" s="2161"/>
      <c r="E494" s="502">
        <v>3.1330685128956566E-3</v>
      </c>
      <c r="F494" s="461"/>
      <c r="G494" s="461"/>
      <c r="H494" s="2161" t="s">
        <v>216</v>
      </c>
      <c r="I494" s="2161"/>
      <c r="J494" s="500">
        <v>2.1217492877724651E-2</v>
      </c>
      <c r="K494" s="461"/>
      <c r="L494" s="461"/>
      <c r="M494" s="2161"/>
      <c r="N494" s="2161"/>
      <c r="O494" s="461"/>
      <c r="P494" s="461"/>
      <c r="Q494" s="461"/>
      <c r="W494" s="211"/>
      <c r="X494" s="211"/>
      <c r="Y494" s="211"/>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4"/>
      <c r="BX494" s="214"/>
      <c r="BY494" s="214"/>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2160" t="s">
        <v>371</v>
      </c>
      <c r="D495" s="2161"/>
      <c r="E495" s="502">
        <v>3.1305287774351494E-2</v>
      </c>
      <c r="F495" s="461"/>
      <c r="G495" s="461"/>
      <c r="H495" s="2161" t="s">
        <v>368</v>
      </c>
      <c r="I495" s="2161"/>
      <c r="J495" s="503">
        <v>1.9618328743982415E-2</v>
      </c>
      <c r="K495" s="461"/>
      <c r="L495" s="461"/>
      <c r="M495" s="2161" t="s">
        <v>226</v>
      </c>
      <c r="N495" s="2161"/>
      <c r="O495" s="2161"/>
      <c r="P495" s="461"/>
      <c r="Q495" s="461"/>
      <c r="W495" s="211"/>
      <c r="X495" s="211"/>
      <c r="Y495" s="211"/>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4"/>
      <c r="BX495" s="214"/>
      <c r="BY495" s="214"/>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2160" t="s">
        <v>379</v>
      </c>
      <c r="D496" s="2161"/>
      <c r="E496" s="502">
        <v>8.5529813421110507E-3</v>
      </c>
      <c r="F496" s="461"/>
      <c r="G496" s="461"/>
      <c r="H496" s="2161" t="s">
        <v>385</v>
      </c>
      <c r="I496" s="2161"/>
      <c r="J496" s="503">
        <v>2.6709160178156269E-4</v>
      </c>
      <c r="K496" s="461"/>
      <c r="L496" s="461"/>
      <c r="M496" s="2161"/>
      <c r="N496" s="2161"/>
      <c r="O496" s="486" t="s">
        <v>227</v>
      </c>
      <c r="P496" s="461"/>
      <c r="Q496" s="461"/>
      <c r="W496" s="211"/>
      <c r="X496" s="211"/>
      <c r="Y496" s="211"/>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4"/>
      <c r="BX496" s="214"/>
      <c r="BY496" s="214"/>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2160" t="s">
        <v>367</v>
      </c>
      <c r="D497" s="2161"/>
      <c r="E497" s="502">
        <v>3.3587748680694487E-2</v>
      </c>
      <c r="F497" s="461"/>
      <c r="G497" s="461"/>
      <c r="H497" s="2161" t="s">
        <v>357</v>
      </c>
      <c r="I497" s="2161"/>
      <c r="J497" s="503">
        <v>0.10159019204040769</v>
      </c>
      <c r="K497" s="461"/>
      <c r="L497" s="461"/>
      <c r="M497" s="2161" t="s">
        <v>216</v>
      </c>
      <c r="N497" s="2161"/>
      <c r="O497" s="501">
        <v>5.226869700919348E-4</v>
      </c>
      <c r="P497" s="461"/>
      <c r="Q497" s="461"/>
      <c r="W497" s="211"/>
      <c r="X497" s="211"/>
      <c r="Y497" s="211"/>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4"/>
      <c r="BX497" s="214"/>
      <c r="BY497" s="214"/>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2160" t="s">
        <v>392</v>
      </c>
      <c r="D498" s="2161"/>
      <c r="E498" s="502">
        <v>2.1580937985584089E-3</v>
      </c>
      <c r="F498" s="461"/>
      <c r="G498" s="461"/>
      <c r="H498" s="2161" t="s">
        <v>374</v>
      </c>
      <c r="I498" s="2161"/>
      <c r="J498" s="503">
        <v>3.7962938898364468E-3</v>
      </c>
      <c r="K498" s="461"/>
      <c r="L498" s="461"/>
      <c r="M498" s="2161" t="s">
        <v>368</v>
      </c>
      <c r="N498" s="2161"/>
      <c r="O498" s="504">
        <v>3.6114340628062395E-2</v>
      </c>
      <c r="P498" s="461"/>
      <c r="Q498" s="461"/>
      <c r="W498" s="211"/>
      <c r="X498" s="211"/>
      <c r="Y498" s="211"/>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4"/>
      <c r="BX498" s="214"/>
      <c r="BY498" s="214"/>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2160" t="s">
        <v>417</v>
      </c>
      <c r="D499" s="2161"/>
      <c r="E499" s="502">
        <v>1.4975101875692428E-6</v>
      </c>
      <c r="F499" s="461"/>
      <c r="G499" s="461"/>
      <c r="H499" s="2161" t="s">
        <v>372</v>
      </c>
      <c r="I499" s="2161"/>
      <c r="J499" s="503">
        <v>2.5206673474271545E-2</v>
      </c>
      <c r="K499" s="461"/>
      <c r="L499" s="461"/>
      <c r="M499" s="2161" t="s">
        <v>385</v>
      </c>
      <c r="N499" s="2161"/>
      <c r="O499" s="504">
        <v>6.9387234726821147E-3</v>
      </c>
      <c r="P499" s="461"/>
      <c r="Q499" s="461"/>
      <c r="W499" s="211"/>
      <c r="X499" s="211"/>
      <c r="Y499" s="211"/>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4"/>
      <c r="BX499" s="214"/>
      <c r="BY499" s="214"/>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2160" t="s">
        <v>400</v>
      </c>
      <c r="D500" s="2161"/>
      <c r="E500" s="502">
        <v>1.6854926387211425E-4</v>
      </c>
      <c r="F500" s="461"/>
      <c r="G500" s="461"/>
      <c r="H500" s="2161" t="s">
        <v>351</v>
      </c>
      <c r="I500" s="2161"/>
      <c r="J500" s="503">
        <v>0.19714161928215204</v>
      </c>
      <c r="K500" s="461"/>
      <c r="L500" s="461"/>
      <c r="M500" s="2161" t="s">
        <v>357</v>
      </c>
      <c r="N500" s="2161"/>
      <c r="O500" s="504">
        <v>0.13983708226284494</v>
      </c>
      <c r="P500" s="461"/>
      <c r="Q500" s="461"/>
      <c r="W500" s="211"/>
      <c r="X500" s="211"/>
      <c r="Y500" s="211"/>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4"/>
      <c r="BX500" s="214"/>
      <c r="BY500" s="214"/>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2160" t="s">
        <v>363</v>
      </c>
      <c r="D501" s="2161"/>
      <c r="E501" s="502">
        <v>7.3046438343600167E-2</v>
      </c>
      <c r="F501" s="461"/>
      <c r="G501" s="461"/>
      <c r="H501" s="2161" t="s">
        <v>373</v>
      </c>
      <c r="I501" s="2161"/>
      <c r="J501" s="503">
        <v>2.4822951293321127E-2</v>
      </c>
      <c r="K501" s="461"/>
      <c r="L501" s="461"/>
      <c r="M501" s="2161" t="s">
        <v>374</v>
      </c>
      <c r="N501" s="2161"/>
      <c r="O501" s="504">
        <v>2.0436104126817459E-2</v>
      </c>
      <c r="P501" s="461"/>
      <c r="Q501" s="461"/>
      <c r="W501" s="211"/>
      <c r="X501" s="211"/>
      <c r="Y501" s="211"/>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4"/>
      <c r="BX501" s="214"/>
      <c r="BY501" s="214"/>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2160" t="s">
        <v>375</v>
      </c>
      <c r="D502" s="2161"/>
      <c r="E502" s="502">
        <v>1.4237282247484479E-2</v>
      </c>
      <c r="F502" s="461"/>
      <c r="G502" s="461"/>
      <c r="H502" s="2161" t="s">
        <v>396</v>
      </c>
      <c r="I502" s="2161"/>
      <c r="J502" s="503">
        <v>1.173292378768856E-4</v>
      </c>
      <c r="K502" s="461"/>
      <c r="L502" s="461"/>
      <c r="M502" s="2161" t="s">
        <v>372</v>
      </c>
      <c r="N502" s="2161"/>
      <c r="O502" s="504">
        <v>1.0803841739128664E-6</v>
      </c>
      <c r="P502" s="461"/>
      <c r="Q502" s="461"/>
      <c r="W502" s="211"/>
      <c r="X502" s="211"/>
      <c r="Y502" s="211"/>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4"/>
      <c r="BX502" s="214"/>
      <c r="BY502" s="214"/>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2160" t="s">
        <v>378</v>
      </c>
      <c r="D503" s="2161"/>
      <c r="E503" s="502">
        <v>3.124927214100735E-3</v>
      </c>
      <c r="F503" s="461"/>
      <c r="G503" s="461"/>
      <c r="H503" s="2161" t="s">
        <v>413</v>
      </c>
      <c r="I503" s="2161"/>
      <c r="J503" s="503">
        <v>6.5412807769443739E-4</v>
      </c>
      <c r="K503" s="461"/>
      <c r="L503" s="461"/>
      <c r="M503" s="2161" t="s">
        <v>351</v>
      </c>
      <c r="N503" s="2161"/>
      <c r="O503" s="504">
        <v>0.14986136884670903</v>
      </c>
      <c r="P503" s="461"/>
      <c r="Q503" s="461"/>
      <c r="W503" s="211"/>
      <c r="X503" s="211"/>
      <c r="Y503" s="211"/>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4"/>
      <c r="BX503" s="214"/>
      <c r="BY503" s="214"/>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2160" t="s">
        <v>366</v>
      </c>
      <c r="D504" s="2161"/>
      <c r="E504" s="502">
        <v>6.1058442114008661E-2</v>
      </c>
      <c r="F504" s="461"/>
      <c r="G504" s="461"/>
      <c r="H504" s="2161" t="s">
        <v>415</v>
      </c>
      <c r="I504" s="2161"/>
      <c r="J504" s="503">
        <v>6.0014275263212721E-4</v>
      </c>
      <c r="K504" s="461"/>
      <c r="L504" s="461"/>
      <c r="M504" s="2161" t="s">
        <v>373</v>
      </c>
      <c r="N504" s="2161"/>
      <c r="O504" s="504">
        <v>1.1033048049133014E-2</v>
      </c>
      <c r="P504" s="461"/>
      <c r="Q504" s="461"/>
      <c r="W504" s="211"/>
      <c r="X504" s="211"/>
      <c r="Y504" s="211"/>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4"/>
      <c r="BX504" s="214"/>
      <c r="BY504" s="214"/>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2160" t="s">
        <v>360</v>
      </c>
      <c r="D505" s="2161"/>
      <c r="E505" s="502">
        <v>5.8642753342363831E-2</v>
      </c>
      <c r="F505" s="461"/>
      <c r="G505" s="461"/>
      <c r="H505" s="2161" t="s">
        <v>397</v>
      </c>
      <c r="I505" s="2161"/>
      <c r="J505" s="503">
        <v>2.5432841988887139E-3</v>
      </c>
      <c r="K505" s="461"/>
      <c r="L505" s="461"/>
      <c r="M505" s="2161" t="s">
        <v>396</v>
      </c>
      <c r="N505" s="2161"/>
      <c r="O505" s="504">
        <v>5.4006971105974274E-3</v>
      </c>
      <c r="P505" s="461"/>
      <c r="Q505" s="461"/>
      <c r="W505" s="211"/>
      <c r="X505" s="211"/>
      <c r="Y505" s="211"/>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4"/>
      <c r="BX505" s="214"/>
      <c r="BY505" s="214"/>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2160" t="s">
        <v>364</v>
      </c>
      <c r="D506" s="2161"/>
      <c r="E506" s="502">
        <v>3.8821780001531261E-2</v>
      </c>
      <c r="F506" s="461"/>
      <c r="G506" s="461"/>
      <c r="H506" s="2161" t="s">
        <v>411</v>
      </c>
      <c r="I506" s="2161"/>
      <c r="J506" s="503">
        <v>1.6747275984556644E-3</v>
      </c>
      <c r="K506" s="461"/>
      <c r="L506" s="461"/>
      <c r="M506" s="2161" t="s">
        <v>415</v>
      </c>
      <c r="N506" s="2161"/>
      <c r="O506" s="504">
        <v>4.5488781878710962E-5</v>
      </c>
      <c r="P506" s="461"/>
      <c r="Q506" s="461"/>
      <c r="W506" s="211"/>
      <c r="X506" s="211"/>
      <c r="Y506" s="211"/>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4"/>
      <c r="BX506" s="214"/>
      <c r="BY506" s="214"/>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2160" t="s">
        <v>393</v>
      </c>
      <c r="D507" s="2161"/>
      <c r="E507" s="502">
        <v>3.7650077268724428E-3</v>
      </c>
      <c r="F507" s="461"/>
      <c r="G507" s="461"/>
      <c r="H507" s="2161" t="s">
        <v>408</v>
      </c>
      <c r="I507" s="2161"/>
      <c r="J507" s="503">
        <v>2.4005303747326825E-3</v>
      </c>
      <c r="K507" s="461"/>
      <c r="L507" s="461"/>
      <c r="M507" s="2161" t="s">
        <v>397</v>
      </c>
      <c r="N507" s="2161"/>
      <c r="O507" s="504">
        <v>1.0381805224799355E-3</v>
      </c>
      <c r="P507" s="461"/>
      <c r="Q507" s="461"/>
      <c r="W507" s="211"/>
      <c r="X507" s="211"/>
      <c r="Y507" s="211"/>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4"/>
      <c r="BX507" s="214"/>
      <c r="BY507" s="214"/>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2160" t="s">
        <v>380</v>
      </c>
      <c r="D508" s="2161"/>
      <c r="E508" s="502">
        <v>6.1593185949636517E-3</v>
      </c>
      <c r="F508" s="461"/>
      <c r="G508" s="461"/>
      <c r="H508" s="2161" t="s">
        <v>401</v>
      </c>
      <c r="I508" s="2161"/>
      <c r="J508" s="503">
        <v>1.3233892061409894E-5</v>
      </c>
      <c r="K508" s="461"/>
      <c r="L508" s="461"/>
      <c r="M508" s="2161" t="s">
        <v>411</v>
      </c>
      <c r="N508" s="2161"/>
      <c r="O508" s="504">
        <v>3.4893627298770373E-4</v>
      </c>
      <c r="P508" s="461"/>
      <c r="Q508" s="461"/>
      <c r="W508" s="211"/>
      <c r="X508" s="211"/>
      <c r="Y508" s="211"/>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4"/>
      <c r="BX508" s="214"/>
      <c r="BY508" s="214"/>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2160" t="s">
        <v>381</v>
      </c>
      <c r="D509" s="2161"/>
      <c r="E509" s="502">
        <v>8.5077558379731879E-3</v>
      </c>
      <c r="F509" s="461"/>
      <c r="G509" s="461"/>
      <c r="H509" s="2161" t="s">
        <v>388</v>
      </c>
      <c r="I509" s="2161"/>
      <c r="J509" s="503">
        <v>5.2969597633578461E-3</v>
      </c>
      <c r="K509" s="461"/>
      <c r="L509" s="461"/>
      <c r="M509" s="2161" t="s">
        <v>401</v>
      </c>
      <c r="N509" s="2161"/>
      <c r="O509" s="504">
        <v>2.4496265184712068E-3</v>
      </c>
      <c r="P509" s="461"/>
      <c r="Q509" s="461"/>
      <c r="W509" s="211"/>
      <c r="X509" s="211"/>
      <c r="Y509" s="211"/>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4"/>
      <c r="BX509" s="214"/>
      <c r="BY509" s="214"/>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2160" t="s">
        <v>369</v>
      </c>
      <c r="D510" s="2161"/>
      <c r="E510" s="502">
        <v>1.2426749014858875E-2</v>
      </c>
      <c r="F510" s="461"/>
      <c r="G510" s="461"/>
      <c r="H510" s="2161" t="s">
        <v>383</v>
      </c>
      <c r="I510" s="2161"/>
      <c r="J510" s="503">
        <v>1.5204025357250621E-3</v>
      </c>
      <c r="K510" s="461"/>
      <c r="L510" s="461"/>
      <c r="M510" s="2161" t="s">
        <v>388</v>
      </c>
      <c r="N510" s="2161"/>
      <c r="O510" s="504">
        <v>1.6364206165536874E-3</v>
      </c>
      <c r="P510" s="461"/>
      <c r="Q510" s="461"/>
      <c r="W510" s="211"/>
      <c r="X510" s="211"/>
      <c r="Y510" s="211"/>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4"/>
      <c r="BX510" s="214"/>
      <c r="BY510" s="214"/>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2160" t="s">
        <v>389</v>
      </c>
      <c r="D511" s="2161"/>
      <c r="E511" s="502">
        <v>8.7060787410625909E-6</v>
      </c>
      <c r="F511" s="461"/>
      <c r="G511" s="461"/>
      <c r="H511" s="2161" t="s">
        <v>395</v>
      </c>
      <c r="I511" s="2161"/>
      <c r="J511" s="503">
        <v>3.9127795279400996E-4</v>
      </c>
      <c r="K511" s="461"/>
      <c r="L511" s="461"/>
      <c r="M511" s="2161" t="s">
        <v>383</v>
      </c>
      <c r="N511" s="2161"/>
      <c r="O511" s="504">
        <v>2.805119225463025E-3</v>
      </c>
      <c r="P511" s="461"/>
      <c r="Q511" s="461"/>
      <c r="W511" s="211"/>
      <c r="X511" s="211"/>
      <c r="Y511" s="211"/>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4"/>
      <c r="BX511" s="214"/>
      <c r="BY511" s="214"/>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2160" t="s">
        <v>370</v>
      </c>
      <c r="D512" s="2161"/>
      <c r="E512" s="502">
        <v>2.7949206542979308E-2</v>
      </c>
      <c r="F512" s="461"/>
      <c r="G512" s="461"/>
      <c r="H512" s="2161" t="s">
        <v>403</v>
      </c>
      <c r="I512" s="2161"/>
      <c r="J512" s="503">
        <v>3.6397360722710153E-3</v>
      </c>
      <c r="K512" s="461"/>
      <c r="L512" s="461"/>
      <c r="M512" s="2161" t="s">
        <v>395</v>
      </c>
      <c r="N512" s="2161"/>
      <c r="O512" s="504">
        <v>5.7263770818474918E-3</v>
      </c>
      <c r="P512" s="461"/>
      <c r="Q512" s="46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4"/>
      <c r="BX512" s="214"/>
      <c r="BY512" s="214"/>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2160" t="s">
        <v>347</v>
      </c>
      <c r="D513" s="2161"/>
      <c r="E513" s="502">
        <v>0.23815153640451511</v>
      </c>
      <c r="F513" s="461"/>
      <c r="G513" s="461"/>
      <c r="H513" s="2161" t="s">
        <v>359</v>
      </c>
      <c r="I513" s="2161"/>
      <c r="J513" s="503">
        <v>6.9772578149917844E-2</v>
      </c>
      <c r="K513" s="461"/>
      <c r="L513" s="461"/>
      <c r="M513" s="2161" t="s">
        <v>359</v>
      </c>
      <c r="N513" s="2161"/>
      <c r="O513" s="504">
        <v>0.12979709231802658</v>
      </c>
      <c r="P513" s="461"/>
      <c r="Q513" s="461"/>
      <c r="W513" s="211"/>
      <c r="X513" s="211"/>
      <c r="Y513" s="211"/>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4"/>
      <c r="BX513" s="214"/>
      <c r="BY513" s="214"/>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2160" t="s">
        <v>356</v>
      </c>
      <c r="D514" s="2161"/>
      <c r="E514" s="502">
        <v>0.10487269340039536</v>
      </c>
      <c r="F514" s="461"/>
      <c r="G514" s="461"/>
      <c r="H514" s="2161" t="s">
        <v>384</v>
      </c>
      <c r="I514" s="2161"/>
      <c r="J514" s="503">
        <v>1.6525998009387093E-3</v>
      </c>
      <c r="K514" s="461"/>
      <c r="L514" s="461"/>
      <c r="M514" s="2161" t="s">
        <v>384</v>
      </c>
      <c r="N514" s="2161"/>
      <c r="O514" s="504">
        <v>1.0629437448504185E-2</v>
      </c>
      <c r="P514" s="461"/>
      <c r="Q514" s="461"/>
      <c r="W514" s="211"/>
      <c r="X514" s="211"/>
      <c r="Y514" s="211"/>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4"/>
      <c r="BX514" s="214"/>
      <c r="BY514" s="214"/>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2160" t="s">
        <v>345</v>
      </c>
      <c r="D515" s="2161"/>
      <c r="E515" s="502">
        <v>0.24717033405270419</v>
      </c>
      <c r="F515" s="461"/>
      <c r="G515" s="461"/>
      <c r="H515" s="2161" t="s">
        <v>371</v>
      </c>
      <c r="I515" s="2161"/>
      <c r="J515" s="503">
        <v>2.61004694040117E-2</v>
      </c>
      <c r="K515" s="461"/>
      <c r="L515" s="461"/>
      <c r="M515" s="2161" t="s">
        <v>371</v>
      </c>
      <c r="N515" s="2161"/>
      <c r="O515" s="504">
        <v>3.2569938588957389E-2</v>
      </c>
      <c r="P515" s="461"/>
      <c r="Q515" s="461"/>
      <c r="W515" s="211"/>
      <c r="X515" s="211"/>
      <c r="Y515" s="211"/>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4"/>
      <c r="BX515" s="214"/>
      <c r="BY515" s="214"/>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2160" t="s">
        <v>348</v>
      </c>
      <c r="D516" s="2161"/>
      <c r="E516" s="502">
        <v>0.28708991087679281</v>
      </c>
      <c r="F516" s="461"/>
      <c r="G516" s="461"/>
      <c r="H516" s="2161" t="s">
        <v>379</v>
      </c>
      <c r="I516" s="2161"/>
      <c r="J516" s="503">
        <v>2.5396692424166042E-3</v>
      </c>
      <c r="K516" s="461"/>
      <c r="L516" s="461"/>
      <c r="M516" s="2161" t="s">
        <v>379</v>
      </c>
      <c r="N516" s="2161"/>
      <c r="O516" s="504">
        <v>1.3257147249540654E-2</v>
      </c>
      <c r="P516" s="461"/>
      <c r="Q516" s="461"/>
      <c r="W516" s="211"/>
      <c r="X516" s="211"/>
      <c r="Y516" s="211"/>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4"/>
      <c r="BX516" s="214"/>
      <c r="BY516" s="214"/>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2160" t="s">
        <v>340</v>
      </c>
      <c r="D517" s="2161"/>
      <c r="E517" s="502">
        <v>0.29829238758232024</v>
      </c>
      <c r="F517" s="461"/>
      <c r="G517" s="461"/>
      <c r="H517" s="2161" t="s">
        <v>367</v>
      </c>
      <c r="I517" s="2161"/>
      <c r="J517" s="503">
        <v>1.156669533777775E-2</v>
      </c>
      <c r="K517" s="461"/>
      <c r="L517" s="461"/>
      <c r="M517" s="2161" t="s">
        <v>367</v>
      </c>
      <c r="N517" s="2161"/>
      <c r="O517" s="504">
        <v>6.1934668813667784E-2</v>
      </c>
      <c r="P517" s="461"/>
      <c r="Q517" s="461"/>
      <c r="W517" s="211"/>
      <c r="X517" s="211"/>
      <c r="Y517" s="211"/>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4"/>
      <c r="BX517" s="214"/>
      <c r="BY517" s="214"/>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2160" t="s">
        <v>365</v>
      </c>
      <c r="D518" s="2161"/>
      <c r="E518" s="502">
        <v>6.8417964862455397E-2</v>
      </c>
      <c r="F518" s="461"/>
      <c r="G518" s="461"/>
      <c r="H518" s="2161" t="s">
        <v>392</v>
      </c>
      <c r="I518" s="2161"/>
      <c r="J518" s="503">
        <v>1.2578453278862733E-5</v>
      </c>
      <c r="K518" s="461"/>
      <c r="L518" s="461"/>
      <c r="M518" s="2161" t="s">
        <v>392</v>
      </c>
      <c r="N518" s="2161"/>
      <c r="O518" s="504">
        <v>6.4639358939584442E-3</v>
      </c>
      <c r="P518" s="461"/>
      <c r="Q518" s="461"/>
      <c r="W518" s="211"/>
      <c r="X518" s="211"/>
      <c r="Y518" s="211"/>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4"/>
      <c r="BX518" s="214"/>
      <c r="BY518" s="214"/>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2160" t="s">
        <v>342</v>
      </c>
      <c r="D519" s="2161"/>
      <c r="E519" s="502">
        <v>0.34018155418262341</v>
      </c>
      <c r="F519" s="461"/>
      <c r="G519" s="461"/>
      <c r="H519" s="2161" t="s">
        <v>417</v>
      </c>
      <c r="I519" s="2161"/>
      <c r="J519" s="503">
        <v>1.223362902728911E-5</v>
      </c>
      <c r="K519" s="461"/>
      <c r="L519" s="461"/>
      <c r="M519" s="2161" t="s">
        <v>417</v>
      </c>
      <c r="N519" s="2161"/>
      <c r="O519" s="504">
        <v>1.3326334075529564E-4</v>
      </c>
      <c r="P519" s="461"/>
      <c r="Q519" s="461"/>
      <c r="W519" s="211"/>
      <c r="X519" s="211"/>
      <c r="Y519" s="211"/>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4"/>
      <c r="BX519" s="214"/>
      <c r="BY519" s="214"/>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2160" t="s">
        <v>349</v>
      </c>
      <c r="D520" s="2161"/>
      <c r="E520" s="502">
        <v>0.24292648983591134</v>
      </c>
      <c r="F520" s="461"/>
      <c r="G520" s="461"/>
      <c r="H520" s="2161" t="s">
        <v>400</v>
      </c>
      <c r="I520" s="2161"/>
      <c r="J520" s="503">
        <v>4.5918084902320522E-3</v>
      </c>
      <c r="K520" s="461"/>
      <c r="L520" s="461"/>
      <c r="M520" s="2161" t="s">
        <v>400</v>
      </c>
      <c r="N520" s="2161"/>
      <c r="O520" s="504">
        <v>1.0260709218042172E-3</v>
      </c>
      <c r="P520" s="461"/>
      <c r="Q520" s="461"/>
      <c r="W520" s="211"/>
      <c r="X520" s="211"/>
      <c r="Y520" s="211"/>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4"/>
      <c r="BX520" s="214"/>
      <c r="BY520" s="214"/>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2160" t="s">
        <v>343</v>
      </c>
      <c r="D521" s="2161"/>
      <c r="E521" s="502">
        <v>0.27097533715928157</v>
      </c>
      <c r="F521" s="461"/>
      <c r="G521" s="461"/>
      <c r="H521" s="2161" t="s">
        <v>363</v>
      </c>
      <c r="I521" s="2161"/>
      <c r="J521" s="503">
        <v>4.408585850141427E-2</v>
      </c>
      <c r="K521" s="461"/>
      <c r="L521" s="461"/>
      <c r="M521" s="2161" t="s">
        <v>363</v>
      </c>
      <c r="N521" s="2161"/>
      <c r="O521" s="504">
        <v>7.2300928220691049E-2</v>
      </c>
      <c r="P521" s="461"/>
      <c r="Q521" s="461"/>
      <c r="W521" s="211"/>
      <c r="X521" s="211"/>
      <c r="Y521" s="211"/>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4"/>
      <c r="BX521" s="214"/>
      <c r="BY521" s="214"/>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2160" t="s">
        <v>338</v>
      </c>
      <c r="D522" s="2161"/>
      <c r="E522" s="502">
        <v>0.39449725975128219</v>
      </c>
      <c r="F522" s="461"/>
      <c r="G522" s="461"/>
      <c r="H522" s="2161" t="s">
        <v>375</v>
      </c>
      <c r="I522" s="2161"/>
      <c r="J522" s="503">
        <v>1.0028472613677784E-2</v>
      </c>
      <c r="K522" s="461"/>
      <c r="L522" s="461"/>
      <c r="M522" s="2161" t="s">
        <v>375</v>
      </c>
      <c r="N522" s="2161"/>
      <c r="O522" s="504">
        <v>1.8407241900982186E-2</v>
      </c>
      <c r="P522" s="461"/>
      <c r="Q522" s="461"/>
      <c r="W522" s="211"/>
      <c r="X522" s="211"/>
      <c r="Y522" s="211"/>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4"/>
      <c r="BX522" s="214"/>
      <c r="BY522" s="214"/>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2160" t="s">
        <v>346</v>
      </c>
      <c r="D523" s="2161"/>
      <c r="E523" s="502">
        <v>0.27794239212426841</v>
      </c>
      <c r="F523" s="461"/>
      <c r="G523" s="461"/>
      <c r="H523" s="2161" t="s">
        <v>378</v>
      </c>
      <c r="I523" s="2161"/>
      <c r="J523" s="503">
        <v>1.28941655042231E-2</v>
      </c>
      <c r="K523" s="461"/>
      <c r="L523" s="461"/>
      <c r="M523" s="2161" t="s">
        <v>378</v>
      </c>
      <c r="N523" s="2161"/>
      <c r="O523" s="504">
        <v>1.8336724704827044E-4</v>
      </c>
      <c r="P523" s="461"/>
      <c r="Q523" s="461"/>
      <c r="W523" s="211"/>
      <c r="X523" s="211"/>
      <c r="Y523" s="211"/>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4"/>
      <c r="BX523" s="214"/>
      <c r="BY523" s="214"/>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2160" t="s">
        <v>337</v>
      </c>
      <c r="D524" s="2161"/>
      <c r="E524" s="502">
        <v>0.41999579063712378</v>
      </c>
      <c r="F524" s="461"/>
      <c r="G524" s="461"/>
      <c r="H524" s="2161" t="s">
        <v>366</v>
      </c>
      <c r="I524" s="2161"/>
      <c r="J524" s="503">
        <v>2.1053342977447657E-2</v>
      </c>
      <c r="K524" s="461"/>
      <c r="L524" s="461"/>
      <c r="M524" s="2161" t="s">
        <v>366</v>
      </c>
      <c r="N524" s="2161"/>
      <c r="O524" s="504">
        <v>8.0107198731887888E-2</v>
      </c>
      <c r="P524" s="461"/>
      <c r="Q524" s="461"/>
      <c r="W524" s="211"/>
      <c r="X524" s="211"/>
      <c r="Y524" s="211"/>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4"/>
      <c r="BX524" s="214"/>
      <c r="BY524" s="214"/>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2160" t="s">
        <v>341</v>
      </c>
      <c r="D525" s="2161"/>
      <c r="E525" s="502">
        <v>0.3544906894868482</v>
      </c>
      <c r="F525" s="461"/>
      <c r="G525" s="461"/>
      <c r="H525" s="2161" t="s">
        <v>360</v>
      </c>
      <c r="I525" s="2161"/>
      <c r="J525" s="503">
        <v>8.8285379979008205E-2</v>
      </c>
      <c r="K525" s="461"/>
      <c r="L525" s="461"/>
      <c r="M525" s="2161" t="s">
        <v>360</v>
      </c>
      <c r="N525" s="2161"/>
      <c r="O525" s="504">
        <v>2.1364688247048288E-2</v>
      </c>
      <c r="P525" s="461"/>
      <c r="Q525" s="461"/>
      <c r="W525" s="211"/>
      <c r="X525" s="211"/>
      <c r="Y525" s="211"/>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4"/>
      <c r="BX525" s="214"/>
      <c r="BY525" s="214"/>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2160" t="s">
        <v>352</v>
      </c>
      <c r="D526" s="2161"/>
      <c r="E526" s="502">
        <v>0.21254252515552752</v>
      </c>
      <c r="F526" s="461"/>
      <c r="G526" s="461"/>
      <c r="H526" s="2161" t="s">
        <v>364</v>
      </c>
      <c r="I526" s="2161"/>
      <c r="J526" s="503">
        <v>7.4287203042970595E-2</v>
      </c>
      <c r="K526" s="461"/>
      <c r="L526" s="461"/>
      <c r="M526" s="2161" t="s">
        <v>364</v>
      </c>
      <c r="N526" s="2161"/>
      <c r="O526" s="504">
        <v>2.5386785168484759E-3</v>
      </c>
      <c r="P526" s="461"/>
      <c r="Q526" s="46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4"/>
      <c r="BX526" s="214"/>
      <c r="BY526" s="214"/>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2160" t="s">
        <v>376</v>
      </c>
      <c r="D527" s="2161"/>
      <c r="E527" s="502">
        <v>3.4817047804000288E-3</v>
      </c>
      <c r="F527" s="461"/>
      <c r="G527" s="461"/>
      <c r="H527" s="2161" t="s">
        <v>393</v>
      </c>
      <c r="I527" s="2161"/>
      <c r="J527" s="503">
        <v>5.0118622068213948E-3</v>
      </c>
      <c r="K527" s="461"/>
      <c r="L527" s="461"/>
      <c r="M527" s="2161" t="s">
        <v>393</v>
      </c>
      <c r="N527" s="2161"/>
      <c r="O527" s="504">
        <v>7.1955672028384003E-5</v>
      </c>
      <c r="P527" s="461"/>
      <c r="Q527" s="461"/>
      <c r="W527" s="211"/>
      <c r="X527" s="211"/>
      <c r="Y527" s="211"/>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4"/>
      <c r="BX527" s="214"/>
      <c r="BY527" s="214"/>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2160" t="s">
        <v>377</v>
      </c>
      <c r="D528" s="2161"/>
      <c r="E528" s="502">
        <v>9.2737963270917781E-3</v>
      </c>
      <c r="F528" s="461"/>
      <c r="G528" s="461"/>
      <c r="H528" s="2161" t="s">
        <v>381</v>
      </c>
      <c r="I528" s="2161"/>
      <c r="J528" s="503">
        <v>1.0610768634207637E-2</v>
      </c>
      <c r="K528" s="461"/>
      <c r="L528" s="461"/>
      <c r="M528" s="2161" t="s">
        <v>380</v>
      </c>
      <c r="N528" s="2161"/>
      <c r="O528" s="504">
        <v>1.1381199974638384E-2</v>
      </c>
      <c r="P528" s="461"/>
      <c r="Q528" s="461"/>
      <c r="W528" s="211"/>
      <c r="X528" s="211"/>
      <c r="Y528" s="211"/>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4"/>
      <c r="BX528" s="214"/>
      <c r="BY528" s="214"/>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2160" t="s">
        <v>362</v>
      </c>
      <c r="D529" s="2161"/>
      <c r="E529" s="502">
        <v>5.0897631685675716E-2</v>
      </c>
      <c r="F529" s="461"/>
      <c r="G529" s="461"/>
      <c r="H529" s="2161" t="s">
        <v>369</v>
      </c>
      <c r="I529" s="2161"/>
      <c r="J529" s="503">
        <v>2.8348298195677933E-2</v>
      </c>
      <c r="K529" s="461"/>
      <c r="L529" s="461"/>
      <c r="M529" s="2161" t="s">
        <v>381</v>
      </c>
      <c r="N529" s="2161"/>
      <c r="O529" s="504">
        <v>1.0630068549110921E-2</v>
      </c>
      <c r="P529" s="461"/>
      <c r="Q529" s="461"/>
      <c r="W529" s="211"/>
      <c r="X529" s="211"/>
      <c r="Y529" s="211"/>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4"/>
      <c r="BX529" s="214"/>
      <c r="BY529" s="214"/>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2160" t="s">
        <v>361</v>
      </c>
      <c r="D530" s="2161"/>
      <c r="E530" s="502">
        <v>7.5550984775060018E-2</v>
      </c>
      <c r="F530" s="461"/>
      <c r="G530" s="461"/>
      <c r="H530" s="2161" t="s">
        <v>389</v>
      </c>
      <c r="I530" s="2161"/>
      <c r="J530" s="503">
        <v>8.9452891541258375E-3</v>
      </c>
      <c r="K530" s="461"/>
      <c r="L530" s="461"/>
      <c r="M530" s="2161" t="s">
        <v>369</v>
      </c>
      <c r="N530" s="2161"/>
      <c r="O530" s="504">
        <v>1.9278039365842988E-2</v>
      </c>
      <c r="P530" s="461"/>
      <c r="Q530" s="461"/>
      <c r="W530" s="211"/>
      <c r="X530" s="211"/>
      <c r="Y530" s="211"/>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4"/>
      <c r="BX530" s="214"/>
      <c r="BY530" s="214"/>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2160" t="s">
        <v>339</v>
      </c>
      <c r="D531" s="2161"/>
      <c r="E531" s="502">
        <v>0.40562518368727529</v>
      </c>
      <c r="F531" s="461"/>
      <c r="G531" s="461"/>
      <c r="H531" s="2161" t="s">
        <v>370</v>
      </c>
      <c r="I531" s="2161"/>
      <c r="J531" s="503">
        <v>2.1551697041266485E-2</v>
      </c>
      <c r="K531" s="461"/>
      <c r="L531" s="461"/>
      <c r="M531" s="2161" t="s">
        <v>389</v>
      </c>
      <c r="N531" s="2161"/>
      <c r="O531" s="504">
        <v>3.5242867259345514E-5</v>
      </c>
      <c r="P531" s="461"/>
      <c r="Q531" s="461"/>
      <c r="W531" s="211"/>
      <c r="X531" s="211"/>
      <c r="Y531" s="211"/>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4"/>
      <c r="BX531" s="214"/>
      <c r="BY531" s="214"/>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2160" t="s">
        <v>358</v>
      </c>
      <c r="D532" s="2161"/>
      <c r="E532" s="502">
        <v>0.11963372074075732</v>
      </c>
      <c r="F532" s="461"/>
      <c r="G532" s="461"/>
      <c r="H532" s="2161" t="s">
        <v>347</v>
      </c>
      <c r="I532" s="2161"/>
      <c r="J532" s="503">
        <v>0.13589524911162373</v>
      </c>
      <c r="K532" s="461"/>
      <c r="L532" s="461"/>
      <c r="M532" s="2161" t="s">
        <v>370</v>
      </c>
      <c r="N532" s="2161"/>
      <c r="O532" s="504">
        <v>3.2772197601690041E-2</v>
      </c>
      <c r="P532" s="461"/>
      <c r="Q532" s="461"/>
      <c r="W532" s="211"/>
      <c r="X532" s="211"/>
      <c r="Y532" s="211"/>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4"/>
      <c r="BX532" s="214"/>
      <c r="BY532" s="214"/>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2160" t="s">
        <v>350</v>
      </c>
      <c r="D533" s="2161"/>
      <c r="E533" s="502">
        <v>0.26263545199676802</v>
      </c>
      <c r="F533" s="461"/>
      <c r="G533" s="461"/>
      <c r="H533" s="2161" t="s">
        <v>356</v>
      </c>
      <c r="I533" s="2161"/>
      <c r="J533" s="503">
        <v>8.1296610888930018E-2</v>
      </c>
      <c r="K533" s="461"/>
      <c r="L533" s="461"/>
      <c r="M533" s="2161" t="s">
        <v>347</v>
      </c>
      <c r="N533" s="2161"/>
      <c r="O533" s="504">
        <v>0.3161999472168886</v>
      </c>
      <c r="P533" s="461"/>
      <c r="Q533" s="461"/>
      <c r="W533" s="211"/>
      <c r="X533" s="211"/>
      <c r="Y533" s="211"/>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4"/>
      <c r="BX533" s="214"/>
      <c r="BY533" s="214"/>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2160" t="s">
        <v>410</v>
      </c>
      <c r="D534" s="2161"/>
      <c r="E534" s="502">
        <v>7.308990414377583E-4</v>
      </c>
      <c r="F534" s="461"/>
      <c r="G534" s="461"/>
      <c r="H534" s="2161" t="s">
        <v>345</v>
      </c>
      <c r="I534" s="2161"/>
      <c r="J534" s="503">
        <v>0.13981691907536994</v>
      </c>
      <c r="K534" s="461"/>
      <c r="L534" s="461"/>
      <c r="M534" s="2161" t="s">
        <v>356</v>
      </c>
      <c r="N534" s="2161"/>
      <c r="O534" s="504">
        <v>0.15354545847161497</v>
      </c>
      <c r="P534" s="461"/>
      <c r="Q534" s="461"/>
      <c r="W534" s="211"/>
      <c r="X534" s="211"/>
      <c r="Y534" s="211"/>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4"/>
      <c r="BX534" s="214"/>
      <c r="BY534" s="214"/>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2160" t="s">
        <v>382</v>
      </c>
      <c r="D535" s="2161"/>
      <c r="E535" s="502">
        <v>4.0688153290759106E-3</v>
      </c>
      <c r="F535" s="461"/>
      <c r="G535" s="461"/>
      <c r="H535" s="2161" t="s">
        <v>348</v>
      </c>
      <c r="I535" s="2161"/>
      <c r="J535" s="503">
        <v>0.27677795431113333</v>
      </c>
      <c r="K535" s="461"/>
      <c r="L535" s="461"/>
      <c r="M535" s="2161" t="s">
        <v>345</v>
      </c>
      <c r="N535" s="2161"/>
      <c r="O535" s="504">
        <v>0.33700571052596884</v>
      </c>
      <c r="P535" s="461"/>
      <c r="Q535" s="461"/>
      <c r="W535" s="211"/>
      <c r="X535" s="211"/>
      <c r="Y535" s="211"/>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4"/>
      <c r="BX535" s="214"/>
      <c r="BY535" s="214"/>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2160" t="s">
        <v>354</v>
      </c>
      <c r="D536" s="2161"/>
      <c r="E536" s="502">
        <v>0.16066971422809365</v>
      </c>
      <c r="F536" s="461"/>
      <c r="G536" s="461"/>
      <c r="H536" s="2161" t="s">
        <v>340</v>
      </c>
      <c r="I536" s="2161"/>
      <c r="J536" s="503">
        <v>0.18500796637265429</v>
      </c>
      <c r="K536" s="461"/>
      <c r="L536" s="461"/>
      <c r="M536" s="2161" t="s">
        <v>348</v>
      </c>
      <c r="N536" s="2161"/>
      <c r="O536" s="504">
        <v>0.27299357440838468</v>
      </c>
      <c r="P536" s="461"/>
      <c r="Q536" s="461"/>
      <c r="W536" s="211"/>
      <c r="X536" s="211"/>
      <c r="Y536" s="211"/>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4"/>
      <c r="BX536" s="214"/>
      <c r="BY536" s="214"/>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2160" t="s">
        <v>353</v>
      </c>
      <c r="D537" s="2161"/>
      <c r="E537" s="502">
        <v>0.15572678792712252</v>
      </c>
      <c r="F537" s="461"/>
      <c r="G537" s="461"/>
      <c r="H537" s="2161" t="s">
        <v>365</v>
      </c>
      <c r="I537" s="2161"/>
      <c r="J537" s="503">
        <v>4.5997527691532557E-2</v>
      </c>
      <c r="K537" s="461"/>
      <c r="L537" s="461"/>
      <c r="M537" s="2161" t="s">
        <v>340</v>
      </c>
      <c r="N537" s="2161"/>
      <c r="O537" s="504">
        <v>0.38630060307928871</v>
      </c>
      <c r="P537" s="461"/>
      <c r="Q537" s="461"/>
      <c r="W537" s="211"/>
      <c r="X537" s="211"/>
      <c r="Y537" s="211"/>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4"/>
      <c r="BX537" s="214"/>
      <c r="BY537" s="214"/>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2160" t="s">
        <v>344</v>
      </c>
      <c r="D538" s="2161"/>
      <c r="E538" s="502">
        <v>0.29968473148214214</v>
      </c>
      <c r="F538" s="461"/>
      <c r="G538" s="461"/>
      <c r="H538" s="2161" t="s">
        <v>342</v>
      </c>
      <c r="I538" s="2161"/>
      <c r="J538" s="503">
        <v>0.29419702196184</v>
      </c>
      <c r="K538" s="461"/>
      <c r="L538" s="461"/>
      <c r="M538" s="2161" t="s">
        <v>365</v>
      </c>
      <c r="N538" s="2161"/>
      <c r="O538" s="504">
        <v>9.2320334141914928E-2</v>
      </c>
      <c r="P538" s="461"/>
      <c r="Q538" s="461"/>
      <c r="W538" s="211"/>
      <c r="X538" s="211"/>
      <c r="Y538" s="211"/>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4"/>
      <c r="BX538" s="214"/>
      <c r="BY538" s="214"/>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2160" t="s">
        <v>355</v>
      </c>
      <c r="D539" s="2161"/>
      <c r="E539" s="505">
        <v>0.14510256796722418</v>
      </c>
      <c r="F539" s="461"/>
      <c r="G539" s="461"/>
      <c r="H539" s="2161" t="s">
        <v>349</v>
      </c>
      <c r="I539" s="2161"/>
      <c r="J539" s="503">
        <v>0.32113785680231005</v>
      </c>
      <c r="K539" s="461"/>
      <c r="L539" s="461"/>
      <c r="M539" s="2161" t="s">
        <v>342</v>
      </c>
      <c r="N539" s="2161"/>
      <c r="O539" s="504">
        <v>0.38365669268439828</v>
      </c>
      <c r="P539" s="461"/>
      <c r="Q539" s="461"/>
      <c r="W539" s="211"/>
      <c r="X539" s="211"/>
      <c r="Y539" s="211"/>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4"/>
      <c r="BX539" s="214"/>
      <c r="BY539" s="214"/>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2160"/>
      <c r="D540" s="2161"/>
      <c r="E540" s="461"/>
      <c r="F540" s="461"/>
      <c r="G540" s="461"/>
      <c r="H540" s="2161" t="s">
        <v>343</v>
      </c>
      <c r="I540" s="2161"/>
      <c r="J540" s="503">
        <v>0.35037091827613037</v>
      </c>
      <c r="K540" s="461"/>
      <c r="L540" s="461"/>
      <c r="M540" s="2161" t="s">
        <v>349</v>
      </c>
      <c r="N540" s="2161"/>
      <c r="O540" s="504">
        <v>0.15899243371231986</v>
      </c>
      <c r="P540" s="461"/>
      <c r="Q540" s="461"/>
      <c r="W540" s="211"/>
      <c r="X540" s="211"/>
      <c r="Y540" s="211"/>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4"/>
      <c r="BX540" s="214"/>
      <c r="BY540" s="214"/>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2160"/>
      <c r="D541" s="2161"/>
      <c r="E541" s="461"/>
      <c r="F541" s="461"/>
      <c r="G541" s="461"/>
      <c r="H541" s="2161" t="s">
        <v>338</v>
      </c>
      <c r="I541" s="2161"/>
      <c r="J541" s="503">
        <v>0.3426126817400113</v>
      </c>
      <c r="K541" s="461"/>
      <c r="L541" s="461"/>
      <c r="M541" s="2161" t="s">
        <v>343</v>
      </c>
      <c r="N541" s="2161"/>
      <c r="O541" s="504">
        <v>0.18582357747320363</v>
      </c>
      <c r="P541" s="461"/>
      <c r="Q541" s="461"/>
      <c r="W541" s="211"/>
      <c r="X541" s="211"/>
      <c r="Y541" s="211"/>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4"/>
      <c r="BX541" s="214"/>
      <c r="BY541" s="214"/>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2160" t="s">
        <v>228</v>
      </c>
      <c r="D542" s="2161"/>
      <c r="E542" s="2161"/>
      <c r="F542" s="2161"/>
      <c r="G542" s="2161"/>
      <c r="H542" s="2161" t="s">
        <v>346</v>
      </c>
      <c r="I542" s="2161"/>
      <c r="J542" s="503">
        <v>0.342956494256485</v>
      </c>
      <c r="K542" s="461"/>
      <c r="L542" s="461"/>
      <c r="M542" s="2161" t="s">
        <v>338</v>
      </c>
      <c r="N542" s="2161"/>
      <c r="O542" s="504">
        <v>0.42066120622183795</v>
      </c>
      <c r="P542" s="461"/>
      <c r="Q542" s="461"/>
      <c r="W542" s="211"/>
      <c r="X542" s="211"/>
      <c r="Y542" s="211"/>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4"/>
      <c r="BX542" s="214"/>
      <c r="BY542" s="214"/>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2160" t="s">
        <v>203</v>
      </c>
      <c r="D543" s="2161"/>
      <c r="E543" s="2325" t="s">
        <v>229</v>
      </c>
      <c r="F543" s="2326"/>
      <c r="G543" s="2327"/>
      <c r="H543" s="2161" t="s">
        <v>337</v>
      </c>
      <c r="I543" s="2161"/>
      <c r="J543" s="503">
        <v>0.47542652833491461</v>
      </c>
      <c r="K543" s="461"/>
      <c r="L543" s="461"/>
      <c r="M543" s="2161" t="s">
        <v>346</v>
      </c>
      <c r="N543" s="2161"/>
      <c r="O543" s="504">
        <v>0.21014693456242381</v>
      </c>
      <c r="P543" s="461"/>
      <c r="Q543" s="461"/>
      <c r="W543" s="211"/>
      <c r="X543" s="211"/>
      <c r="Y543" s="211"/>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4"/>
      <c r="BX543" s="214"/>
      <c r="BY543" s="214"/>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2161"/>
      <c r="D544" s="2161"/>
      <c r="E544" s="487" t="s">
        <v>187</v>
      </c>
      <c r="F544" s="488" t="s">
        <v>230</v>
      </c>
      <c r="G544" s="489" t="s">
        <v>231</v>
      </c>
      <c r="H544" s="2161" t="s">
        <v>341</v>
      </c>
      <c r="I544" s="2161"/>
      <c r="J544" s="503">
        <v>0.36278983278087951</v>
      </c>
      <c r="K544" s="461"/>
      <c r="L544" s="461"/>
      <c r="M544" s="2161" t="s">
        <v>337</v>
      </c>
      <c r="N544" s="2161"/>
      <c r="O544" s="504">
        <v>0.33557727592544301</v>
      </c>
      <c r="P544" s="461"/>
      <c r="Q544" s="461"/>
      <c r="W544" s="211"/>
      <c r="X544" s="211"/>
      <c r="Y544" s="211"/>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4"/>
      <c r="BX544" s="214"/>
      <c r="BY544" s="214"/>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2160" t="s">
        <v>148</v>
      </c>
      <c r="D545" s="2161"/>
      <c r="E545" s="508">
        <v>6.3607302322199484</v>
      </c>
      <c r="F545" s="509">
        <v>9.6374700488181038</v>
      </c>
      <c r="G545" s="510">
        <v>9.6374700488181038</v>
      </c>
      <c r="H545" s="2161" t="s">
        <v>352</v>
      </c>
      <c r="I545" s="2161"/>
      <c r="J545" s="503">
        <v>0.15478924174034034</v>
      </c>
      <c r="K545" s="461"/>
      <c r="L545" s="461"/>
      <c r="M545" s="2161" t="s">
        <v>341</v>
      </c>
      <c r="N545" s="2161"/>
      <c r="O545" s="504">
        <v>0.31259850585865212</v>
      </c>
      <c r="P545" s="461"/>
      <c r="Q545" s="461"/>
      <c r="W545" s="211"/>
      <c r="X545" s="211"/>
      <c r="Y545" s="211"/>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4"/>
      <c r="BX545" s="214"/>
      <c r="BY545" s="214"/>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2160"/>
      <c r="D546" s="2161"/>
      <c r="E546" s="461"/>
      <c r="F546" s="461"/>
      <c r="G546" s="461"/>
      <c r="H546" s="2161" t="s">
        <v>376</v>
      </c>
      <c r="I546" s="2161"/>
      <c r="J546" s="503">
        <v>1.0188862360550499E-2</v>
      </c>
      <c r="K546" s="461"/>
      <c r="L546" s="461"/>
      <c r="M546" s="2161" t="s">
        <v>352</v>
      </c>
      <c r="N546" s="2161"/>
      <c r="O546" s="504">
        <v>0.26059220105873521</v>
      </c>
      <c r="P546" s="461"/>
      <c r="Q546" s="461"/>
      <c r="W546" s="211"/>
      <c r="X546" s="211"/>
      <c r="Y546" s="211"/>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4"/>
      <c r="BX546" s="214"/>
      <c r="BY546" s="214"/>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2160"/>
      <c r="D547" s="2161"/>
      <c r="E547" s="461"/>
      <c r="F547" s="461"/>
      <c r="G547" s="461"/>
      <c r="H547" s="2161" t="s">
        <v>377</v>
      </c>
      <c r="I547" s="2161"/>
      <c r="J547" s="503">
        <v>1.1959026200202495E-3</v>
      </c>
      <c r="K547" s="461"/>
      <c r="L547" s="461"/>
      <c r="M547" s="2161" t="s">
        <v>376</v>
      </c>
      <c r="N547" s="2161"/>
      <c r="O547" s="504">
        <v>1.7374527100396907E-2</v>
      </c>
      <c r="P547" s="461"/>
      <c r="Q547" s="461"/>
      <c r="W547" s="211"/>
      <c r="X547" s="211"/>
      <c r="Y547" s="211"/>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4"/>
      <c r="BX547" s="214"/>
      <c r="BY547" s="214"/>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2160" t="s">
        <v>232</v>
      </c>
      <c r="D548" s="2161"/>
      <c r="E548" s="2161"/>
      <c r="F548" s="461"/>
      <c r="G548" s="461"/>
      <c r="H548" s="2161" t="s">
        <v>362</v>
      </c>
      <c r="I548" s="2161"/>
      <c r="J548" s="503">
        <v>7.9466480518575591E-2</v>
      </c>
      <c r="K548" s="461"/>
      <c r="L548" s="461"/>
      <c r="M548" s="2161" t="s">
        <v>377</v>
      </c>
      <c r="N548" s="2161"/>
      <c r="O548" s="504">
        <v>5.071743858396932E-4</v>
      </c>
      <c r="P548" s="461"/>
      <c r="Q548" s="461"/>
      <c r="W548" s="211"/>
      <c r="X548" s="211"/>
      <c r="Y548" s="211"/>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4"/>
      <c r="BX548" s="214"/>
      <c r="BY548" s="214"/>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2160"/>
      <c r="D549" s="2161"/>
      <c r="E549" s="490" t="s">
        <v>203</v>
      </c>
      <c r="F549" s="461"/>
      <c r="G549" s="461"/>
      <c r="H549" s="2161" t="s">
        <v>361</v>
      </c>
      <c r="I549" s="2161"/>
      <c r="J549" s="503">
        <v>5.3471784443199326E-2</v>
      </c>
      <c r="K549" s="461"/>
      <c r="L549" s="461"/>
      <c r="M549" s="2161" t="s">
        <v>362</v>
      </c>
      <c r="N549" s="2161"/>
      <c r="O549" s="504">
        <v>2.9715592336245343E-2</v>
      </c>
      <c r="P549" s="461"/>
      <c r="Q549" s="461"/>
      <c r="W549" s="211"/>
      <c r="X549" s="211"/>
      <c r="Y549" s="211"/>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4"/>
      <c r="BX549" s="214"/>
      <c r="BY549" s="214"/>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2161"/>
      <c r="D550" s="2161"/>
      <c r="E550" s="511" t="s">
        <v>148</v>
      </c>
      <c r="F550" s="461"/>
      <c r="G550" s="461"/>
      <c r="H550" s="2161" t="s">
        <v>339</v>
      </c>
      <c r="I550" s="2161"/>
      <c r="J550" s="503">
        <v>0.4354655739606712</v>
      </c>
      <c r="K550" s="461"/>
      <c r="L550" s="461"/>
      <c r="M550" s="2161" t="s">
        <v>361</v>
      </c>
      <c r="N550" s="2161"/>
      <c r="O550" s="504">
        <v>0.10739210785794902</v>
      </c>
      <c r="P550" s="461"/>
      <c r="Q550" s="461"/>
      <c r="W550" s="211"/>
      <c r="X550" s="211"/>
      <c r="Y550" s="211"/>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4"/>
      <c r="BX550" s="214"/>
      <c r="BY550" s="214"/>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2160" t="s">
        <v>216</v>
      </c>
      <c r="D551" s="2161"/>
      <c r="E551" s="499">
        <v>-1.3850289181923015E-2</v>
      </c>
      <c r="F551" s="461"/>
      <c r="G551" s="461"/>
      <c r="H551" s="2161" t="s">
        <v>358</v>
      </c>
      <c r="I551" s="2161"/>
      <c r="J551" s="503">
        <v>9.8394108075117448E-2</v>
      </c>
      <c r="K551" s="461"/>
      <c r="L551" s="461"/>
      <c r="M551" s="2161" t="s">
        <v>339</v>
      </c>
      <c r="N551" s="2161"/>
      <c r="O551" s="504">
        <v>0.35176264268975543</v>
      </c>
      <c r="P551" s="461"/>
      <c r="Q551" s="461"/>
      <c r="W551" s="211"/>
      <c r="X551" s="211"/>
      <c r="Y551" s="211"/>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4"/>
      <c r="BX551" s="214"/>
      <c r="BY551" s="214"/>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2160" t="s">
        <v>368</v>
      </c>
      <c r="D552" s="2161"/>
      <c r="E552" s="502">
        <v>-2.6372586120174447E-2</v>
      </c>
      <c r="F552" s="461"/>
      <c r="G552" s="461"/>
      <c r="H552" s="2161" t="s">
        <v>350</v>
      </c>
      <c r="I552" s="2161"/>
      <c r="J552" s="503">
        <v>0.2266694651140303</v>
      </c>
      <c r="K552" s="461"/>
      <c r="L552" s="461"/>
      <c r="M552" s="2161" t="s">
        <v>358</v>
      </c>
      <c r="N552" s="2161"/>
      <c r="O552" s="504">
        <v>0.13557978744241844</v>
      </c>
      <c r="P552" s="461"/>
      <c r="Q552" s="461"/>
      <c r="W552" s="211"/>
      <c r="X552" s="211"/>
      <c r="Y552" s="211"/>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4"/>
      <c r="BX552" s="214"/>
      <c r="BY552" s="214"/>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2160" t="s">
        <v>385</v>
      </c>
      <c r="D553" s="2161"/>
      <c r="E553" s="502">
        <v>-6.8947412427062503E-3</v>
      </c>
      <c r="F553" s="461"/>
      <c r="G553" s="461"/>
      <c r="H553" s="2161" t="s">
        <v>410</v>
      </c>
      <c r="I553" s="2161"/>
      <c r="J553" s="503">
        <v>1.4036274440562034E-3</v>
      </c>
      <c r="K553" s="461"/>
      <c r="L553" s="461"/>
      <c r="M553" s="2161" t="s">
        <v>350</v>
      </c>
      <c r="N553" s="2161"/>
      <c r="O553" s="504">
        <v>0.28837389001152658</v>
      </c>
      <c r="P553" s="461"/>
      <c r="Q553" s="461"/>
      <c r="W553" s="211"/>
      <c r="X553" s="211"/>
      <c r="Y553" s="211"/>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4"/>
      <c r="BX553" s="214"/>
      <c r="BY553" s="214"/>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2160" t="s">
        <v>357</v>
      </c>
      <c r="D554" s="2161"/>
      <c r="E554" s="502">
        <v>-5.6998255546757061E-2</v>
      </c>
      <c r="F554" s="461"/>
      <c r="G554" s="461"/>
      <c r="H554" s="2161" t="s">
        <v>382</v>
      </c>
      <c r="I554" s="2161"/>
      <c r="J554" s="503">
        <v>1.1516300719690717E-2</v>
      </c>
      <c r="K554" s="461"/>
      <c r="L554" s="461"/>
      <c r="M554" s="2161" t="s">
        <v>410</v>
      </c>
      <c r="N554" s="2161"/>
      <c r="O554" s="504">
        <v>1.0676240203808278E-3</v>
      </c>
      <c r="P554" s="461"/>
      <c r="Q554" s="461"/>
      <c r="W554" s="211"/>
      <c r="X554" s="211"/>
      <c r="Y554" s="211"/>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4"/>
      <c r="BX554" s="214"/>
      <c r="BY554" s="214"/>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2160" t="s">
        <v>374</v>
      </c>
      <c r="D555" s="2161"/>
      <c r="E555" s="502">
        <v>-2.07247377456884E-2</v>
      </c>
      <c r="F555" s="461"/>
      <c r="G555" s="461"/>
      <c r="H555" s="2161" t="s">
        <v>354</v>
      </c>
      <c r="I555" s="2161"/>
      <c r="J555" s="503">
        <v>0.17402416155238784</v>
      </c>
      <c r="K555" s="461"/>
      <c r="L555" s="461"/>
      <c r="M555" s="2161" t="s">
        <v>382</v>
      </c>
      <c r="N555" s="2161"/>
      <c r="O555" s="504">
        <v>1.0419422970801978E-3</v>
      </c>
      <c r="P555" s="461"/>
      <c r="Q555" s="461"/>
      <c r="W555" s="211"/>
      <c r="X555" s="211"/>
      <c r="Y555" s="211"/>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4"/>
      <c r="BX555" s="214"/>
      <c r="BY555" s="214"/>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2160" t="s">
        <v>372</v>
      </c>
      <c r="D556" s="2161"/>
      <c r="E556" s="502">
        <v>-1.0653720891819469E-2</v>
      </c>
      <c r="F556" s="461"/>
      <c r="G556" s="461"/>
      <c r="H556" s="2161" t="s">
        <v>353</v>
      </c>
      <c r="I556" s="2161"/>
      <c r="J556" s="503">
        <v>0.19594054096606217</v>
      </c>
      <c r="K556" s="461"/>
      <c r="L556" s="461"/>
      <c r="M556" s="2161" t="s">
        <v>354</v>
      </c>
      <c r="N556" s="2161"/>
      <c r="O556" s="504">
        <v>0.13755504720725523</v>
      </c>
      <c r="P556" s="461"/>
      <c r="Q556" s="461"/>
      <c r="W556" s="211"/>
      <c r="X556" s="211"/>
      <c r="Y556" s="211"/>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4"/>
      <c r="BX556" s="214"/>
      <c r="BY556" s="214"/>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2160" t="s">
        <v>351</v>
      </c>
      <c r="D557" s="2161"/>
      <c r="E557" s="502">
        <v>6.8750058476050077E-2</v>
      </c>
      <c r="F557" s="461"/>
      <c r="G557" s="461"/>
      <c r="H557" s="2161" t="s">
        <v>344</v>
      </c>
      <c r="I557" s="2161"/>
      <c r="J557" s="503">
        <v>0.34718437539275521</v>
      </c>
      <c r="K557" s="461"/>
      <c r="L557" s="461"/>
      <c r="M557" s="2161" t="s">
        <v>353</v>
      </c>
      <c r="N557" s="2161"/>
      <c r="O557" s="504">
        <v>0.10490123987216179</v>
      </c>
      <c r="P557" s="461"/>
      <c r="Q557" s="461"/>
      <c r="W557" s="211"/>
      <c r="X557" s="211"/>
      <c r="Y557" s="211"/>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4"/>
      <c r="BX557" s="214"/>
      <c r="BY557" s="214"/>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2160" t="s">
        <v>373</v>
      </c>
      <c r="D558" s="2161"/>
      <c r="E558" s="502">
        <v>-4.0573720136058084E-3</v>
      </c>
      <c r="F558" s="461"/>
      <c r="G558" s="461"/>
      <c r="H558" s="2161" t="s">
        <v>355</v>
      </c>
      <c r="I558" s="2161"/>
      <c r="J558" s="503">
        <v>0.12176570873194613</v>
      </c>
      <c r="K558" s="461"/>
      <c r="L558" s="461"/>
      <c r="M558" s="2161" t="s">
        <v>344</v>
      </c>
      <c r="N558" s="2161"/>
      <c r="O558" s="504">
        <v>0.28559615986277082</v>
      </c>
      <c r="P558" s="461"/>
      <c r="Q558" s="461"/>
      <c r="W558" s="211"/>
      <c r="X558" s="211"/>
      <c r="Y558" s="211"/>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4"/>
      <c r="BX558" s="214"/>
      <c r="BY558" s="214"/>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2160" t="s">
        <v>396</v>
      </c>
      <c r="D559" s="2161"/>
      <c r="E559" s="502">
        <v>7.7842851128073938E-3</v>
      </c>
      <c r="F559" s="461"/>
      <c r="G559" s="461"/>
      <c r="H559" s="2161" t="s">
        <v>387</v>
      </c>
      <c r="I559" s="2161"/>
      <c r="J559" s="503">
        <v>1.5693421764706112E-3</v>
      </c>
      <c r="K559" s="461"/>
      <c r="L559" s="461"/>
      <c r="M559" s="2161" t="s">
        <v>355</v>
      </c>
      <c r="N559" s="2161"/>
      <c r="O559" s="504">
        <v>0.17278323215713268</v>
      </c>
      <c r="P559" s="461"/>
      <c r="Q559" s="461"/>
      <c r="W559" s="211"/>
      <c r="X559" s="211"/>
      <c r="Y559" s="211"/>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4"/>
      <c r="BX559" s="214"/>
      <c r="BY559" s="214"/>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2160" t="s">
        <v>413</v>
      </c>
      <c r="D560" s="2161"/>
      <c r="E560" s="502">
        <v>3.0374941628201939E-3</v>
      </c>
      <c r="F560" s="461"/>
      <c r="G560" s="461"/>
      <c r="H560" s="2161" t="s">
        <v>394</v>
      </c>
      <c r="I560" s="2161"/>
      <c r="J560" s="503">
        <v>7.011537540124688E-3</v>
      </c>
      <c r="K560" s="461"/>
      <c r="L560" s="461"/>
      <c r="M560" s="2161" t="s">
        <v>387</v>
      </c>
      <c r="N560" s="2161"/>
      <c r="O560" s="504">
        <v>6.8322030040422685E-3</v>
      </c>
      <c r="P560" s="461"/>
      <c r="Q560" s="461"/>
      <c r="W560" s="211"/>
      <c r="X560" s="211"/>
      <c r="Y560" s="211"/>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4"/>
      <c r="BX560" s="214"/>
      <c r="BY560" s="214"/>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2160" t="s">
        <v>415</v>
      </c>
      <c r="D561" s="2161"/>
      <c r="E561" s="502">
        <v>-2.0867201427540298E-3</v>
      </c>
      <c r="F561" s="461"/>
      <c r="G561" s="461"/>
      <c r="H561" s="2161" t="s">
        <v>424</v>
      </c>
      <c r="I561" s="2161"/>
      <c r="J561" s="503">
        <v>4.7410300458967594E-4</v>
      </c>
      <c r="K561" s="461"/>
      <c r="L561" s="461"/>
      <c r="M561" s="2161" t="s">
        <v>394</v>
      </c>
      <c r="N561" s="2161"/>
      <c r="O561" s="504">
        <v>8.7002240729480793E-4</v>
      </c>
      <c r="P561" s="461"/>
      <c r="Q561" s="461"/>
      <c r="W561" s="211"/>
      <c r="X561" s="211"/>
      <c r="Y561" s="211"/>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4"/>
      <c r="BX561" s="214"/>
      <c r="BY561" s="214"/>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2160" t="s">
        <v>397</v>
      </c>
      <c r="D562" s="2161"/>
      <c r="E562" s="502">
        <v>8.9586040097847167E-3</v>
      </c>
      <c r="F562" s="461"/>
      <c r="G562" s="461"/>
      <c r="H562" s="2161" t="s">
        <v>422</v>
      </c>
      <c r="I562" s="2161"/>
      <c r="J562" s="503">
        <v>6.2764669727940212E-4</v>
      </c>
      <c r="K562" s="461"/>
      <c r="L562" s="461"/>
      <c r="M562" s="2161" t="s">
        <v>424</v>
      </c>
      <c r="N562" s="2161"/>
      <c r="O562" s="504">
        <v>1.5428373144440607E-5</v>
      </c>
      <c r="P562" s="461"/>
      <c r="Q562" s="461"/>
      <c r="W562" s="211"/>
      <c r="X562" s="211"/>
      <c r="Y562" s="211"/>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4"/>
      <c r="BX562" s="214"/>
      <c r="BY562" s="214"/>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2160" t="s">
        <v>411</v>
      </c>
      <c r="D563" s="2161"/>
      <c r="E563" s="502">
        <v>-4.4317978201101451E-3</v>
      </c>
      <c r="F563" s="461"/>
      <c r="G563" s="461"/>
      <c r="H563" s="2161" t="s">
        <v>419</v>
      </c>
      <c r="I563" s="2161"/>
      <c r="J563" s="503">
        <v>1.2549607435754597E-3</v>
      </c>
      <c r="K563" s="461"/>
      <c r="L563" s="461"/>
      <c r="M563" s="2161" t="s">
        <v>422</v>
      </c>
      <c r="N563" s="2161"/>
      <c r="O563" s="504">
        <v>8.2716406953882772E-7</v>
      </c>
      <c r="P563" s="461"/>
      <c r="Q563" s="461"/>
      <c r="W563" s="211"/>
      <c r="X563" s="211"/>
      <c r="Y563" s="211"/>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4"/>
      <c r="BX563" s="214"/>
      <c r="BY563" s="214"/>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2160" t="s">
        <v>408</v>
      </c>
      <c r="D564" s="2161"/>
      <c r="E564" s="502">
        <v>6.0457870583065449E-3</v>
      </c>
      <c r="F564" s="461"/>
      <c r="G564" s="461"/>
      <c r="H564" s="2161" t="s">
        <v>399</v>
      </c>
      <c r="I564" s="2161"/>
      <c r="J564" s="503">
        <v>4.9140356849175339E-3</v>
      </c>
      <c r="K564" s="461"/>
      <c r="L564" s="461"/>
      <c r="M564" s="2161" t="s">
        <v>419</v>
      </c>
      <c r="N564" s="2161"/>
      <c r="O564" s="504">
        <v>3.6129517273156129E-4</v>
      </c>
      <c r="P564" s="461"/>
      <c r="Q564" s="461"/>
      <c r="W564" s="211"/>
      <c r="X564" s="211"/>
      <c r="Y564" s="211"/>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4"/>
      <c r="BX564" s="214"/>
      <c r="BY564" s="214"/>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2160" t="s">
        <v>401</v>
      </c>
      <c r="D565" s="2161"/>
      <c r="E565" s="502">
        <v>8.7517870074748025E-3</v>
      </c>
      <c r="F565" s="461"/>
      <c r="G565" s="461"/>
      <c r="H565" s="2161" t="s">
        <v>409</v>
      </c>
      <c r="I565" s="2161"/>
      <c r="J565" s="503">
        <v>2.7914030994886144E-3</v>
      </c>
      <c r="K565" s="461"/>
      <c r="L565" s="461"/>
      <c r="M565" s="2161" t="s">
        <v>399</v>
      </c>
      <c r="N565" s="2161"/>
      <c r="O565" s="504">
        <v>5.3820097953200332E-4</v>
      </c>
      <c r="P565" s="461"/>
      <c r="Q565" s="461"/>
      <c r="W565" s="211"/>
      <c r="X565" s="211"/>
      <c r="Y565" s="211"/>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4"/>
      <c r="BX565" s="214"/>
      <c r="BY565" s="214"/>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2160" t="s">
        <v>388</v>
      </c>
      <c r="D566" s="2161"/>
      <c r="E566" s="502">
        <v>1.0189964979110353E-2</v>
      </c>
      <c r="F566" s="461"/>
      <c r="G566" s="461"/>
      <c r="H566" s="2161" t="s">
        <v>421</v>
      </c>
      <c r="I566" s="2161"/>
      <c r="J566" s="503">
        <v>7.263638078483345E-4</v>
      </c>
      <c r="K566" s="461"/>
      <c r="L566" s="461"/>
      <c r="M566" s="2161" t="s">
        <v>409</v>
      </c>
      <c r="N566" s="2161"/>
      <c r="O566" s="504">
        <v>2.5289234389460046E-4</v>
      </c>
      <c r="P566" s="461"/>
      <c r="Q566" s="461"/>
      <c r="W566" s="211"/>
      <c r="X566" s="211"/>
      <c r="Y566" s="211"/>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4"/>
      <c r="BX566" s="214"/>
      <c r="BY566" s="214"/>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2160" t="s">
        <v>383</v>
      </c>
      <c r="D567" s="2161"/>
      <c r="E567" s="502">
        <v>-1.2656883117918436E-2</v>
      </c>
      <c r="F567" s="461"/>
      <c r="G567" s="461"/>
      <c r="H567" s="2161" t="s">
        <v>412</v>
      </c>
      <c r="I567" s="2161"/>
      <c r="J567" s="503">
        <v>1.8084685324982737E-3</v>
      </c>
      <c r="K567" s="461"/>
      <c r="L567" s="461"/>
      <c r="M567" s="2161" t="s">
        <v>425</v>
      </c>
      <c r="N567" s="2161"/>
      <c r="O567" s="504">
        <v>2.1904641458404822E-4</v>
      </c>
      <c r="P567" s="461"/>
      <c r="Q567" s="461"/>
      <c r="W567" s="211"/>
      <c r="X567" s="211"/>
      <c r="Y567" s="211"/>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4"/>
      <c r="BX567" s="214"/>
      <c r="BY567" s="214"/>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2160" t="s">
        <v>395</v>
      </c>
      <c r="D568" s="2161"/>
      <c r="E568" s="502">
        <v>-6.1642124320347783E-3</v>
      </c>
      <c r="F568" s="461"/>
      <c r="G568" s="461"/>
      <c r="H568" s="2161" t="s">
        <v>418</v>
      </c>
      <c r="I568" s="2161"/>
      <c r="J568" s="503">
        <v>1.3145321242202096E-3</v>
      </c>
      <c r="K568" s="461"/>
      <c r="L568" s="461"/>
      <c r="M568" s="2161" t="s">
        <v>416</v>
      </c>
      <c r="N568" s="2161"/>
      <c r="O568" s="504">
        <v>6.6539810044815878E-4</v>
      </c>
      <c r="P568" s="461"/>
      <c r="Q568" s="461"/>
      <c r="W568" s="211"/>
      <c r="X568" s="211"/>
      <c r="Y568" s="211"/>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4"/>
      <c r="BX568" s="214"/>
      <c r="BY568" s="214"/>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2160" t="s">
        <v>403</v>
      </c>
      <c r="D569" s="2161"/>
      <c r="E569" s="502">
        <v>-5.1625640115484E-3</v>
      </c>
      <c r="F569" s="461"/>
      <c r="G569" s="461"/>
      <c r="H569" s="2161" t="s">
        <v>407</v>
      </c>
      <c r="I569" s="2161"/>
      <c r="J569" s="503">
        <v>1.6446402619653156E-4</v>
      </c>
      <c r="K569" s="461"/>
      <c r="L569" s="461"/>
      <c r="M569" s="2161" t="s">
        <v>427</v>
      </c>
      <c r="N569" s="2161"/>
      <c r="O569" s="504">
        <v>1.1767494260943056E-4</v>
      </c>
      <c r="P569" s="461"/>
      <c r="Q569" s="461"/>
      <c r="W569" s="211"/>
      <c r="X569" s="211"/>
      <c r="Y569" s="211"/>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4"/>
      <c r="BX569" s="214"/>
      <c r="BY569" s="214"/>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2160" t="s">
        <v>359</v>
      </c>
      <c r="D570" s="2161"/>
      <c r="E570" s="502">
        <v>-5.3404944650340569E-2</v>
      </c>
      <c r="F570" s="461"/>
      <c r="G570" s="461"/>
      <c r="H570" s="2161" t="s">
        <v>426</v>
      </c>
      <c r="I570" s="2161"/>
      <c r="J570" s="503">
        <v>8.3774179916483637E-7</v>
      </c>
      <c r="K570" s="461"/>
      <c r="L570" s="461"/>
      <c r="M570" s="2161" t="s">
        <v>421</v>
      </c>
      <c r="N570" s="2161"/>
      <c r="O570" s="504">
        <v>2.947245190071007E-4</v>
      </c>
      <c r="P570" s="461"/>
      <c r="Q570" s="461"/>
      <c r="W570" s="211"/>
      <c r="X570" s="211"/>
      <c r="Y570" s="211"/>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4"/>
      <c r="BX570" s="214"/>
      <c r="BY570" s="214"/>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2160" t="s">
        <v>384</v>
      </c>
      <c r="D571" s="2161"/>
      <c r="E571" s="502">
        <v>-8.7999047035255892E-3</v>
      </c>
      <c r="F571" s="461"/>
      <c r="G571" s="461"/>
      <c r="H571" s="2161" t="s">
        <v>406</v>
      </c>
      <c r="I571" s="2161"/>
      <c r="J571" s="503">
        <v>3.6650829788772613E-4</v>
      </c>
      <c r="K571" s="461"/>
      <c r="L571" s="461"/>
      <c r="M571" s="2161" t="s">
        <v>412</v>
      </c>
      <c r="N571" s="2161"/>
      <c r="O571" s="504">
        <v>3.7557037987448997E-4</v>
      </c>
      <c r="P571" s="461"/>
      <c r="Q571" s="461"/>
      <c r="W571" s="211"/>
      <c r="X571" s="211"/>
      <c r="Y571" s="211"/>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4"/>
      <c r="BX571" s="214"/>
      <c r="BY571" s="214"/>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2160" t="s">
        <v>371</v>
      </c>
      <c r="D572" s="2161"/>
      <c r="E572" s="502">
        <v>-2.7816460873637802E-2</v>
      </c>
      <c r="F572" s="461"/>
      <c r="G572" s="461"/>
      <c r="H572" s="2161" t="s">
        <v>390</v>
      </c>
      <c r="I572" s="2161"/>
      <c r="J572" s="503">
        <v>4.176033593088992E-3</v>
      </c>
      <c r="K572" s="461"/>
      <c r="L572" s="461"/>
      <c r="M572" s="2161" t="s">
        <v>418</v>
      </c>
      <c r="N572" s="2161"/>
      <c r="O572" s="504">
        <v>2.0655422724235822E-5</v>
      </c>
      <c r="P572" s="461"/>
      <c r="Q572" s="461"/>
      <c r="W572" s="211"/>
      <c r="X572" s="211"/>
      <c r="Y572" s="211"/>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4"/>
      <c r="BX572" s="214"/>
      <c r="BY572" s="214"/>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2160" t="s">
        <v>379</v>
      </c>
      <c r="D573" s="2161"/>
      <c r="E573" s="502">
        <v>-1.4539577456495426E-2</v>
      </c>
      <c r="F573" s="461"/>
      <c r="G573" s="461"/>
      <c r="H573" s="2161" t="s">
        <v>420</v>
      </c>
      <c r="I573" s="2161"/>
      <c r="J573" s="503">
        <v>4.6141304729429753E-4</v>
      </c>
      <c r="K573" s="461"/>
      <c r="L573" s="461"/>
      <c r="M573" s="2161" t="s">
        <v>423</v>
      </c>
      <c r="N573" s="2161"/>
      <c r="O573" s="504">
        <v>3.1915864637195314E-4</v>
      </c>
      <c r="P573" s="461"/>
      <c r="Q573" s="461"/>
      <c r="W573" s="211"/>
      <c r="X573" s="211"/>
      <c r="Y573" s="211"/>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4"/>
      <c r="BX573" s="214"/>
      <c r="BY573" s="214"/>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2160" t="s">
        <v>367</v>
      </c>
      <c r="D574" s="2161"/>
      <c r="E574" s="502">
        <v>2.8812667704398668E-2</v>
      </c>
      <c r="F574" s="461"/>
      <c r="G574" s="461"/>
      <c r="H574" s="2161" t="s">
        <v>398</v>
      </c>
      <c r="I574" s="2161"/>
      <c r="J574" s="503">
        <v>1.7461322421685622E-3</v>
      </c>
      <c r="K574" s="461"/>
      <c r="L574" s="461"/>
      <c r="M574" s="2161" t="s">
        <v>407</v>
      </c>
      <c r="N574" s="2161"/>
      <c r="O574" s="504">
        <v>1.6693333318659634E-3</v>
      </c>
      <c r="P574" s="461"/>
      <c r="Q574" s="461"/>
      <c r="W574" s="211"/>
      <c r="X574" s="211"/>
      <c r="Y574" s="211"/>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4"/>
      <c r="BX574" s="214"/>
      <c r="BY574" s="214"/>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2160" t="s">
        <v>392</v>
      </c>
      <c r="D575" s="2161"/>
      <c r="E575" s="502">
        <v>7.3034520361176629E-3</v>
      </c>
      <c r="F575" s="461"/>
      <c r="G575" s="461"/>
      <c r="H575" s="2161" t="s">
        <v>404</v>
      </c>
      <c r="I575" s="2161"/>
      <c r="J575" s="503">
        <v>2.7981328079737409E-3</v>
      </c>
      <c r="K575" s="461"/>
      <c r="L575" s="461"/>
      <c r="M575" s="2161" t="s">
        <v>426</v>
      </c>
      <c r="N575" s="2161"/>
      <c r="O575" s="504">
        <v>1.3382034795062661E-4</v>
      </c>
      <c r="P575" s="461"/>
      <c r="Q575" s="461"/>
      <c r="W575" s="211"/>
      <c r="X575" s="211"/>
      <c r="Y575" s="211"/>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4"/>
      <c r="BX575" s="214"/>
      <c r="BY575" s="214"/>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2160" t="s">
        <v>417</v>
      </c>
      <c r="D576" s="2161"/>
      <c r="E576" s="502">
        <v>-1.9238797164737137E-4</v>
      </c>
      <c r="F576" s="461"/>
      <c r="G576" s="461"/>
      <c r="H576" s="2161" t="s">
        <v>386</v>
      </c>
      <c r="I576" s="2161"/>
      <c r="J576" s="503">
        <v>9.924184145973838E-3</v>
      </c>
      <c r="K576" s="461"/>
      <c r="L576" s="461"/>
      <c r="M576" s="2161" t="s">
        <v>406</v>
      </c>
      <c r="N576" s="2161"/>
      <c r="O576" s="504">
        <v>1.6924309280994974E-3</v>
      </c>
      <c r="P576" s="461"/>
      <c r="Q576" s="461"/>
      <c r="W576" s="211"/>
      <c r="X576" s="211"/>
      <c r="Y576" s="211"/>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4"/>
      <c r="BX576" s="214"/>
      <c r="BY576" s="214"/>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2160" t="s">
        <v>400</v>
      </c>
      <c r="D577" s="2161"/>
      <c r="E577" s="502">
        <v>2.0410632028945584E-3</v>
      </c>
      <c r="F577" s="461"/>
      <c r="G577" s="461"/>
      <c r="H577" s="2161" t="s">
        <v>405</v>
      </c>
      <c r="I577" s="2161"/>
      <c r="J577" s="503">
        <v>2.9345733100507891E-3</v>
      </c>
      <c r="K577" s="461"/>
      <c r="L577" s="461"/>
      <c r="M577" s="2161" t="s">
        <v>402</v>
      </c>
      <c r="N577" s="2161"/>
      <c r="O577" s="504">
        <v>2.2924599060208297E-3</v>
      </c>
      <c r="P577" s="461"/>
      <c r="Q577" s="461"/>
      <c r="W577" s="211"/>
      <c r="X577" s="211"/>
      <c r="Y577" s="211"/>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4"/>
      <c r="BX577" s="214"/>
      <c r="BY577" s="214"/>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2160" t="s">
        <v>363</v>
      </c>
      <c r="D578" s="2161"/>
      <c r="E578" s="502">
        <v>-4.2490568881641613E-2</v>
      </c>
      <c r="F578" s="461"/>
      <c r="G578" s="461"/>
      <c r="H578" s="2161" t="s">
        <v>391</v>
      </c>
      <c r="I578" s="2161"/>
      <c r="J578" s="503">
        <v>8.5744623387692346E-3</v>
      </c>
      <c r="K578" s="461"/>
      <c r="L578" s="461"/>
      <c r="M578" s="2161" t="s">
        <v>390</v>
      </c>
      <c r="N578" s="2161"/>
      <c r="O578" s="504">
        <v>6.5544721349070278E-3</v>
      </c>
      <c r="P578" s="461"/>
      <c r="Q578" s="461"/>
      <c r="W578" s="211"/>
      <c r="X578" s="211"/>
      <c r="Y578" s="211"/>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4"/>
      <c r="BX578" s="214"/>
      <c r="BY578" s="214"/>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2160" t="s">
        <v>375</v>
      </c>
      <c r="D579" s="2161"/>
      <c r="E579" s="502">
        <v>-1.8758865541051422E-2</v>
      </c>
      <c r="F579" s="461"/>
      <c r="G579" s="461"/>
      <c r="H579" s="2161" t="s">
        <v>414</v>
      </c>
      <c r="I579" s="2161"/>
      <c r="J579" s="506">
        <v>6.5435044826923545E-5</v>
      </c>
      <c r="K579" s="461"/>
      <c r="L579" s="461"/>
      <c r="M579" s="2161" t="s">
        <v>420</v>
      </c>
      <c r="N579" s="2161"/>
      <c r="O579" s="504">
        <v>4.231192403659085E-4</v>
      </c>
      <c r="P579" s="461"/>
      <c r="Q579" s="461"/>
      <c r="W579" s="211"/>
      <c r="X579" s="211"/>
      <c r="Y579" s="211"/>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4"/>
      <c r="BX579" s="214"/>
      <c r="BY579" s="214"/>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2160" t="s">
        <v>378</v>
      </c>
      <c r="D580" s="2161"/>
      <c r="E580" s="502">
        <v>-8.7884639618366154E-3</v>
      </c>
      <c r="F580" s="461"/>
      <c r="G580" s="461"/>
      <c r="H580" s="2161"/>
      <c r="I580" s="2161"/>
      <c r="J580" s="461"/>
      <c r="K580" s="461"/>
      <c r="L580" s="461"/>
      <c r="M580" s="2161" t="s">
        <v>398</v>
      </c>
      <c r="N580" s="2161"/>
      <c r="O580" s="504">
        <v>4.6467471289334591E-3</v>
      </c>
      <c r="P580" s="461"/>
      <c r="Q580" s="461"/>
      <c r="W580" s="211"/>
      <c r="X580" s="211"/>
      <c r="Y580" s="211"/>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4"/>
      <c r="BX580" s="214"/>
      <c r="BY580" s="214"/>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2160" t="s">
        <v>366</v>
      </c>
      <c r="D581" s="2161"/>
      <c r="E581" s="502">
        <v>3.8847751116707505E-2</v>
      </c>
      <c r="F581" s="461"/>
      <c r="G581" s="461"/>
      <c r="H581" s="2161"/>
      <c r="I581" s="2161"/>
      <c r="J581" s="461"/>
      <c r="K581" s="461"/>
      <c r="L581" s="461"/>
      <c r="M581" s="2161" t="s">
        <v>404</v>
      </c>
      <c r="N581" s="2161"/>
      <c r="O581" s="504">
        <v>1.8382973569749026E-3</v>
      </c>
      <c r="P581" s="461"/>
      <c r="Q581" s="461"/>
      <c r="W581" s="211"/>
      <c r="X581" s="211"/>
      <c r="Y581" s="211"/>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4"/>
      <c r="BX581" s="214"/>
      <c r="BY581" s="214"/>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2160" t="s">
        <v>360</v>
      </c>
      <c r="D582" s="2161"/>
      <c r="E582" s="502">
        <v>3.807151852243805E-2</v>
      </c>
      <c r="F582" s="461"/>
      <c r="G582" s="461"/>
      <c r="H582" s="2161" t="s">
        <v>228</v>
      </c>
      <c r="I582" s="2161"/>
      <c r="J582" s="2161"/>
      <c r="K582" s="2161"/>
      <c r="L582" s="2161"/>
      <c r="M582" s="2161" t="s">
        <v>386</v>
      </c>
      <c r="N582" s="2161"/>
      <c r="O582" s="504">
        <v>7.8320640213640154E-7</v>
      </c>
      <c r="P582" s="461"/>
      <c r="Q582" s="461"/>
      <c r="W582" s="211"/>
      <c r="X582" s="211"/>
      <c r="Y582" s="211"/>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4"/>
      <c r="BX582" s="214"/>
      <c r="BY582" s="214"/>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2160" t="s">
        <v>364</v>
      </c>
      <c r="D583" s="2161"/>
      <c r="E583" s="502">
        <v>-3.0976385837605772E-2</v>
      </c>
      <c r="F583" s="461"/>
      <c r="G583" s="461"/>
      <c r="H583" s="2161" t="s">
        <v>203</v>
      </c>
      <c r="I583" s="2161"/>
      <c r="J583" s="2322" t="s">
        <v>229</v>
      </c>
      <c r="K583" s="2323"/>
      <c r="L583" s="2324"/>
      <c r="M583" s="2161" t="s">
        <v>405</v>
      </c>
      <c r="N583" s="2161"/>
      <c r="O583" s="504">
        <v>5.9604772903937521E-5</v>
      </c>
      <c r="P583" s="461"/>
      <c r="Q583" s="461"/>
      <c r="W583" s="211"/>
      <c r="X583" s="211"/>
      <c r="Y583" s="211"/>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4"/>
      <c r="BX583" s="214"/>
      <c r="BY583" s="214"/>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2160" t="s">
        <v>393</v>
      </c>
      <c r="D584" s="2161"/>
      <c r="E584" s="502">
        <v>9.6466375007653368E-3</v>
      </c>
      <c r="F584" s="461"/>
      <c r="G584" s="461"/>
      <c r="H584" s="2161"/>
      <c r="I584" s="2161"/>
      <c r="J584" s="491" t="s">
        <v>187</v>
      </c>
      <c r="K584" s="492" t="s">
        <v>230</v>
      </c>
      <c r="L584" s="493" t="s">
        <v>231</v>
      </c>
      <c r="M584" s="2161" t="s">
        <v>391</v>
      </c>
      <c r="N584" s="2161"/>
      <c r="O584" s="504">
        <v>6.9897595691836075E-4</v>
      </c>
      <c r="P584" s="461"/>
      <c r="Q584" s="461"/>
      <c r="W584" s="211"/>
      <c r="X584" s="211"/>
      <c r="Y584" s="211"/>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4"/>
      <c r="BX584" s="214"/>
      <c r="BY584" s="214"/>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2160" t="s">
        <v>380</v>
      </c>
      <c r="D585" s="2161"/>
      <c r="E585" s="502">
        <v>-1.233841454425476E-2</v>
      </c>
      <c r="F585" s="461"/>
      <c r="G585" s="461"/>
      <c r="H585" s="2161" t="s">
        <v>148</v>
      </c>
      <c r="I585" s="2161"/>
      <c r="J585" s="512">
        <v>6.1733276312686698</v>
      </c>
      <c r="K585" s="513">
        <v>7.1782879433356621</v>
      </c>
      <c r="L585" s="514">
        <v>7.1782879433356621</v>
      </c>
      <c r="M585" s="2161" t="s">
        <v>414</v>
      </c>
      <c r="N585" s="2161"/>
      <c r="O585" s="507">
        <v>1.0013822655295899E-3</v>
      </c>
      <c r="P585" s="461"/>
      <c r="Q585" s="461"/>
      <c r="W585" s="211"/>
      <c r="X585" s="211"/>
      <c r="Y585" s="211"/>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4"/>
      <c r="BX585" s="214"/>
      <c r="BY585" s="214"/>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2160" t="s">
        <v>381</v>
      </c>
      <c r="D586" s="2161"/>
      <c r="E586" s="502">
        <v>-1.450108612565695E-2</v>
      </c>
      <c r="F586" s="461"/>
      <c r="G586" s="461"/>
      <c r="H586" s="2161"/>
      <c r="I586" s="2161"/>
      <c r="J586" s="461"/>
      <c r="K586" s="461"/>
      <c r="L586" s="461"/>
      <c r="M586" s="2161"/>
      <c r="N586" s="2161"/>
      <c r="O586" s="461"/>
      <c r="P586" s="461"/>
      <c r="Q586" s="461"/>
      <c r="W586" s="211"/>
      <c r="X586" s="211"/>
      <c r="Y586" s="21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4"/>
      <c r="BX586" s="214"/>
      <c r="BY586" s="214"/>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2160" t="s">
        <v>369</v>
      </c>
      <c r="D587" s="2161"/>
      <c r="E587" s="502">
        <v>1.7525555259544572E-2</v>
      </c>
      <c r="F587" s="461"/>
      <c r="G587" s="461"/>
      <c r="H587" s="2161"/>
      <c r="I587" s="2161"/>
      <c r="J587" s="461"/>
      <c r="K587" s="461"/>
      <c r="L587" s="461"/>
      <c r="M587" s="2161"/>
      <c r="N587" s="2161"/>
      <c r="O587" s="461"/>
      <c r="P587" s="461"/>
      <c r="Q587" s="461"/>
      <c r="W587" s="211"/>
      <c r="X587" s="211"/>
      <c r="Y587" s="211"/>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4"/>
      <c r="BX587" s="214"/>
      <c r="BY587" s="214"/>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2160" t="s">
        <v>389</v>
      </c>
      <c r="D588" s="2161"/>
      <c r="E588" s="502">
        <v>-4.6387857937893635E-4</v>
      </c>
      <c r="F588" s="461"/>
      <c r="G588" s="461"/>
      <c r="H588" s="2161" t="s">
        <v>232</v>
      </c>
      <c r="I588" s="2161"/>
      <c r="J588" s="2161"/>
      <c r="K588" s="461"/>
      <c r="L588" s="461"/>
      <c r="M588" s="2161" t="s">
        <v>228</v>
      </c>
      <c r="N588" s="2161"/>
      <c r="O588" s="2161"/>
      <c r="P588" s="2161"/>
      <c r="Q588" s="2161"/>
      <c r="W588" s="211"/>
      <c r="X588" s="211"/>
      <c r="Y588" s="211"/>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4"/>
      <c r="BX588" s="214"/>
      <c r="BY588" s="214"/>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2160" t="s">
        <v>370</v>
      </c>
      <c r="D589" s="2161"/>
      <c r="E589" s="502">
        <v>-2.6283171243966938E-2</v>
      </c>
      <c r="F589" s="461"/>
      <c r="G589" s="461"/>
      <c r="H589" s="2161"/>
      <c r="I589" s="2161"/>
      <c r="J589" s="494" t="s">
        <v>203</v>
      </c>
      <c r="K589" s="461"/>
      <c r="L589" s="461"/>
      <c r="M589" s="2161" t="s">
        <v>203</v>
      </c>
      <c r="N589" s="2161"/>
      <c r="O589" s="2319" t="s">
        <v>229</v>
      </c>
      <c r="P589" s="2320"/>
      <c r="Q589" s="2321"/>
      <c r="W589" s="211"/>
      <c r="X589" s="211"/>
      <c r="Y589" s="211"/>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4"/>
      <c r="BX589" s="214"/>
      <c r="BY589" s="214"/>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2160" t="s">
        <v>347</v>
      </c>
      <c r="D590" s="2161"/>
      <c r="E590" s="502">
        <v>7.6721964907876389E-2</v>
      </c>
      <c r="F590" s="461"/>
      <c r="G590" s="461"/>
      <c r="H590" s="2161"/>
      <c r="I590" s="2161"/>
      <c r="J590" s="515" t="s">
        <v>148</v>
      </c>
      <c r="K590" s="461"/>
      <c r="L590" s="461"/>
      <c r="M590" s="2161"/>
      <c r="N590" s="2161"/>
      <c r="O590" s="495" t="s">
        <v>187</v>
      </c>
      <c r="P590" s="496" t="s">
        <v>230</v>
      </c>
      <c r="Q590" s="497" t="s">
        <v>231</v>
      </c>
      <c r="W590" s="211"/>
      <c r="X590" s="211"/>
      <c r="Y590" s="211"/>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4"/>
      <c r="BX590" s="214"/>
      <c r="BY590" s="214"/>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2160" t="s">
        <v>356</v>
      </c>
      <c r="D591" s="2161"/>
      <c r="E591" s="502">
        <v>5.0912477839941211E-2</v>
      </c>
      <c r="F591" s="461"/>
      <c r="G591" s="461"/>
      <c r="H591" s="2161" t="s">
        <v>216</v>
      </c>
      <c r="I591" s="2161"/>
      <c r="J591" s="500">
        <v>-2.3595419664755462E-2</v>
      </c>
      <c r="K591" s="461"/>
      <c r="L591" s="461"/>
      <c r="M591" s="2161" t="s">
        <v>148</v>
      </c>
      <c r="N591" s="2161"/>
      <c r="O591" s="516">
        <v>6.401037589370274</v>
      </c>
      <c r="P591" s="517">
        <v>7.1921770667081732</v>
      </c>
      <c r="Q591" s="518">
        <v>7.1921770667081732</v>
      </c>
      <c r="W591" s="211"/>
      <c r="X591" s="211"/>
      <c r="Y591" s="211"/>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4"/>
      <c r="BX591" s="214"/>
      <c r="BY591" s="214"/>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2160" t="s">
        <v>345</v>
      </c>
      <c r="D592" s="2161"/>
      <c r="E592" s="502">
        <v>7.8161195846278009E-2</v>
      </c>
      <c r="F592" s="461"/>
      <c r="G592" s="461"/>
      <c r="H592" s="2161" t="s">
        <v>368</v>
      </c>
      <c r="I592" s="2161"/>
      <c r="J592" s="503">
        <v>-2.2688807863383169E-2</v>
      </c>
      <c r="K592" s="461"/>
      <c r="L592" s="461"/>
      <c r="M592" s="2161"/>
      <c r="N592" s="2161"/>
      <c r="O592" s="461"/>
      <c r="P592" s="461"/>
      <c r="Q592" s="461"/>
      <c r="W592" s="211"/>
      <c r="X592" s="211"/>
      <c r="Y592" s="211"/>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4"/>
      <c r="BX592" s="214"/>
      <c r="BY592" s="214"/>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2160" t="s">
        <v>348</v>
      </c>
      <c r="D593" s="2161"/>
      <c r="E593" s="502">
        <v>8.4236824803603547E-2</v>
      </c>
      <c r="F593" s="461"/>
      <c r="G593" s="461"/>
      <c r="H593" s="2161" t="s">
        <v>385</v>
      </c>
      <c r="I593" s="2161"/>
      <c r="J593" s="503">
        <v>2.6473465111777413E-3</v>
      </c>
      <c r="K593" s="461"/>
      <c r="L593" s="461"/>
      <c r="M593" s="2161"/>
      <c r="N593" s="2161"/>
      <c r="O593" s="461"/>
      <c r="P593" s="461"/>
      <c r="Q593" s="461"/>
      <c r="W593" s="211"/>
      <c r="X593" s="211"/>
      <c r="Y593" s="211"/>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4"/>
      <c r="BX593" s="214"/>
      <c r="BY593" s="214"/>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2160" t="s">
        <v>340</v>
      </c>
      <c r="D594" s="2161"/>
      <c r="E594" s="502">
        <v>8.5864591527194778E-2</v>
      </c>
      <c r="F594" s="461"/>
      <c r="G594" s="461"/>
      <c r="H594" s="2161" t="s">
        <v>357</v>
      </c>
      <c r="I594" s="2161"/>
      <c r="J594" s="503">
        <v>-5.1630527735396753E-2</v>
      </c>
      <c r="K594" s="461"/>
      <c r="L594" s="461"/>
      <c r="M594" s="2161" t="s">
        <v>232</v>
      </c>
      <c r="N594" s="2161"/>
      <c r="O594" s="2161"/>
      <c r="P594" s="461"/>
      <c r="Q594" s="461"/>
      <c r="W594" s="211"/>
      <c r="X594" s="211"/>
      <c r="Y594" s="211"/>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4"/>
      <c r="BX594" s="214"/>
      <c r="BY594" s="214"/>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2160" t="s">
        <v>365</v>
      </c>
      <c r="D595" s="2161"/>
      <c r="E595" s="502">
        <v>4.1122366456737301E-2</v>
      </c>
      <c r="F595" s="461"/>
      <c r="G595" s="461"/>
      <c r="H595" s="2161" t="s">
        <v>374</v>
      </c>
      <c r="I595" s="2161"/>
      <c r="J595" s="503">
        <v>-9.9806904564245999E-3</v>
      </c>
      <c r="K595" s="461"/>
      <c r="L595" s="461"/>
      <c r="M595" s="2161"/>
      <c r="N595" s="2161"/>
      <c r="O595" s="498" t="s">
        <v>203</v>
      </c>
      <c r="P595" s="461"/>
      <c r="Q595" s="461"/>
      <c r="W595" s="211"/>
      <c r="X595" s="211"/>
      <c r="Y595" s="211"/>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4"/>
      <c r="BX595" s="214"/>
      <c r="BY595" s="214"/>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2160" t="s">
        <v>342</v>
      </c>
      <c r="D596" s="2161"/>
      <c r="E596" s="502">
        <v>9.1695580356494069E-2</v>
      </c>
      <c r="F596" s="461"/>
      <c r="G596" s="461"/>
      <c r="H596" s="2161" t="s">
        <v>372</v>
      </c>
      <c r="I596" s="2161"/>
      <c r="J596" s="503">
        <v>-2.5718073982743422E-2</v>
      </c>
      <c r="K596" s="461"/>
      <c r="L596" s="461"/>
      <c r="M596" s="2161"/>
      <c r="N596" s="2161"/>
      <c r="O596" s="519" t="s">
        <v>148</v>
      </c>
      <c r="P596" s="461"/>
      <c r="Q596" s="461"/>
      <c r="W596" s="211"/>
      <c r="X596" s="211"/>
      <c r="Y596" s="211"/>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4"/>
      <c r="BX596" s="214"/>
      <c r="BY596" s="214"/>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2160" t="s">
        <v>349</v>
      </c>
      <c r="D597" s="2161"/>
      <c r="E597" s="502">
        <v>7.7487287887626294E-2</v>
      </c>
      <c r="F597" s="461"/>
      <c r="G597" s="461"/>
      <c r="H597" s="2161" t="s">
        <v>351</v>
      </c>
      <c r="I597" s="2161"/>
      <c r="J597" s="503">
        <v>7.1923337703056728E-2</v>
      </c>
      <c r="K597" s="461"/>
      <c r="L597" s="461"/>
      <c r="M597" s="2161" t="s">
        <v>216</v>
      </c>
      <c r="N597" s="2161"/>
      <c r="O597" s="501">
        <v>-3.5716628729938874E-3</v>
      </c>
      <c r="P597" s="461"/>
      <c r="Q597" s="461"/>
      <c r="W597" s="211"/>
      <c r="X597" s="211"/>
      <c r="Y597" s="211"/>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4"/>
      <c r="BX597" s="214"/>
      <c r="BY597" s="214"/>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2160" t="s">
        <v>343</v>
      </c>
      <c r="D598" s="2161"/>
      <c r="E598" s="502">
        <v>8.1838546180373853E-2</v>
      </c>
      <c r="F598" s="461"/>
      <c r="G598" s="461"/>
      <c r="H598" s="2161" t="s">
        <v>373</v>
      </c>
      <c r="I598" s="2161"/>
      <c r="J598" s="503">
        <v>-2.5521569640916193E-2</v>
      </c>
      <c r="K598" s="461"/>
      <c r="L598" s="461"/>
      <c r="M598" s="2161" t="s">
        <v>368</v>
      </c>
      <c r="N598" s="2161"/>
      <c r="O598" s="504">
        <v>-2.9688582842154813E-2</v>
      </c>
      <c r="P598" s="461"/>
      <c r="Q598" s="461"/>
      <c r="W598" s="211"/>
      <c r="X598" s="211"/>
      <c r="Y598" s="211"/>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4"/>
      <c r="BX598" s="214"/>
      <c r="BY598" s="214"/>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2160" t="s">
        <v>338</v>
      </c>
      <c r="D599" s="2161"/>
      <c r="E599" s="502">
        <v>9.8744978258383007E-2</v>
      </c>
      <c r="F599" s="461"/>
      <c r="G599" s="461"/>
      <c r="H599" s="2161" t="s">
        <v>396</v>
      </c>
      <c r="I599" s="2161"/>
      <c r="J599" s="503">
        <v>1.7546229210688199E-3</v>
      </c>
      <c r="K599" s="461"/>
      <c r="L599" s="461"/>
      <c r="M599" s="2161" t="s">
        <v>385</v>
      </c>
      <c r="N599" s="2161"/>
      <c r="O599" s="504">
        <v>-1.3013359048007839E-2</v>
      </c>
      <c r="P599" s="461"/>
      <c r="Q599" s="461"/>
      <c r="W599" s="211"/>
      <c r="X599" s="211"/>
      <c r="Y599" s="211"/>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4"/>
      <c r="BX599" s="214"/>
      <c r="BY599" s="214"/>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2160" t="s">
        <v>346</v>
      </c>
      <c r="D600" s="2161"/>
      <c r="E600" s="502">
        <v>8.288394589910815E-2</v>
      </c>
      <c r="F600" s="461"/>
      <c r="G600" s="461"/>
      <c r="H600" s="2161" t="s">
        <v>413</v>
      </c>
      <c r="I600" s="2161"/>
      <c r="J600" s="503">
        <v>4.1429726765254615E-3</v>
      </c>
      <c r="K600" s="461"/>
      <c r="L600" s="461"/>
      <c r="M600" s="2161" t="s">
        <v>357</v>
      </c>
      <c r="N600" s="2161"/>
      <c r="O600" s="504">
        <v>-5.8419898664726071E-2</v>
      </c>
      <c r="P600" s="461"/>
      <c r="Q600" s="461"/>
      <c r="W600" s="211"/>
      <c r="X600" s="211"/>
      <c r="Y600" s="211"/>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4"/>
      <c r="BX600" s="214"/>
      <c r="BY600" s="214"/>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2160" t="s">
        <v>337</v>
      </c>
      <c r="D601" s="2161"/>
      <c r="E601" s="502">
        <v>0.1018862298161797</v>
      </c>
      <c r="F601" s="461"/>
      <c r="G601" s="461"/>
      <c r="H601" s="2161" t="s">
        <v>415</v>
      </c>
      <c r="I601" s="2161"/>
      <c r="J601" s="503">
        <v>-3.9683316103859652E-3</v>
      </c>
      <c r="K601" s="461"/>
      <c r="L601" s="461"/>
      <c r="M601" s="2161" t="s">
        <v>374</v>
      </c>
      <c r="N601" s="2161"/>
      <c r="O601" s="504">
        <v>-2.2333082789665608E-2</v>
      </c>
      <c r="P601" s="461"/>
      <c r="Q601" s="461"/>
      <c r="W601" s="211"/>
      <c r="X601" s="211"/>
      <c r="Y601" s="211"/>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4"/>
      <c r="BX601" s="214"/>
      <c r="BY601" s="214"/>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2160" t="s">
        <v>341</v>
      </c>
      <c r="D602" s="2161"/>
      <c r="E602" s="502">
        <v>9.3604222370531356E-2</v>
      </c>
      <c r="F602" s="461"/>
      <c r="G602" s="461"/>
      <c r="H602" s="2161" t="s">
        <v>397</v>
      </c>
      <c r="I602" s="2161"/>
      <c r="J602" s="503">
        <v>8.169173503273789E-3</v>
      </c>
      <c r="K602" s="461"/>
      <c r="L602" s="461"/>
      <c r="M602" s="2161" t="s">
        <v>372</v>
      </c>
      <c r="N602" s="2161"/>
      <c r="O602" s="504">
        <v>-1.6238231526605152E-4</v>
      </c>
      <c r="P602" s="461"/>
      <c r="Q602" s="461"/>
      <c r="W602" s="211"/>
      <c r="X602" s="211"/>
      <c r="Y602" s="211"/>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4"/>
      <c r="BX602" s="214"/>
      <c r="BY602" s="214"/>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2160" t="s">
        <v>352</v>
      </c>
      <c r="D603" s="2161"/>
      <c r="E603" s="502">
        <v>7.2479625567086134E-2</v>
      </c>
      <c r="F603" s="461"/>
      <c r="G603" s="461"/>
      <c r="H603" s="2161" t="s">
        <v>411</v>
      </c>
      <c r="I603" s="2161"/>
      <c r="J603" s="503">
        <v>-6.629072398852574E-3</v>
      </c>
      <c r="K603" s="461"/>
      <c r="L603" s="461"/>
      <c r="M603" s="2161" t="s">
        <v>351</v>
      </c>
      <c r="N603" s="2161"/>
      <c r="O603" s="504">
        <v>6.047758910888533E-2</v>
      </c>
      <c r="P603" s="461"/>
      <c r="Q603" s="461"/>
      <c r="W603" s="211"/>
      <c r="X603" s="211"/>
      <c r="Y603" s="211"/>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4"/>
      <c r="BX603" s="214"/>
      <c r="BY603" s="214"/>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2160" t="s">
        <v>376</v>
      </c>
      <c r="D604" s="2161"/>
      <c r="E604" s="502">
        <v>9.2766035122943992E-3</v>
      </c>
      <c r="F604" s="461"/>
      <c r="G604" s="461"/>
      <c r="H604" s="2161" t="s">
        <v>408</v>
      </c>
      <c r="I604" s="2161"/>
      <c r="J604" s="503">
        <v>7.9365960463393444E-3</v>
      </c>
      <c r="K604" s="461"/>
      <c r="L604" s="461"/>
      <c r="M604" s="2161" t="s">
        <v>373</v>
      </c>
      <c r="N604" s="2161"/>
      <c r="O604" s="504">
        <v>1.6409576664025226E-2</v>
      </c>
      <c r="P604" s="461"/>
      <c r="Q604" s="461"/>
      <c r="W604" s="211"/>
      <c r="X604" s="211"/>
      <c r="Y604" s="211"/>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2160" t="s">
        <v>377</v>
      </c>
      <c r="D605" s="2161"/>
      <c r="E605" s="502">
        <v>-1.5139857932090177E-2</v>
      </c>
      <c r="F605" s="461"/>
      <c r="G605" s="461"/>
      <c r="H605" s="2161" t="s">
        <v>401</v>
      </c>
      <c r="I605" s="2161"/>
      <c r="J605" s="503">
        <v>5.8928375319281629E-4</v>
      </c>
      <c r="K605" s="461"/>
      <c r="L605" s="461"/>
      <c r="M605" s="2161" t="s">
        <v>396</v>
      </c>
      <c r="N605" s="2161"/>
      <c r="O605" s="504">
        <v>1.1480862960294104E-2</v>
      </c>
      <c r="P605" s="461"/>
      <c r="Q605" s="461"/>
      <c r="W605" s="211"/>
      <c r="X605" s="211"/>
      <c r="Y605" s="211"/>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2160" t="s">
        <v>362</v>
      </c>
      <c r="D606" s="2161"/>
      <c r="E606" s="502">
        <v>3.5468417378461028E-2</v>
      </c>
      <c r="F606" s="461"/>
      <c r="G606" s="461"/>
      <c r="H606" s="2161" t="s">
        <v>388</v>
      </c>
      <c r="I606" s="2161"/>
      <c r="J606" s="503">
        <v>1.1789462638903524E-2</v>
      </c>
      <c r="K606" s="461"/>
      <c r="L606" s="461"/>
      <c r="M606" s="2161" t="s">
        <v>415</v>
      </c>
      <c r="N606" s="2161"/>
      <c r="O606" s="504">
        <v>-1.0536631122243744E-3</v>
      </c>
      <c r="P606" s="461"/>
      <c r="Q606" s="461"/>
      <c r="W606" s="211"/>
      <c r="X606" s="211"/>
      <c r="Y606" s="211"/>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2160" t="s">
        <v>361</v>
      </c>
      <c r="D607" s="2161"/>
      <c r="E607" s="502">
        <v>4.3212867687449232E-2</v>
      </c>
      <c r="F607" s="461"/>
      <c r="G607" s="461"/>
      <c r="H607" s="2161" t="s">
        <v>383</v>
      </c>
      <c r="I607" s="2161"/>
      <c r="J607" s="503">
        <v>-6.3162595245622264E-3</v>
      </c>
      <c r="K607" s="461"/>
      <c r="L607" s="461"/>
      <c r="M607" s="2161" t="s">
        <v>397</v>
      </c>
      <c r="N607" s="2161"/>
      <c r="O607" s="504">
        <v>5.0336853038075585E-3</v>
      </c>
      <c r="P607" s="461"/>
      <c r="Q607" s="461"/>
      <c r="W607" s="211"/>
      <c r="X607" s="211"/>
      <c r="Y607" s="211"/>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2160" t="s">
        <v>339</v>
      </c>
      <c r="D608" s="2161"/>
      <c r="E608" s="502">
        <v>0.10012798548252214</v>
      </c>
      <c r="F608" s="461"/>
      <c r="G608" s="461"/>
      <c r="H608" s="2161" t="s">
        <v>395</v>
      </c>
      <c r="I608" s="2161"/>
      <c r="J608" s="503">
        <v>-3.2042276393953106E-3</v>
      </c>
      <c r="K608" s="461"/>
      <c r="L608" s="461"/>
      <c r="M608" s="2161" t="s">
        <v>411</v>
      </c>
      <c r="N608" s="2161"/>
      <c r="O608" s="504">
        <v>-2.9182512583650236E-3</v>
      </c>
      <c r="P608" s="461"/>
      <c r="Q608" s="461"/>
      <c r="W608" s="211"/>
      <c r="X608" s="211"/>
      <c r="Y608" s="211"/>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2160" t="s">
        <v>358</v>
      </c>
      <c r="D609" s="2161"/>
      <c r="E609" s="502">
        <v>5.4377574000476547E-2</v>
      </c>
      <c r="F609" s="461"/>
      <c r="G609" s="461"/>
      <c r="H609" s="2161" t="s">
        <v>403</v>
      </c>
      <c r="I609" s="2161"/>
      <c r="J609" s="503">
        <v>-9.7727236913537335E-3</v>
      </c>
      <c r="K609" s="461"/>
      <c r="L609" s="461"/>
      <c r="M609" s="2161" t="s">
        <v>401</v>
      </c>
      <c r="N609" s="2161"/>
      <c r="O609" s="504">
        <v>7.7321373472780579E-3</v>
      </c>
      <c r="P609" s="461"/>
      <c r="Q609" s="461"/>
      <c r="W609" s="211"/>
      <c r="X609" s="211"/>
      <c r="Y609" s="211"/>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2160" t="s">
        <v>350</v>
      </c>
      <c r="D610" s="2161"/>
      <c r="E610" s="502">
        <v>8.0569319897818042E-2</v>
      </c>
      <c r="F610" s="461"/>
      <c r="G610" s="461"/>
      <c r="H610" s="2161" t="s">
        <v>359</v>
      </c>
      <c r="I610" s="2161"/>
      <c r="J610" s="503">
        <v>-4.2788105594757452E-2</v>
      </c>
      <c r="K610" s="461"/>
      <c r="L610" s="461"/>
      <c r="M610" s="2161" t="s">
        <v>388</v>
      </c>
      <c r="N610" s="2161"/>
      <c r="O610" s="504">
        <v>6.3197091832172744E-3</v>
      </c>
      <c r="P610" s="461"/>
      <c r="Q610" s="461"/>
      <c r="W610" s="211"/>
      <c r="X610" s="211"/>
      <c r="Y610" s="211"/>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2160" t="s">
        <v>410</v>
      </c>
      <c r="D611" s="2161"/>
      <c r="E611" s="502">
        <v>4.250320886762542E-3</v>
      </c>
      <c r="F611" s="461"/>
      <c r="G611" s="461"/>
      <c r="H611" s="2161" t="s">
        <v>384</v>
      </c>
      <c r="I611" s="2161"/>
      <c r="J611" s="503">
        <v>-6.5851325562165048E-3</v>
      </c>
      <c r="K611" s="461"/>
      <c r="L611" s="461"/>
      <c r="M611" s="2161" t="s">
        <v>383</v>
      </c>
      <c r="N611" s="2161"/>
      <c r="O611" s="504">
        <v>-8.2741861028375972E-3</v>
      </c>
      <c r="P611" s="461"/>
      <c r="Q611" s="461"/>
      <c r="W611" s="211"/>
      <c r="X611" s="211"/>
      <c r="Y611" s="211"/>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2160" t="s">
        <v>382</v>
      </c>
      <c r="D612" s="2161"/>
      <c r="E612" s="502">
        <v>1.0028292958467281E-2</v>
      </c>
      <c r="F612" s="461"/>
      <c r="G612" s="461"/>
      <c r="H612" s="2161" t="s">
        <v>371</v>
      </c>
      <c r="I612" s="2161"/>
      <c r="J612" s="503">
        <v>-2.617006687902728E-2</v>
      </c>
      <c r="K612" s="461"/>
      <c r="L612" s="461"/>
      <c r="M612" s="2161" t="s">
        <v>395</v>
      </c>
      <c r="N612" s="2161"/>
      <c r="O612" s="504">
        <v>-1.1821962949194999E-2</v>
      </c>
      <c r="P612" s="461"/>
      <c r="Q612" s="461"/>
      <c r="W612" s="211"/>
      <c r="X612" s="211"/>
      <c r="Y612" s="211"/>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2160" t="s">
        <v>354</v>
      </c>
      <c r="D613" s="2161"/>
      <c r="E613" s="502">
        <v>6.3017335112441952E-2</v>
      </c>
      <c r="F613" s="461"/>
      <c r="G613" s="461"/>
      <c r="H613" s="2161" t="s">
        <v>379</v>
      </c>
      <c r="I613" s="2161"/>
      <c r="J613" s="503">
        <v>-8.1633657158817E-3</v>
      </c>
      <c r="K613" s="461"/>
      <c r="L613" s="461"/>
      <c r="M613" s="2161" t="s">
        <v>359</v>
      </c>
      <c r="N613" s="2161"/>
      <c r="O613" s="504">
        <v>-5.6283630631073799E-2</v>
      </c>
      <c r="P613" s="461"/>
      <c r="Q613" s="461"/>
      <c r="W613" s="211"/>
      <c r="X613" s="211"/>
      <c r="Y613" s="211"/>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2160" t="s">
        <v>353</v>
      </c>
      <c r="D614" s="2161"/>
      <c r="E614" s="502">
        <v>6.2040413822285312E-2</v>
      </c>
      <c r="F614" s="461"/>
      <c r="G614" s="461"/>
      <c r="H614" s="2161" t="s">
        <v>367</v>
      </c>
      <c r="I614" s="2161"/>
      <c r="J614" s="503">
        <v>1.7421491036448297E-2</v>
      </c>
      <c r="K614" s="461"/>
      <c r="L614" s="461"/>
      <c r="M614" s="2161" t="s">
        <v>384</v>
      </c>
      <c r="N614" s="2161"/>
      <c r="O614" s="504">
        <v>-1.6106632985820216E-2</v>
      </c>
      <c r="P614" s="461"/>
      <c r="Q614" s="461"/>
      <c r="W614" s="211"/>
      <c r="X614" s="211"/>
      <c r="Y614" s="211"/>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2160" t="s">
        <v>344</v>
      </c>
      <c r="D615" s="2161"/>
      <c r="E615" s="502">
        <v>8.606475395164731E-2</v>
      </c>
      <c r="F615" s="461"/>
      <c r="G615" s="461"/>
      <c r="H615" s="2161" t="s">
        <v>392</v>
      </c>
      <c r="I615" s="2161"/>
      <c r="J615" s="503">
        <v>5.7450563659543674E-4</v>
      </c>
      <c r="K615" s="461"/>
      <c r="L615" s="461"/>
      <c r="M615" s="2161" t="s">
        <v>371</v>
      </c>
      <c r="N615" s="2161"/>
      <c r="O615" s="504">
        <v>-2.8194090685206053E-2</v>
      </c>
      <c r="P615" s="461"/>
      <c r="Q615" s="461"/>
      <c r="W615" s="211"/>
      <c r="X615" s="211"/>
      <c r="Y615" s="211"/>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2160" t="s">
        <v>355</v>
      </c>
      <c r="D616" s="2161"/>
      <c r="E616" s="505">
        <v>5.988672619605704E-2</v>
      </c>
      <c r="F616" s="461"/>
      <c r="G616" s="461"/>
      <c r="H616" s="2161" t="s">
        <v>417</v>
      </c>
      <c r="I616" s="2161"/>
      <c r="J616" s="503">
        <v>5.6657619952122545E-4</v>
      </c>
      <c r="K616" s="461"/>
      <c r="L616" s="461"/>
      <c r="M616" s="2161" t="s">
        <v>379</v>
      </c>
      <c r="N616" s="2161"/>
      <c r="O616" s="504">
        <v>-1.7987659689117655E-2</v>
      </c>
      <c r="P616" s="461"/>
      <c r="Q616" s="461"/>
      <c r="W616" s="211"/>
      <c r="X616" s="211"/>
      <c r="Y616" s="211"/>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2160"/>
      <c r="D617" s="2161"/>
      <c r="E617" s="461"/>
      <c r="F617" s="461"/>
      <c r="G617" s="461"/>
      <c r="H617" s="2161" t="s">
        <v>400</v>
      </c>
      <c r="I617" s="2161"/>
      <c r="J617" s="503">
        <v>1.0976719260518067E-2</v>
      </c>
      <c r="K617" s="461"/>
      <c r="L617" s="461"/>
      <c r="M617" s="2161" t="s">
        <v>367</v>
      </c>
      <c r="N617" s="2161"/>
      <c r="O617" s="504">
        <v>3.8879129473717307E-2</v>
      </c>
      <c r="P617" s="461"/>
      <c r="Q617" s="461"/>
      <c r="W617" s="211"/>
      <c r="X617" s="211"/>
      <c r="Y617" s="211"/>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2160"/>
      <c r="D618" s="2161"/>
      <c r="E618" s="461"/>
      <c r="F618" s="461"/>
      <c r="G618" s="461"/>
      <c r="H618" s="2161" t="s">
        <v>363</v>
      </c>
      <c r="I618" s="2161"/>
      <c r="J618" s="503">
        <v>-3.4011855454112699E-2</v>
      </c>
      <c r="K618" s="461"/>
      <c r="L618" s="461"/>
      <c r="M618" s="2161" t="s">
        <v>392</v>
      </c>
      <c r="N618" s="2161"/>
      <c r="O618" s="504">
        <v>1.2560245924370756E-2</v>
      </c>
      <c r="P618" s="461"/>
      <c r="Q618" s="461"/>
      <c r="W618" s="211"/>
      <c r="X618" s="211"/>
      <c r="Y618" s="211"/>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2160" t="s">
        <v>233</v>
      </c>
      <c r="D619" s="2161"/>
      <c r="E619" s="2161"/>
      <c r="F619" s="461"/>
      <c r="G619" s="461"/>
      <c r="H619" s="2161" t="s">
        <v>375</v>
      </c>
      <c r="I619" s="2161"/>
      <c r="J619" s="503">
        <v>-1.6221763667450418E-2</v>
      </c>
      <c r="K619" s="461"/>
      <c r="L619" s="461"/>
      <c r="M619" s="2161" t="s">
        <v>417</v>
      </c>
      <c r="N619" s="2161"/>
      <c r="O619" s="504">
        <v>-1.8034535897085478E-3</v>
      </c>
      <c r="P619" s="461"/>
      <c r="Q619" s="461"/>
      <c r="W619" s="211"/>
      <c r="X619" s="211"/>
      <c r="Y619" s="211"/>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2160" t="s">
        <v>203</v>
      </c>
      <c r="D620" s="2161"/>
      <c r="E620" s="520" t="s">
        <v>148</v>
      </c>
      <c r="F620" s="461"/>
      <c r="G620" s="461"/>
      <c r="H620" s="2161" t="s">
        <v>378</v>
      </c>
      <c r="I620" s="2161"/>
      <c r="J620" s="503">
        <v>-1.8394047077702497E-2</v>
      </c>
      <c r="K620" s="461"/>
      <c r="L620" s="461"/>
      <c r="M620" s="2161" t="s">
        <v>400</v>
      </c>
      <c r="N620" s="2161"/>
      <c r="O620" s="504">
        <v>-5.0042421033036156E-3</v>
      </c>
      <c r="P620" s="461"/>
      <c r="Q620" s="461"/>
      <c r="W620" s="211"/>
      <c r="X620" s="211"/>
      <c r="Y620" s="211"/>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2160" t="s">
        <v>148</v>
      </c>
      <c r="D621" s="2161"/>
      <c r="E621" s="521">
        <v>0.99999999999999978</v>
      </c>
      <c r="F621" s="461"/>
      <c r="G621" s="461"/>
      <c r="H621" s="2161" t="s">
        <v>366</v>
      </c>
      <c r="I621" s="2161"/>
      <c r="J621" s="503">
        <v>2.3503969035153355E-2</v>
      </c>
      <c r="K621" s="461"/>
      <c r="L621" s="461"/>
      <c r="M621" s="2161" t="s">
        <v>363</v>
      </c>
      <c r="N621" s="2161"/>
      <c r="O621" s="504">
        <v>-4.2006989566957864E-2</v>
      </c>
      <c r="P621" s="461"/>
      <c r="Q621" s="461"/>
      <c r="W621" s="211"/>
      <c r="X621" s="211"/>
      <c r="Y621" s="211"/>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2160"/>
      <c r="D622" s="2161"/>
      <c r="E622" s="461"/>
      <c r="F622" s="461"/>
      <c r="G622" s="461"/>
      <c r="H622" s="2161" t="s">
        <v>360</v>
      </c>
      <c r="I622" s="2161"/>
      <c r="J622" s="503">
        <v>4.8131020374611692E-2</v>
      </c>
      <c r="K622" s="461"/>
      <c r="L622" s="461"/>
      <c r="M622" s="2161" t="s">
        <v>375</v>
      </c>
      <c r="N622" s="2161"/>
      <c r="O622" s="504">
        <v>-2.1195515436893422E-2</v>
      </c>
      <c r="P622" s="461"/>
      <c r="Q622" s="461"/>
      <c r="W622" s="211"/>
      <c r="X622" s="211"/>
      <c r="Y622" s="211"/>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2160"/>
      <c r="D623" s="2161"/>
      <c r="E623" s="461"/>
      <c r="F623" s="461"/>
      <c r="G623" s="461"/>
      <c r="H623" s="2161" t="s">
        <v>364</v>
      </c>
      <c r="I623" s="2161"/>
      <c r="J623" s="503">
        <v>-4.4150708489272751E-2</v>
      </c>
      <c r="K623" s="461"/>
      <c r="L623" s="461"/>
      <c r="M623" s="2161" t="s">
        <v>378</v>
      </c>
      <c r="N623" s="2161"/>
      <c r="O623" s="504">
        <v>-2.1154877014351366E-3</v>
      </c>
      <c r="P623" s="461"/>
      <c r="Q623" s="461"/>
      <c r="W623" s="211"/>
      <c r="X623" s="211"/>
      <c r="Y623" s="211"/>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2160"/>
      <c r="D624" s="2161"/>
      <c r="E624" s="461"/>
      <c r="F624" s="461"/>
      <c r="G624" s="461"/>
      <c r="H624" s="2161" t="s">
        <v>393</v>
      </c>
      <c r="I624" s="2161"/>
      <c r="J624" s="503">
        <v>1.1467803286292981E-2</v>
      </c>
      <c r="K624" s="461"/>
      <c r="L624" s="461"/>
      <c r="M624" s="2161" t="s">
        <v>366</v>
      </c>
      <c r="N624" s="2161"/>
      <c r="O624" s="504">
        <v>4.4216605114179151E-2</v>
      </c>
      <c r="P624" s="461"/>
      <c r="Q624" s="461"/>
      <c r="W624" s="211"/>
      <c r="X624" s="211"/>
      <c r="Y624" s="211"/>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2160"/>
      <c r="D625" s="2161"/>
      <c r="E625" s="461"/>
      <c r="F625" s="461"/>
      <c r="G625" s="461"/>
      <c r="H625" s="2161" t="s">
        <v>381</v>
      </c>
      <c r="I625" s="2161"/>
      <c r="J625" s="503">
        <v>-1.6686071337506894E-2</v>
      </c>
      <c r="K625" s="461"/>
      <c r="L625" s="461"/>
      <c r="M625" s="2161" t="s">
        <v>360</v>
      </c>
      <c r="N625" s="2161"/>
      <c r="O625" s="504">
        <v>2.2834836294296158E-2</v>
      </c>
      <c r="P625" s="461"/>
      <c r="Q625" s="461"/>
      <c r="W625" s="211"/>
      <c r="X625" s="211"/>
      <c r="Y625" s="211"/>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2160"/>
      <c r="D626" s="2161"/>
      <c r="E626" s="461"/>
      <c r="F626" s="461"/>
      <c r="G626" s="461"/>
      <c r="H626" s="2161" t="s">
        <v>369</v>
      </c>
      <c r="I626" s="2161"/>
      <c r="J626" s="503">
        <v>2.7273706946997277E-2</v>
      </c>
      <c r="K626" s="461"/>
      <c r="L626" s="461"/>
      <c r="M626" s="2161" t="s">
        <v>364</v>
      </c>
      <c r="N626" s="2161"/>
      <c r="O626" s="504">
        <v>-7.8714270771678679E-3</v>
      </c>
      <c r="P626" s="461"/>
      <c r="Q626" s="461"/>
      <c r="W626" s="211"/>
      <c r="X626" s="211"/>
      <c r="Y626" s="211"/>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2160"/>
      <c r="D627" s="2161"/>
      <c r="E627" s="461"/>
      <c r="F627" s="461"/>
      <c r="G627" s="461"/>
      <c r="H627" s="2161" t="s">
        <v>389</v>
      </c>
      <c r="I627" s="2161"/>
      <c r="J627" s="503">
        <v>-1.5320673779226295E-2</v>
      </c>
      <c r="K627" s="461"/>
      <c r="L627" s="461"/>
      <c r="M627" s="2161" t="s">
        <v>393</v>
      </c>
      <c r="N627" s="2161"/>
      <c r="O627" s="504">
        <v>-1.3252021727518436E-3</v>
      </c>
      <c r="P627" s="461"/>
      <c r="Q627" s="461"/>
      <c r="W627" s="211"/>
      <c r="X627" s="211"/>
      <c r="Y627" s="211"/>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2160"/>
      <c r="D628" s="2161"/>
      <c r="E628" s="461"/>
      <c r="F628" s="461"/>
      <c r="G628" s="461"/>
      <c r="H628" s="2161" t="s">
        <v>370</v>
      </c>
      <c r="I628" s="2161"/>
      <c r="J628" s="503">
        <v>-2.3780523464710924E-2</v>
      </c>
      <c r="K628" s="461"/>
      <c r="L628" s="461"/>
      <c r="M628" s="2161" t="s">
        <v>380</v>
      </c>
      <c r="N628" s="2161"/>
      <c r="O628" s="504">
        <v>-1.6666470946140339E-2</v>
      </c>
      <c r="P628" s="461"/>
      <c r="Q628" s="461"/>
      <c r="W628" s="211"/>
      <c r="X628" s="211"/>
      <c r="Y628" s="211"/>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2160"/>
      <c r="D629" s="2161"/>
      <c r="E629" s="461"/>
      <c r="F629" s="461"/>
      <c r="G629" s="461"/>
      <c r="H629" s="2161" t="s">
        <v>347</v>
      </c>
      <c r="I629" s="2161"/>
      <c r="J629" s="503">
        <v>5.9714913914973508E-2</v>
      </c>
      <c r="K629" s="461"/>
      <c r="L629" s="461"/>
      <c r="M629" s="2161" t="s">
        <v>381</v>
      </c>
      <c r="N629" s="2161"/>
      <c r="O629" s="504">
        <v>-1.6107111127538605E-2</v>
      </c>
      <c r="P629" s="461"/>
      <c r="Q629" s="461"/>
      <c r="W629" s="211"/>
      <c r="X629" s="211"/>
      <c r="Y629" s="211"/>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2160"/>
      <c r="D630" s="2161"/>
      <c r="E630" s="461"/>
      <c r="F630" s="461"/>
      <c r="G630" s="461"/>
      <c r="H630" s="2161" t="s">
        <v>356</v>
      </c>
      <c r="I630" s="2161"/>
      <c r="J630" s="503">
        <v>4.6186695813097749E-2</v>
      </c>
      <c r="K630" s="461"/>
      <c r="L630" s="461"/>
      <c r="M630" s="2161" t="s">
        <v>369</v>
      </c>
      <c r="N630" s="2161"/>
      <c r="O630" s="504">
        <v>2.1691073893545059E-2</v>
      </c>
      <c r="P630" s="461"/>
      <c r="Q630" s="461"/>
      <c r="W630" s="211"/>
      <c r="X630" s="211"/>
      <c r="Y630" s="211"/>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2160"/>
      <c r="D631" s="2161"/>
      <c r="E631" s="461"/>
      <c r="F631" s="461"/>
      <c r="G631" s="461"/>
      <c r="H631" s="2161" t="s">
        <v>345</v>
      </c>
      <c r="I631" s="2161"/>
      <c r="J631" s="503">
        <v>6.0570413365146965E-2</v>
      </c>
      <c r="K631" s="461"/>
      <c r="L631" s="461"/>
      <c r="M631" s="2161" t="s">
        <v>389</v>
      </c>
      <c r="N631" s="2161"/>
      <c r="O631" s="504">
        <v>-9.2743875428307008E-4</v>
      </c>
      <c r="P631" s="461"/>
      <c r="Q631" s="461"/>
      <c r="W631" s="211"/>
      <c r="X631" s="211"/>
      <c r="Y631" s="211"/>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2160"/>
      <c r="D632" s="2161"/>
      <c r="E632" s="461"/>
      <c r="F632" s="461"/>
      <c r="G632" s="461"/>
      <c r="H632" s="2161" t="s">
        <v>348</v>
      </c>
      <c r="I632" s="2161"/>
      <c r="J632" s="503">
        <v>8.5220959787250028E-2</v>
      </c>
      <c r="K632" s="461"/>
      <c r="L632" s="461"/>
      <c r="M632" s="2161" t="s">
        <v>370</v>
      </c>
      <c r="N632" s="2161"/>
      <c r="O632" s="504">
        <v>-2.8281497715193022E-2</v>
      </c>
      <c r="P632" s="461"/>
      <c r="Q632" s="461"/>
      <c r="W632" s="211"/>
      <c r="X632" s="211"/>
      <c r="Y632" s="211"/>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2160"/>
      <c r="D633" s="2161"/>
      <c r="E633" s="461"/>
      <c r="F633" s="461"/>
      <c r="G633" s="461"/>
      <c r="H633" s="2161" t="s">
        <v>340</v>
      </c>
      <c r="I633" s="2161"/>
      <c r="J633" s="503">
        <v>6.9674825258569384E-2</v>
      </c>
      <c r="K633" s="461"/>
      <c r="L633" s="461"/>
      <c r="M633" s="2161" t="s">
        <v>347</v>
      </c>
      <c r="N633" s="2161"/>
      <c r="O633" s="504">
        <v>8.7847724997046822E-2</v>
      </c>
      <c r="P633" s="461"/>
      <c r="Q633" s="461"/>
      <c r="W633" s="211"/>
      <c r="X633" s="211"/>
      <c r="Y633" s="211"/>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2160"/>
      <c r="D634" s="2161"/>
      <c r="E634" s="461"/>
      <c r="F634" s="461"/>
      <c r="G634" s="461"/>
      <c r="H634" s="2161" t="s">
        <v>365</v>
      </c>
      <c r="I634" s="2161"/>
      <c r="J634" s="503">
        <v>3.4741448215493298E-2</v>
      </c>
      <c r="K634" s="461"/>
      <c r="L634" s="461"/>
      <c r="M634" s="2161" t="s">
        <v>356</v>
      </c>
      <c r="N634" s="2161"/>
      <c r="O634" s="504">
        <v>6.1216445682187537E-2</v>
      </c>
      <c r="P634" s="461"/>
      <c r="Q634" s="461"/>
      <c r="W634" s="211"/>
      <c r="X634" s="211"/>
      <c r="Y634" s="211"/>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2160"/>
      <c r="D635" s="2161"/>
      <c r="E635" s="461"/>
      <c r="F635" s="461"/>
      <c r="G635" s="461"/>
      <c r="H635" s="2161" t="s">
        <v>342</v>
      </c>
      <c r="I635" s="2161"/>
      <c r="J635" s="503">
        <v>8.7861742005614946E-2</v>
      </c>
      <c r="K635" s="461"/>
      <c r="L635" s="461"/>
      <c r="M635" s="2161" t="s">
        <v>345</v>
      </c>
      <c r="N635" s="2161"/>
      <c r="O635" s="504">
        <v>9.0691848205059905E-2</v>
      </c>
      <c r="P635" s="461"/>
      <c r="Q635" s="461"/>
      <c r="W635" s="211"/>
      <c r="X635" s="211"/>
      <c r="Y635" s="211"/>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2160"/>
      <c r="D636" s="2161"/>
      <c r="E636" s="461"/>
      <c r="F636" s="461"/>
      <c r="G636" s="461"/>
      <c r="H636" s="2161" t="s">
        <v>349</v>
      </c>
      <c r="I636" s="2161"/>
      <c r="J636" s="503">
        <v>9.1796564051488949E-2</v>
      </c>
      <c r="K636" s="461"/>
      <c r="L636" s="461"/>
      <c r="M636" s="2161" t="s">
        <v>348</v>
      </c>
      <c r="N636" s="2161"/>
      <c r="O636" s="504">
        <v>8.162549630611704E-2</v>
      </c>
      <c r="P636" s="461"/>
      <c r="Q636" s="461"/>
      <c r="W636" s="211"/>
      <c r="X636" s="211"/>
      <c r="Y636" s="211"/>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2160"/>
      <c r="D637" s="2161"/>
      <c r="E637" s="461"/>
      <c r="F637" s="461"/>
      <c r="G637" s="461"/>
      <c r="H637" s="2161" t="s">
        <v>343</v>
      </c>
      <c r="I637" s="2161"/>
      <c r="J637" s="503">
        <v>9.5883681186833006E-2</v>
      </c>
      <c r="K637" s="461"/>
      <c r="L637" s="461"/>
      <c r="M637" s="2161" t="s">
        <v>340</v>
      </c>
      <c r="N637" s="2161"/>
      <c r="O637" s="504">
        <v>9.7098454087988534E-2</v>
      </c>
      <c r="P637" s="461"/>
      <c r="Q637" s="461"/>
      <c r="W637" s="211"/>
      <c r="X637" s="211"/>
      <c r="Y637" s="211"/>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2160"/>
      <c r="D638" s="2161"/>
      <c r="E638" s="461"/>
      <c r="F638" s="461"/>
      <c r="G638" s="461"/>
      <c r="H638" s="2161" t="s">
        <v>338</v>
      </c>
      <c r="I638" s="2161"/>
      <c r="J638" s="503">
        <v>9.4816166108174116E-2</v>
      </c>
      <c r="K638" s="461"/>
      <c r="L638" s="461"/>
      <c r="M638" s="2161" t="s">
        <v>365</v>
      </c>
      <c r="N638" s="2161"/>
      <c r="O638" s="504">
        <v>4.7467712828711268E-2</v>
      </c>
      <c r="P638" s="461"/>
      <c r="Q638" s="461"/>
      <c r="W638" s="211"/>
      <c r="X638" s="211"/>
      <c r="Y638" s="211"/>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2160"/>
      <c r="D639" s="2161"/>
      <c r="E639" s="461"/>
      <c r="F639" s="461"/>
      <c r="G639" s="461"/>
      <c r="H639" s="2161" t="s">
        <v>346</v>
      </c>
      <c r="I639" s="2161"/>
      <c r="J639" s="503">
        <v>9.4863728285850546E-2</v>
      </c>
      <c r="K639" s="461"/>
      <c r="L639" s="461"/>
      <c r="M639" s="2161" t="s">
        <v>342</v>
      </c>
      <c r="N639" s="2161"/>
      <c r="O639" s="504">
        <v>9.676560399868514E-2</v>
      </c>
      <c r="P639" s="461"/>
      <c r="Q639" s="461"/>
      <c r="W639" s="211"/>
      <c r="X639" s="211"/>
      <c r="Y639" s="211"/>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2160"/>
      <c r="D640" s="2161"/>
      <c r="E640" s="461"/>
      <c r="F640" s="461"/>
      <c r="G640" s="461"/>
      <c r="H640" s="2161" t="s">
        <v>337</v>
      </c>
      <c r="I640" s="2161"/>
      <c r="J640" s="503">
        <v>0.11169208011175452</v>
      </c>
      <c r="K640" s="461"/>
      <c r="L640" s="461"/>
      <c r="M640" s="2161" t="s">
        <v>349</v>
      </c>
      <c r="N640" s="2161"/>
      <c r="O640" s="504">
        <v>6.2292799802041492E-2</v>
      </c>
      <c r="P640" s="461"/>
      <c r="Q640" s="461"/>
      <c r="W640" s="211"/>
      <c r="X640" s="211"/>
      <c r="Y640" s="211"/>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2160"/>
      <c r="D641" s="2161"/>
      <c r="E641" s="461"/>
      <c r="F641" s="461"/>
      <c r="G641" s="461"/>
      <c r="H641" s="2161" t="s">
        <v>341</v>
      </c>
      <c r="I641" s="2161"/>
      <c r="J641" s="503">
        <v>9.7568185239483934E-2</v>
      </c>
      <c r="K641" s="461"/>
      <c r="L641" s="461"/>
      <c r="M641" s="2161" t="s">
        <v>343</v>
      </c>
      <c r="N641" s="2161"/>
      <c r="O641" s="504">
        <v>6.7344174056969686E-2</v>
      </c>
      <c r="P641" s="461"/>
      <c r="Q641" s="461"/>
      <c r="W641" s="211"/>
      <c r="X641" s="211"/>
      <c r="Y641" s="211"/>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2160"/>
      <c r="D642" s="2161"/>
      <c r="E642" s="461"/>
      <c r="F642" s="461"/>
      <c r="G642" s="461"/>
      <c r="H642" s="2161" t="s">
        <v>352</v>
      </c>
      <c r="I642" s="2161"/>
      <c r="J642" s="503">
        <v>6.3731047968517807E-2</v>
      </c>
      <c r="K642" s="461"/>
      <c r="L642" s="461"/>
      <c r="M642" s="2161" t="s">
        <v>338</v>
      </c>
      <c r="N642" s="2161"/>
      <c r="O642" s="504">
        <v>0.10132482302178812</v>
      </c>
      <c r="P642" s="461"/>
      <c r="Q642" s="461"/>
      <c r="W642" s="211"/>
      <c r="X642" s="211"/>
      <c r="Y642" s="211"/>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2160"/>
      <c r="D643" s="2161"/>
      <c r="E643" s="461"/>
      <c r="F643" s="461"/>
      <c r="G643" s="461"/>
      <c r="H643" s="2161" t="s">
        <v>376</v>
      </c>
      <c r="I643" s="2161"/>
      <c r="J643" s="503">
        <v>1.6350969982604279E-2</v>
      </c>
      <c r="K643" s="461"/>
      <c r="L643" s="461"/>
      <c r="M643" s="2161" t="s">
        <v>346</v>
      </c>
      <c r="N643" s="2161"/>
      <c r="O643" s="504">
        <v>7.161618000407198E-2</v>
      </c>
      <c r="P643" s="461"/>
      <c r="Q643" s="461"/>
      <c r="W643" s="211"/>
      <c r="X643" s="211"/>
      <c r="Y643" s="211"/>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2160"/>
      <c r="D644" s="2161"/>
      <c r="E644" s="461"/>
      <c r="F644" s="461"/>
      <c r="G644" s="461"/>
      <c r="H644" s="2161" t="s">
        <v>377</v>
      </c>
      <c r="I644" s="2161"/>
      <c r="J644" s="503">
        <v>-5.6018126788462061E-3</v>
      </c>
      <c r="K644" s="461"/>
      <c r="L644" s="461"/>
      <c r="M644" s="2161" t="s">
        <v>337</v>
      </c>
      <c r="N644" s="2161"/>
      <c r="O644" s="504">
        <v>9.0499440574124332E-2</v>
      </c>
      <c r="P644" s="461"/>
      <c r="Q644" s="461"/>
      <c r="W644" s="211"/>
      <c r="X644" s="211"/>
      <c r="Y644" s="211"/>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2160"/>
      <c r="D645" s="2161"/>
      <c r="E645" s="461"/>
      <c r="F645" s="461"/>
      <c r="G645" s="461"/>
      <c r="H645" s="2161" t="s">
        <v>362</v>
      </c>
      <c r="I645" s="2161"/>
      <c r="J645" s="503">
        <v>4.5663864530369497E-2</v>
      </c>
      <c r="K645" s="461"/>
      <c r="L645" s="461"/>
      <c r="M645" s="2161" t="s">
        <v>341</v>
      </c>
      <c r="N645" s="2161"/>
      <c r="O645" s="504">
        <v>8.7346010071830543E-2</v>
      </c>
      <c r="P645" s="461"/>
      <c r="Q645" s="461"/>
      <c r="W645" s="211"/>
      <c r="X645" s="211"/>
      <c r="Y645" s="211"/>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2160"/>
      <c r="D646" s="2161"/>
      <c r="E646" s="461"/>
      <c r="F646" s="461"/>
      <c r="G646" s="461"/>
      <c r="H646" s="2161" t="s">
        <v>361</v>
      </c>
      <c r="I646" s="2161"/>
      <c r="J646" s="503">
        <v>3.7457864323342471E-2</v>
      </c>
      <c r="K646" s="461"/>
      <c r="L646" s="461"/>
      <c r="M646" s="2161" t="s">
        <v>352</v>
      </c>
      <c r="N646" s="2161"/>
      <c r="O646" s="504">
        <v>7.9749933484575583E-2</v>
      </c>
      <c r="P646" s="461"/>
      <c r="Q646" s="461"/>
      <c r="W646" s="211"/>
      <c r="X646" s="211"/>
      <c r="Y646" s="211"/>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2160"/>
      <c r="D647" s="2161"/>
      <c r="E647" s="461"/>
      <c r="F647" s="461"/>
      <c r="G647" s="461"/>
      <c r="H647" s="2161" t="s">
        <v>339</v>
      </c>
      <c r="I647" s="2161"/>
      <c r="J647" s="503">
        <v>0.10689504812460489</v>
      </c>
      <c r="K647" s="461"/>
      <c r="L647" s="461"/>
      <c r="M647" s="2161" t="s">
        <v>376</v>
      </c>
      <c r="N647" s="2161"/>
      <c r="O647" s="504">
        <v>2.0592359848173095E-2</v>
      </c>
      <c r="P647" s="461"/>
      <c r="Q647" s="461"/>
      <c r="W647" s="211"/>
      <c r="X647" s="211"/>
      <c r="Y647" s="211"/>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2160"/>
      <c r="D648" s="2161"/>
      <c r="E648" s="461"/>
      <c r="F648" s="461"/>
      <c r="G648" s="461"/>
      <c r="H648" s="2161" t="s">
        <v>358</v>
      </c>
      <c r="I648" s="2161"/>
      <c r="J648" s="503">
        <v>5.081187489750346E-2</v>
      </c>
      <c r="K648" s="461"/>
      <c r="L648" s="461"/>
      <c r="M648" s="2161" t="s">
        <v>377</v>
      </c>
      <c r="N648" s="2161"/>
      <c r="O648" s="504">
        <v>-3.5182628167014442E-3</v>
      </c>
      <c r="P648" s="461"/>
      <c r="Q648" s="461"/>
      <c r="W648" s="211"/>
      <c r="X648" s="211"/>
      <c r="Y648" s="211"/>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2160"/>
      <c r="D649" s="2161"/>
      <c r="E649" s="461"/>
      <c r="F649" s="461"/>
      <c r="G649" s="461"/>
      <c r="H649" s="2161" t="s">
        <v>350</v>
      </c>
      <c r="I649" s="2161"/>
      <c r="J649" s="503">
        <v>7.7121804633620644E-2</v>
      </c>
      <c r="K649" s="461"/>
      <c r="L649" s="461"/>
      <c r="M649" s="2161" t="s">
        <v>362</v>
      </c>
      <c r="N649" s="2161"/>
      <c r="O649" s="504">
        <v>2.6930338872292004E-2</v>
      </c>
      <c r="P649" s="461"/>
      <c r="Q649" s="461"/>
      <c r="W649" s="211"/>
      <c r="X649" s="211"/>
      <c r="Y649" s="211"/>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2160"/>
      <c r="D650" s="2161"/>
      <c r="E650" s="461"/>
      <c r="F650" s="461"/>
      <c r="G650" s="461"/>
      <c r="H650" s="2161" t="s">
        <v>410</v>
      </c>
      <c r="I650" s="2161"/>
      <c r="J650" s="503">
        <v>6.0688527334105654E-3</v>
      </c>
      <c r="K650" s="461"/>
      <c r="L650" s="461"/>
      <c r="M650" s="2161" t="s">
        <v>361</v>
      </c>
      <c r="N650" s="2161"/>
      <c r="O650" s="504">
        <v>5.1195973521683182E-2</v>
      </c>
      <c r="P650" s="461"/>
      <c r="Q650" s="461"/>
      <c r="W650" s="211"/>
      <c r="X650" s="211"/>
      <c r="Y650" s="211"/>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2160"/>
      <c r="D651" s="2161"/>
      <c r="E651" s="461"/>
      <c r="F651" s="461"/>
      <c r="G651" s="461"/>
      <c r="H651" s="2161" t="s">
        <v>382</v>
      </c>
      <c r="I651" s="2161"/>
      <c r="J651" s="503">
        <v>1.7383498000022896E-2</v>
      </c>
      <c r="K651" s="461"/>
      <c r="L651" s="461"/>
      <c r="M651" s="2161" t="s">
        <v>339</v>
      </c>
      <c r="N651" s="2161"/>
      <c r="O651" s="504">
        <v>9.2656198955576391E-2</v>
      </c>
      <c r="P651" s="461"/>
      <c r="Q651" s="461"/>
      <c r="W651" s="211"/>
      <c r="X651" s="211"/>
      <c r="Y651" s="211"/>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2160"/>
      <c r="D652" s="2161"/>
      <c r="E652" s="461"/>
      <c r="F652" s="461"/>
      <c r="G652" s="461"/>
      <c r="H652" s="2161" t="s">
        <v>354</v>
      </c>
      <c r="I652" s="2161"/>
      <c r="J652" s="503">
        <v>6.7574905731258447E-2</v>
      </c>
      <c r="K652" s="461"/>
      <c r="L652" s="461"/>
      <c r="M652" s="2161" t="s">
        <v>358</v>
      </c>
      <c r="N652" s="2161"/>
      <c r="O652" s="504">
        <v>5.7523737634845591E-2</v>
      </c>
      <c r="P652" s="461"/>
      <c r="Q652" s="461"/>
      <c r="W652" s="211"/>
      <c r="X652" s="211"/>
      <c r="Y652" s="211"/>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2160"/>
      <c r="D653" s="2161"/>
      <c r="E653" s="461"/>
      <c r="F653" s="461"/>
      <c r="G653" s="461"/>
      <c r="H653" s="2161" t="s">
        <v>353</v>
      </c>
      <c r="I653" s="2161"/>
      <c r="J653" s="503">
        <v>7.1703907784519461E-2</v>
      </c>
      <c r="K653" s="461"/>
      <c r="L653" s="461"/>
      <c r="M653" s="2161" t="s">
        <v>350</v>
      </c>
      <c r="N653" s="2161"/>
      <c r="O653" s="504">
        <v>8.389336034455093E-2</v>
      </c>
      <c r="P653" s="461"/>
      <c r="Q653" s="461"/>
      <c r="W653" s="211"/>
      <c r="X653" s="211"/>
      <c r="Y653" s="211"/>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2160"/>
      <c r="D654" s="2161"/>
      <c r="E654" s="461"/>
      <c r="F654" s="461"/>
      <c r="G654" s="461"/>
      <c r="H654" s="2161" t="s">
        <v>344</v>
      </c>
      <c r="I654" s="2161"/>
      <c r="J654" s="503">
        <v>9.5446665268409947E-2</v>
      </c>
      <c r="K654" s="461"/>
      <c r="L654" s="461"/>
      <c r="M654" s="2161" t="s">
        <v>410</v>
      </c>
      <c r="N654" s="2161"/>
      <c r="O654" s="504">
        <v>5.1045656144689273E-3</v>
      </c>
      <c r="P654" s="461"/>
      <c r="Q654" s="461"/>
      <c r="W654" s="211"/>
      <c r="X654" s="211"/>
      <c r="Y654" s="211"/>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2160"/>
      <c r="D655" s="2161"/>
      <c r="E655" s="461"/>
      <c r="F655" s="461"/>
      <c r="G655" s="461"/>
      <c r="H655" s="2161" t="s">
        <v>355</v>
      </c>
      <c r="I655" s="2161"/>
      <c r="J655" s="503">
        <v>5.6525338783839231E-2</v>
      </c>
      <c r="K655" s="461"/>
      <c r="L655" s="461"/>
      <c r="M655" s="2161" t="s">
        <v>382</v>
      </c>
      <c r="N655" s="2161"/>
      <c r="O655" s="504">
        <v>5.0427966612119398E-3</v>
      </c>
      <c r="P655" s="461"/>
      <c r="Q655" s="461"/>
      <c r="W655" s="211"/>
      <c r="X655" s="211"/>
      <c r="Y655" s="211"/>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2160"/>
      <c r="D656" s="2161"/>
      <c r="E656" s="461"/>
      <c r="F656" s="461"/>
      <c r="G656" s="461"/>
      <c r="H656" s="2161" t="s">
        <v>387</v>
      </c>
      <c r="I656" s="2161"/>
      <c r="J656" s="503">
        <v>6.4171101915713302E-3</v>
      </c>
      <c r="K656" s="461"/>
      <c r="L656" s="461"/>
      <c r="M656" s="2161" t="s">
        <v>354</v>
      </c>
      <c r="N656" s="2161"/>
      <c r="O656" s="504">
        <v>5.7941253646495619E-2</v>
      </c>
      <c r="P656" s="461"/>
      <c r="Q656" s="461"/>
      <c r="W656" s="211"/>
      <c r="X656" s="211"/>
      <c r="Y656" s="211"/>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2160"/>
      <c r="D657" s="2161"/>
      <c r="E657" s="461"/>
      <c r="F657" s="461"/>
      <c r="G657" s="461"/>
      <c r="H657" s="2161" t="s">
        <v>394</v>
      </c>
      <c r="I657" s="2161"/>
      <c r="J657" s="503">
        <v>1.3563985140149209E-2</v>
      </c>
      <c r="K657" s="461"/>
      <c r="L657" s="461"/>
      <c r="M657" s="2161" t="s">
        <v>353</v>
      </c>
      <c r="N657" s="2161"/>
      <c r="O657" s="504">
        <v>5.059876689713412E-2</v>
      </c>
      <c r="P657" s="461"/>
      <c r="Q657" s="461"/>
      <c r="W657" s="211"/>
      <c r="X657" s="211"/>
      <c r="Y657" s="211"/>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2160"/>
      <c r="D658" s="2161"/>
      <c r="E658" s="461"/>
      <c r="F658" s="461"/>
      <c r="G658" s="461"/>
      <c r="H658" s="2161" t="s">
        <v>424</v>
      </c>
      <c r="I658" s="2161"/>
      <c r="J658" s="503">
        <v>3.5270939447691429E-3</v>
      </c>
      <c r="K658" s="461"/>
      <c r="L658" s="461"/>
      <c r="M658" s="2161" t="s">
        <v>344</v>
      </c>
      <c r="N658" s="2161"/>
      <c r="O658" s="504">
        <v>8.3488335808678801E-2</v>
      </c>
      <c r="P658" s="461"/>
      <c r="Q658" s="461"/>
      <c r="W658" s="211"/>
      <c r="X658" s="211"/>
      <c r="Y658" s="211"/>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2160"/>
      <c r="D659" s="2161"/>
      <c r="E659" s="461"/>
      <c r="F659" s="461"/>
      <c r="G659" s="461"/>
      <c r="H659" s="2161" t="s">
        <v>422</v>
      </c>
      <c r="I659" s="2161"/>
      <c r="J659" s="503">
        <v>4.0582453289833382E-3</v>
      </c>
      <c r="K659" s="461"/>
      <c r="L659" s="461"/>
      <c r="M659" s="2161" t="s">
        <v>355</v>
      </c>
      <c r="N659" s="2161"/>
      <c r="O659" s="504">
        <v>6.4938225864680066E-2</v>
      </c>
      <c r="P659" s="461"/>
      <c r="Q659" s="461"/>
      <c r="W659" s="211"/>
      <c r="X659" s="211"/>
      <c r="Y659" s="211"/>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2160"/>
      <c r="D660" s="2161"/>
      <c r="E660" s="461"/>
      <c r="F660" s="461"/>
      <c r="G660" s="461"/>
      <c r="H660" s="2161" t="s">
        <v>419</v>
      </c>
      <c r="I660" s="2161"/>
      <c r="J660" s="503">
        <v>-5.7384650899474626E-3</v>
      </c>
      <c r="K660" s="461"/>
      <c r="L660" s="461"/>
      <c r="M660" s="2161" t="s">
        <v>387</v>
      </c>
      <c r="N660" s="2161"/>
      <c r="O660" s="504">
        <v>1.2913084812062093E-2</v>
      </c>
      <c r="P660" s="461"/>
      <c r="Q660" s="461"/>
      <c r="W660" s="211"/>
      <c r="X660" s="211"/>
      <c r="Y660" s="211"/>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2160"/>
      <c r="D661" s="2161"/>
      <c r="E661" s="461"/>
      <c r="F661" s="461"/>
      <c r="G661" s="461"/>
      <c r="H661" s="2161" t="s">
        <v>399</v>
      </c>
      <c r="I661" s="2161"/>
      <c r="J661" s="503">
        <v>-1.1355331741454002E-2</v>
      </c>
      <c r="K661" s="461"/>
      <c r="L661" s="461"/>
      <c r="M661" s="2161" t="s">
        <v>394</v>
      </c>
      <c r="N661" s="2161"/>
      <c r="O661" s="504">
        <v>4.6080251572435992E-3</v>
      </c>
      <c r="P661" s="461"/>
      <c r="Q661" s="461"/>
      <c r="W661" s="211"/>
      <c r="X661" s="211"/>
      <c r="Y661" s="211"/>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2160"/>
      <c r="D662" s="2161"/>
      <c r="E662" s="461"/>
      <c r="F662" s="461"/>
      <c r="G662" s="461"/>
      <c r="H662" s="2161" t="s">
        <v>409</v>
      </c>
      <c r="I662" s="2161"/>
      <c r="J662" s="503">
        <v>8.5583876077754643E-3</v>
      </c>
      <c r="K662" s="461"/>
      <c r="L662" s="461"/>
      <c r="M662" s="2161" t="s">
        <v>424</v>
      </c>
      <c r="N662" s="2161"/>
      <c r="O662" s="504">
        <v>-6.1363438801783103E-4</v>
      </c>
      <c r="P662" s="461"/>
      <c r="Q662" s="461"/>
      <c r="W662" s="211"/>
      <c r="X662" s="211"/>
      <c r="Y662" s="211"/>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2160"/>
      <c r="D663" s="2161"/>
      <c r="E663" s="461"/>
      <c r="F663" s="461"/>
      <c r="G663" s="461"/>
      <c r="H663" s="2161" t="s">
        <v>421</v>
      </c>
      <c r="I663" s="2161"/>
      <c r="J663" s="503">
        <v>4.3657390345486395E-3</v>
      </c>
      <c r="K663" s="461"/>
      <c r="L663" s="461"/>
      <c r="M663" s="2161" t="s">
        <v>422</v>
      </c>
      <c r="N663" s="2161"/>
      <c r="O663" s="504">
        <v>1.4208409096355497E-4</v>
      </c>
      <c r="P663" s="461"/>
      <c r="Q663" s="461"/>
      <c r="W663" s="211"/>
      <c r="X663" s="211"/>
      <c r="Y663" s="211"/>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2160"/>
      <c r="D664" s="2161"/>
      <c r="E664" s="461"/>
      <c r="F664" s="461"/>
      <c r="G664" s="461"/>
      <c r="H664" s="2161" t="s">
        <v>412</v>
      </c>
      <c r="I664" s="2161"/>
      <c r="J664" s="503">
        <v>-6.8886822331250879E-3</v>
      </c>
      <c r="K664" s="461"/>
      <c r="L664" s="461"/>
      <c r="M664" s="2161" t="s">
        <v>419</v>
      </c>
      <c r="N664" s="2161"/>
      <c r="O664" s="504">
        <v>-2.9694820333275697E-3</v>
      </c>
      <c r="P664" s="461"/>
      <c r="Q664" s="461"/>
      <c r="W664" s="211"/>
      <c r="X664" s="211"/>
      <c r="Y664" s="211"/>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2160"/>
      <c r="D665" s="2161"/>
      <c r="E665" s="461"/>
      <c r="F665" s="461"/>
      <c r="G665" s="461"/>
      <c r="H665" s="2161" t="s">
        <v>418</v>
      </c>
      <c r="I665" s="2161"/>
      <c r="J665" s="503">
        <v>5.8730848518660193E-3</v>
      </c>
      <c r="K665" s="461"/>
      <c r="L665" s="461"/>
      <c r="M665" s="2161" t="s">
        <v>399</v>
      </c>
      <c r="N665" s="2161"/>
      <c r="O665" s="504">
        <v>3.6242810173339624E-3</v>
      </c>
      <c r="P665" s="461"/>
      <c r="Q665" s="461"/>
      <c r="W665" s="211"/>
      <c r="X665" s="211"/>
      <c r="Y665" s="211"/>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2160"/>
      <c r="D666" s="2161"/>
      <c r="E666" s="461"/>
      <c r="F666" s="461"/>
      <c r="G666" s="461"/>
      <c r="H666" s="2161" t="s">
        <v>407</v>
      </c>
      <c r="I666" s="2161"/>
      <c r="J666" s="503">
        <v>-2.0773808912838074E-3</v>
      </c>
      <c r="K666" s="461"/>
      <c r="L666" s="461"/>
      <c r="M666" s="2161" t="s">
        <v>409</v>
      </c>
      <c r="N666" s="2161"/>
      <c r="O666" s="504">
        <v>2.4843767901373648E-3</v>
      </c>
      <c r="P666" s="461"/>
      <c r="Q666" s="461"/>
      <c r="W666" s="211"/>
      <c r="X666" s="211"/>
      <c r="Y666" s="211"/>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2160"/>
      <c r="D667" s="2161"/>
      <c r="E667" s="461"/>
      <c r="F667" s="461"/>
      <c r="G667" s="461"/>
      <c r="H667" s="2161" t="s">
        <v>426</v>
      </c>
      <c r="I667" s="2161"/>
      <c r="J667" s="503">
        <v>1.4826401821155997E-4</v>
      </c>
      <c r="K667" s="461"/>
      <c r="L667" s="461"/>
      <c r="M667" s="2161" t="s">
        <v>425</v>
      </c>
      <c r="N667" s="2161"/>
      <c r="O667" s="504">
        <v>2.3121590055824085E-3</v>
      </c>
      <c r="P667" s="461"/>
      <c r="Q667" s="461"/>
      <c r="W667" s="211"/>
      <c r="X667" s="211"/>
      <c r="Y667" s="211"/>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2160"/>
      <c r="D668" s="2161"/>
      <c r="E668" s="461"/>
      <c r="F668" s="461"/>
      <c r="G668" s="461"/>
      <c r="H668" s="2161" t="s">
        <v>406</v>
      </c>
      <c r="I668" s="2161"/>
      <c r="J668" s="503">
        <v>3.1011486158078212E-3</v>
      </c>
      <c r="K668" s="461"/>
      <c r="L668" s="461"/>
      <c r="M668" s="2161" t="s">
        <v>416</v>
      </c>
      <c r="N668" s="2161"/>
      <c r="O668" s="504">
        <v>-4.0298641021941414E-3</v>
      </c>
      <c r="P668" s="461"/>
      <c r="Q668" s="461"/>
      <c r="W668" s="211"/>
      <c r="X668" s="211"/>
      <c r="Y668" s="211"/>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2160"/>
      <c r="D669" s="2161"/>
      <c r="E669" s="461"/>
      <c r="F669" s="461"/>
      <c r="G669" s="461"/>
      <c r="H669" s="2161" t="s">
        <v>390</v>
      </c>
      <c r="I669" s="2161"/>
      <c r="J669" s="503">
        <v>1.0467974723676185E-2</v>
      </c>
      <c r="K669" s="461"/>
      <c r="L669" s="461"/>
      <c r="M669" s="2161" t="s">
        <v>427</v>
      </c>
      <c r="N669" s="2161"/>
      <c r="O669" s="504">
        <v>1.6946952806232733E-3</v>
      </c>
      <c r="P669" s="461"/>
      <c r="Q669" s="461"/>
      <c r="W669" s="211"/>
      <c r="X669" s="211"/>
      <c r="Y669" s="211"/>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2160"/>
      <c r="D670" s="2161"/>
      <c r="E670" s="461"/>
      <c r="F670" s="461"/>
      <c r="G670" s="461"/>
      <c r="H670" s="2161" t="s">
        <v>420</v>
      </c>
      <c r="I670" s="2161"/>
      <c r="J670" s="503">
        <v>-3.479570249339199E-3</v>
      </c>
      <c r="K670" s="461"/>
      <c r="L670" s="461"/>
      <c r="M670" s="2161" t="s">
        <v>421</v>
      </c>
      <c r="N670" s="2161"/>
      <c r="O670" s="504">
        <v>2.6819937178565647E-3</v>
      </c>
      <c r="P670" s="461"/>
      <c r="Q670" s="461"/>
      <c r="W670" s="211"/>
      <c r="X670" s="211"/>
      <c r="Y670" s="211"/>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2160"/>
      <c r="D671" s="2161"/>
      <c r="E671" s="461"/>
      <c r="F671" s="461"/>
      <c r="G671" s="461"/>
      <c r="H671" s="2161" t="s">
        <v>398</v>
      </c>
      <c r="I671" s="2161"/>
      <c r="J671" s="503">
        <v>-6.7689177868458014E-3</v>
      </c>
      <c r="K671" s="461"/>
      <c r="L671" s="461"/>
      <c r="M671" s="2161" t="s">
        <v>412</v>
      </c>
      <c r="N671" s="2161"/>
      <c r="O671" s="504">
        <v>-3.0275776402972883E-3</v>
      </c>
      <c r="P671" s="461"/>
      <c r="Q671" s="461"/>
      <c r="W671" s="211"/>
      <c r="X671" s="211"/>
      <c r="Y671" s="211"/>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2160"/>
      <c r="D672" s="2161"/>
      <c r="E672" s="461"/>
      <c r="F672" s="461"/>
      <c r="G672" s="461"/>
      <c r="H672" s="2161" t="s">
        <v>404</v>
      </c>
      <c r="I672" s="2161"/>
      <c r="J672" s="503">
        <v>-8.5686979749373653E-3</v>
      </c>
      <c r="K672" s="461"/>
      <c r="L672" s="461"/>
      <c r="M672" s="2161" t="s">
        <v>418</v>
      </c>
      <c r="N672" s="2161"/>
      <c r="O672" s="504">
        <v>-7.1001359782173071E-4</v>
      </c>
      <c r="P672" s="461"/>
      <c r="Q672" s="461"/>
      <c r="W672" s="211"/>
      <c r="X672" s="211"/>
      <c r="Y672" s="211"/>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2160"/>
      <c r="D673" s="2161"/>
      <c r="E673" s="461"/>
      <c r="F673" s="461"/>
      <c r="G673" s="461"/>
      <c r="H673" s="2161" t="s">
        <v>386</v>
      </c>
      <c r="I673" s="2161"/>
      <c r="J673" s="503">
        <v>1.6137196247795908E-2</v>
      </c>
      <c r="K673" s="461"/>
      <c r="L673" s="461"/>
      <c r="M673" s="2161" t="s">
        <v>423</v>
      </c>
      <c r="N673" s="2161"/>
      <c r="O673" s="504">
        <v>2.7909556136475229E-3</v>
      </c>
      <c r="P673" s="461"/>
      <c r="Q673" s="461"/>
      <c r="W673" s="211"/>
      <c r="X673" s="211"/>
      <c r="Y673" s="211"/>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2160"/>
      <c r="D674" s="2161"/>
      <c r="E674" s="461"/>
      <c r="F674" s="461"/>
      <c r="G674" s="461"/>
      <c r="H674" s="2161" t="s">
        <v>405</v>
      </c>
      <c r="I674" s="2161"/>
      <c r="J674" s="503">
        <v>-8.775121838787139E-3</v>
      </c>
      <c r="K674" s="461"/>
      <c r="L674" s="461"/>
      <c r="M674" s="2161" t="s">
        <v>407</v>
      </c>
      <c r="N674" s="2161"/>
      <c r="O674" s="504">
        <v>-6.3829457752303496E-3</v>
      </c>
      <c r="P674" s="461"/>
      <c r="Q674" s="461"/>
      <c r="W674" s="211"/>
      <c r="X674" s="211"/>
      <c r="Y674" s="211"/>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2160"/>
      <c r="D675" s="2161"/>
      <c r="E675" s="461"/>
      <c r="F675" s="461"/>
      <c r="G675" s="461"/>
      <c r="H675" s="2161" t="s">
        <v>391</v>
      </c>
      <c r="I675" s="2161"/>
      <c r="J675" s="503">
        <v>-1.4999753500034949E-2</v>
      </c>
      <c r="K675" s="461"/>
      <c r="L675" s="461"/>
      <c r="M675" s="2161" t="s">
        <v>426</v>
      </c>
      <c r="N675" s="2161"/>
      <c r="O675" s="504">
        <v>1.8072186504172621E-3</v>
      </c>
      <c r="P675" s="461"/>
      <c r="Q675" s="461"/>
      <c r="W675" s="211"/>
      <c r="X675" s="211"/>
      <c r="Y675" s="211"/>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2160"/>
      <c r="D676" s="2161"/>
      <c r="E676" s="461"/>
      <c r="F676" s="461"/>
      <c r="G676" s="461"/>
      <c r="H676" s="2161" t="s">
        <v>414</v>
      </c>
      <c r="I676" s="2161"/>
      <c r="J676" s="506">
        <v>-1.310345663134339E-3</v>
      </c>
      <c r="K676" s="461"/>
      <c r="L676" s="461"/>
      <c r="M676" s="2161" t="s">
        <v>406</v>
      </c>
      <c r="N676" s="2161"/>
      <c r="O676" s="504">
        <v>6.4269526314835353E-3</v>
      </c>
      <c r="P676" s="461"/>
      <c r="Q676" s="461"/>
      <c r="W676" s="211"/>
      <c r="X676" s="211"/>
      <c r="Y676" s="211"/>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2160"/>
      <c r="D677" s="2161"/>
      <c r="E677" s="461"/>
      <c r="F677" s="461"/>
      <c r="G677" s="461"/>
      <c r="H677" s="2161"/>
      <c r="I677" s="2161"/>
      <c r="J677" s="461"/>
      <c r="K677" s="461"/>
      <c r="L677" s="461"/>
      <c r="M677" s="2161" t="s">
        <v>402</v>
      </c>
      <c r="N677" s="2161"/>
      <c r="O677" s="504">
        <v>7.4799810370337599E-3</v>
      </c>
      <c r="P677" s="461"/>
      <c r="Q677" s="461"/>
      <c r="W677" s="211"/>
      <c r="X677" s="211"/>
      <c r="Y677" s="211"/>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2160"/>
      <c r="D678" s="2161"/>
      <c r="E678" s="461"/>
      <c r="F678" s="461"/>
      <c r="G678" s="461"/>
      <c r="H678" s="2161"/>
      <c r="I678" s="2161"/>
      <c r="J678" s="461"/>
      <c r="K678" s="461"/>
      <c r="L678" s="461"/>
      <c r="M678" s="2161" t="s">
        <v>390</v>
      </c>
      <c r="N678" s="2161"/>
      <c r="O678" s="504">
        <v>-1.2647901746886717E-2</v>
      </c>
      <c r="P678" s="461"/>
      <c r="Q678" s="461"/>
      <c r="W678" s="211"/>
      <c r="X678" s="211"/>
      <c r="Y678" s="211"/>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2160"/>
      <c r="D679" s="2161"/>
      <c r="E679" s="461"/>
      <c r="F679" s="461"/>
      <c r="G679" s="461"/>
      <c r="H679" s="2161" t="s">
        <v>233</v>
      </c>
      <c r="I679" s="2161"/>
      <c r="J679" s="2161"/>
      <c r="K679" s="461"/>
      <c r="L679" s="461"/>
      <c r="M679" s="2161" t="s">
        <v>420</v>
      </c>
      <c r="N679" s="2161"/>
      <c r="O679" s="504">
        <v>3.2135200180037201E-3</v>
      </c>
      <c r="P679" s="461"/>
      <c r="Q679" s="461"/>
      <c r="W679" s="211"/>
      <c r="X679" s="211"/>
      <c r="Y679" s="211"/>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2160"/>
      <c r="D680" s="2161"/>
      <c r="E680" s="461"/>
      <c r="F680" s="461"/>
      <c r="G680" s="461"/>
      <c r="H680" s="2161" t="s">
        <v>203</v>
      </c>
      <c r="I680" s="2161"/>
      <c r="J680" s="522" t="s">
        <v>148</v>
      </c>
      <c r="K680" s="461"/>
      <c r="L680" s="461"/>
      <c r="M680" s="2161" t="s">
        <v>398</v>
      </c>
      <c r="N680" s="2161"/>
      <c r="O680" s="504">
        <v>1.0649375535236033E-2</v>
      </c>
      <c r="P680" s="461"/>
      <c r="Q680" s="461"/>
      <c r="W680" s="211"/>
      <c r="X680" s="211"/>
      <c r="Y680" s="211"/>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2160"/>
      <c r="D681" s="2161"/>
      <c r="E681" s="461"/>
      <c r="F681" s="461"/>
      <c r="G681" s="461"/>
      <c r="H681" s="2161" t="s">
        <v>148</v>
      </c>
      <c r="I681" s="2161"/>
      <c r="J681" s="523">
        <v>1</v>
      </c>
      <c r="K681" s="461"/>
      <c r="L681" s="461"/>
      <c r="M681" s="2161" t="s">
        <v>404</v>
      </c>
      <c r="N681" s="2161"/>
      <c r="O681" s="504">
        <v>6.6981906373723603E-3</v>
      </c>
      <c r="P681" s="461"/>
      <c r="Q681" s="461"/>
      <c r="W681" s="211"/>
      <c r="X681" s="211"/>
      <c r="Y681" s="211"/>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2160"/>
      <c r="D682" s="2161"/>
      <c r="E682" s="461"/>
      <c r="F682" s="461"/>
      <c r="G682" s="461"/>
      <c r="H682" s="2161"/>
      <c r="I682" s="2161"/>
      <c r="J682" s="461"/>
      <c r="K682" s="461"/>
      <c r="L682" s="461"/>
      <c r="M682" s="2161" t="s">
        <v>386</v>
      </c>
      <c r="N682" s="2161"/>
      <c r="O682" s="504">
        <v>1.3825719351182863E-4</v>
      </c>
      <c r="P682" s="461"/>
      <c r="Q682" s="461"/>
      <c r="W682" s="211"/>
      <c r="X682" s="211"/>
      <c r="Y682" s="211"/>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2160"/>
      <c r="D683" s="2161"/>
      <c r="E683" s="461"/>
      <c r="F683" s="461"/>
      <c r="G683" s="461"/>
      <c r="H683" s="2161"/>
      <c r="I683" s="2161"/>
      <c r="J683" s="461"/>
      <c r="K683" s="461"/>
      <c r="L683" s="461"/>
      <c r="M683" s="2161" t="s">
        <v>405</v>
      </c>
      <c r="N683" s="2161"/>
      <c r="O683" s="504">
        <v>-1.2061189508764955E-3</v>
      </c>
      <c r="P683" s="461"/>
      <c r="Q683" s="461"/>
      <c r="W683" s="211"/>
      <c r="X683" s="211"/>
      <c r="Y683" s="211"/>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2160"/>
      <c r="D684" s="2161"/>
      <c r="E684" s="461"/>
      <c r="F684" s="461"/>
      <c r="G684" s="461"/>
      <c r="H684" s="2161"/>
      <c r="I684" s="2161"/>
      <c r="J684" s="461"/>
      <c r="K684" s="461"/>
      <c r="L684" s="461"/>
      <c r="M684" s="2161" t="s">
        <v>391</v>
      </c>
      <c r="N684" s="2161"/>
      <c r="O684" s="504">
        <v>-4.1302918571147094E-3</v>
      </c>
      <c r="P684" s="461"/>
      <c r="Q684" s="461"/>
      <c r="W684" s="211"/>
      <c r="X684" s="211"/>
      <c r="Y684" s="211"/>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2160"/>
      <c r="D685" s="2161"/>
      <c r="E685" s="461"/>
      <c r="F685" s="461"/>
      <c r="G685" s="461"/>
      <c r="H685" s="2161"/>
      <c r="I685" s="2161"/>
      <c r="J685" s="461"/>
      <c r="K685" s="461"/>
      <c r="L685" s="461"/>
      <c r="M685" s="2161" t="s">
        <v>414</v>
      </c>
      <c r="N685" s="2161"/>
      <c r="O685" s="507">
        <v>4.9436711079362062E-3</v>
      </c>
      <c r="P685" s="461"/>
      <c r="Q685" s="461"/>
      <c r="W685" s="211"/>
      <c r="X685" s="211"/>
      <c r="Y685" s="211"/>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2160"/>
      <c r="D686" s="2161"/>
      <c r="E686" s="461"/>
      <c r="F686" s="461"/>
      <c r="G686" s="461"/>
      <c r="H686" s="2161"/>
      <c r="I686" s="2161"/>
      <c r="J686" s="461"/>
      <c r="K686" s="461"/>
      <c r="L686" s="461"/>
      <c r="M686" s="2161"/>
      <c r="N686" s="2161"/>
      <c r="O686" s="461"/>
      <c r="P686" s="461"/>
      <c r="Q686" s="461"/>
      <c r="W686" s="211"/>
      <c r="X686" s="211"/>
      <c r="Y686" s="211"/>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2160"/>
      <c r="D687" s="2161"/>
      <c r="E687" s="461"/>
      <c r="F687" s="461"/>
      <c r="G687" s="461"/>
      <c r="H687" s="2161"/>
      <c r="I687" s="2161"/>
      <c r="J687" s="461"/>
      <c r="K687" s="461"/>
      <c r="L687" s="461"/>
      <c r="M687" s="2161"/>
      <c r="N687" s="2161"/>
      <c r="O687" s="461"/>
      <c r="P687" s="461"/>
      <c r="Q687" s="461"/>
      <c r="W687" s="211"/>
      <c r="X687" s="211"/>
      <c r="Y687" s="211"/>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2160"/>
      <c r="D688" s="2161"/>
      <c r="E688" s="461"/>
      <c r="F688" s="461"/>
      <c r="G688" s="461"/>
      <c r="H688" s="2161"/>
      <c r="I688" s="2161"/>
      <c r="J688" s="461"/>
      <c r="K688" s="461"/>
      <c r="L688" s="461"/>
      <c r="M688" s="2161" t="s">
        <v>233</v>
      </c>
      <c r="N688" s="2161"/>
      <c r="O688" s="2161"/>
      <c r="P688" s="461"/>
      <c r="Q688" s="461"/>
      <c r="W688" s="211"/>
      <c r="X688" s="211"/>
      <c r="Y688" s="211"/>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2160"/>
      <c r="D689" s="2161"/>
      <c r="E689" s="461"/>
      <c r="F689" s="461"/>
      <c r="G689" s="461"/>
      <c r="H689" s="2161"/>
      <c r="I689" s="2161"/>
      <c r="J689" s="461"/>
      <c r="K689" s="461"/>
      <c r="L689" s="461"/>
      <c r="M689" s="2161" t="s">
        <v>203</v>
      </c>
      <c r="N689" s="2161"/>
      <c r="O689" s="524" t="s">
        <v>148</v>
      </c>
      <c r="P689" s="461"/>
      <c r="Q689" s="461"/>
      <c r="W689" s="211"/>
      <c r="X689" s="211"/>
      <c r="Y689" s="211"/>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2160"/>
      <c r="D690" s="2161"/>
      <c r="E690" s="461"/>
      <c r="F690" s="461"/>
      <c r="G690" s="461"/>
      <c r="H690" s="2161"/>
      <c r="I690" s="2161"/>
      <c r="J690" s="461"/>
      <c r="K690" s="461"/>
      <c r="L690" s="461"/>
      <c r="M690" s="2161" t="s">
        <v>148</v>
      </c>
      <c r="N690" s="2161"/>
      <c r="O690" s="525">
        <v>0.99999999999999978</v>
      </c>
      <c r="P690" s="461"/>
      <c r="Q690" s="461"/>
      <c r="W690" s="211"/>
      <c r="X690" s="211"/>
      <c r="Y690" s="211"/>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2160"/>
      <c r="D691" s="2161"/>
      <c r="E691" s="461"/>
      <c r="F691" s="461"/>
      <c r="G691" s="461"/>
      <c r="H691" s="2161"/>
      <c r="I691" s="2161"/>
      <c r="J691" s="461"/>
      <c r="K691" s="461"/>
      <c r="L691" s="461"/>
      <c r="M691" s="2161"/>
      <c r="N691" s="2161"/>
      <c r="O691" s="461"/>
      <c r="P691" s="461"/>
      <c r="Q691" s="461"/>
      <c r="W691" s="211"/>
      <c r="X691" s="211"/>
      <c r="Y691" s="211"/>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2160"/>
      <c r="D692" s="2161"/>
      <c r="E692" s="453"/>
      <c r="F692" s="453"/>
      <c r="G692" s="453"/>
      <c r="H692" s="2160"/>
      <c r="I692" s="2161"/>
      <c r="J692" s="453"/>
      <c r="K692" s="453"/>
      <c r="L692" s="453"/>
      <c r="M692" s="2160"/>
      <c r="N692" s="2161"/>
      <c r="O692" s="453"/>
      <c r="P692" s="453"/>
      <c r="Q692" s="453"/>
      <c r="W692" s="211"/>
      <c r="X692" s="211"/>
      <c r="Y692" s="211"/>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2160"/>
      <c r="D693" s="2161"/>
      <c r="E693" s="453"/>
      <c r="F693" s="453"/>
      <c r="G693" s="453"/>
      <c r="H693" s="2160"/>
      <c r="I693" s="2161"/>
      <c r="J693" s="453"/>
      <c r="K693" s="453"/>
      <c r="L693" s="453"/>
      <c r="M693" s="2160"/>
      <c r="N693" s="2161"/>
      <c r="O693" s="453"/>
      <c r="P693" s="453"/>
      <c r="Q693" s="453"/>
      <c r="W693" s="211"/>
      <c r="X693" s="211"/>
      <c r="Y693" s="211"/>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2160"/>
      <c r="D694" s="2161"/>
      <c r="E694" s="453"/>
      <c r="F694" s="453"/>
      <c r="G694" s="453"/>
      <c r="H694" s="2160"/>
      <c r="I694" s="2161"/>
      <c r="J694" s="453"/>
      <c r="K694" s="453"/>
      <c r="L694" s="453"/>
      <c r="M694" s="2160"/>
      <c r="N694" s="2161"/>
      <c r="O694" s="453"/>
      <c r="P694" s="453"/>
      <c r="Q694" s="453"/>
      <c r="W694" s="211"/>
      <c r="X694" s="211"/>
      <c r="Y694" s="211"/>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2160"/>
      <c r="D695" s="2161"/>
      <c r="E695" s="453"/>
      <c r="F695" s="453"/>
      <c r="G695" s="453"/>
      <c r="H695" s="2160"/>
      <c r="I695" s="2161"/>
      <c r="J695" s="453"/>
      <c r="K695" s="453"/>
      <c r="L695" s="453"/>
      <c r="M695" s="2160"/>
      <c r="N695" s="2161"/>
      <c r="O695" s="453"/>
      <c r="P695" s="453"/>
      <c r="Q695" s="453"/>
      <c r="W695" s="211"/>
      <c r="X695" s="211"/>
      <c r="Y695" s="211"/>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2160"/>
      <c r="D696" s="2161"/>
      <c r="E696" s="453"/>
      <c r="F696" s="453"/>
      <c r="G696" s="453"/>
      <c r="H696" s="2160"/>
      <c r="I696" s="2161"/>
      <c r="J696" s="453"/>
      <c r="K696" s="453"/>
      <c r="L696" s="453"/>
      <c r="M696" s="2160"/>
      <c r="N696" s="2161"/>
      <c r="O696" s="453"/>
      <c r="P696" s="453"/>
      <c r="Q696" s="453"/>
      <c r="W696" s="211"/>
      <c r="X696" s="211"/>
      <c r="Y696" s="211"/>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2160"/>
      <c r="D697" s="2161"/>
      <c r="E697" s="453"/>
      <c r="F697" s="453"/>
      <c r="G697" s="453"/>
      <c r="H697" s="2160"/>
      <c r="I697" s="2161"/>
      <c r="J697" s="453"/>
      <c r="K697" s="453"/>
      <c r="L697" s="453"/>
      <c r="M697" s="2160"/>
      <c r="N697" s="2161"/>
      <c r="O697" s="453"/>
      <c r="P697" s="453"/>
      <c r="Q697" s="453"/>
      <c r="W697" s="211"/>
      <c r="X697" s="211"/>
      <c r="Y697" s="211"/>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2160"/>
      <c r="D698" s="2161"/>
      <c r="E698" s="453"/>
      <c r="F698" s="453"/>
      <c r="G698" s="453"/>
      <c r="H698" s="2160"/>
      <c r="I698" s="2161"/>
      <c r="J698" s="453"/>
      <c r="K698" s="453"/>
      <c r="L698" s="453"/>
      <c r="M698" s="2160"/>
      <c r="N698" s="2161"/>
      <c r="O698" s="453"/>
      <c r="P698" s="453"/>
      <c r="Q698" s="453"/>
      <c r="W698" s="211"/>
      <c r="X698" s="211"/>
      <c r="Y698" s="211"/>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2160"/>
      <c r="D699" s="2161"/>
      <c r="E699" s="453"/>
      <c r="F699" s="453"/>
      <c r="G699" s="453"/>
      <c r="H699" s="2160"/>
      <c r="I699" s="2161"/>
      <c r="J699" s="453"/>
      <c r="K699" s="453"/>
      <c r="L699" s="453"/>
      <c r="M699" s="2160"/>
      <c r="N699" s="2161"/>
      <c r="O699" s="453"/>
      <c r="P699" s="453"/>
      <c r="Q699" s="453"/>
      <c r="W699" s="211"/>
      <c r="X699" s="211"/>
      <c r="Y699" s="211"/>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53"/>
      <c r="D700" s="453"/>
      <c r="E700" s="453"/>
      <c r="F700" s="453"/>
      <c r="G700" s="453"/>
      <c r="H700" s="453"/>
      <c r="I700" s="453"/>
      <c r="J700" s="453"/>
      <c r="K700" s="453"/>
      <c r="L700" s="453"/>
      <c r="M700" s="453"/>
      <c r="N700" s="453"/>
      <c r="O700" s="453"/>
      <c r="P700" s="453"/>
      <c r="Q700" s="453"/>
      <c r="W700" s="211"/>
      <c r="X700" s="211"/>
      <c r="Y700" s="211"/>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59"/>
      <c r="D701" s="459"/>
      <c r="E701" s="459"/>
      <c r="F701" s="459"/>
      <c r="G701" s="459"/>
      <c r="H701" s="459"/>
      <c r="I701" s="459"/>
      <c r="J701" s="459"/>
      <c r="K701" s="459"/>
      <c r="L701" s="459"/>
      <c r="M701" s="459"/>
      <c r="N701" s="459"/>
      <c r="O701" s="459"/>
      <c r="P701" s="459"/>
      <c r="Q701" s="459"/>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59"/>
      <c r="D702" s="459"/>
      <c r="E702" s="459"/>
      <c r="F702" s="459"/>
      <c r="G702" s="459"/>
      <c r="H702" s="459"/>
      <c r="I702" s="459"/>
      <c r="J702" s="459"/>
      <c r="K702" s="459"/>
      <c r="L702" s="459"/>
      <c r="M702" s="459"/>
      <c r="N702" s="459"/>
      <c r="O702" s="459"/>
      <c r="P702" s="459"/>
      <c r="Q702" s="459"/>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59"/>
      <c r="D703" s="459"/>
      <c r="E703" s="459"/>
      <c r="F703" s="459"/>
      <c r="G703" s="459"/>
      <c r="H703" s="459"/>
      <c r="I703" s="459"/>
      <c r="J703" s="459"/>
      <c r="K703" s="459"/>
      <c r="L703" s="459"/>
      <c r="M703" s="459"/>
      <c r="N703" s="459"/>
      <c r="O703" s="459"/>
      <c r="P703" s="459"/>
      <c r="Q703" s="459"/>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59"/>
      <c r="D704" s="459"/>
      <c r="E704" s="459"/>
      <c r="F704" s="459"/>
      <c r="G704" s="459"/>
      <c r="H704" s="459"/>
      <c r="I704" s="459"/>
      <c r="J704" s="459"/>
      <c r="K704" s="459"/>
      <c r="L704" s="459"/>
      <c r="M704" s="459"/>
      <c r="N704" s="459"/>
      <c r="O704" s="459"/>
      <c r="P704" s="459"/>
      <c r="Q704" s="459"/>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59"/>
      <c r="D705" s="459"/>
      <c r="E705" s="459"/>
      <c r="F705" s="459"/>
      <c r="G705" s="459"/>
      <c r="H705" s="459"/>
      <c r="I705" s="459"/>
      <c r="J705" s="459"/>
      <c r="K705" s="459"/>
      <c r="L705" s="459"/>
      <c r="M705" s="459"/>
      <c r="N705" s="459"/>
      <c r="O705" s="459"/>
      <c r="P705" s="459"/>
      <c r="Q705" s="459"/>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59"/>
      <c r="D706" s="459"/>
      <c r="E706" s="459"/>
      <c r="F706" s="459"/>
      <c r="G706" s="459"/>
      <c r="H706" s="459"/>
      <c r="I706" s="459"/>
      <c r="J706" s="459"/>
      <c r="K706" s="459"/>
      <c r="L706" s="459"/>
      <c r="M706" s="459"/>
      <c r="N706" s="459"/>
      <c r="O706" s="459"/>
      <c r="P706" s="459"/>
      <c r="Q706" s="459"/>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59"/>
      <c r="D707" s="459"/>
      <c r="E707" s="459"/>
      <c r="F707" s="459"/>
      <c r="G707" s="459"/>
      <c r="H707" s="459"/>
      <c r="I707" s="459"/>
      <c r="J707" s="459"/>
      <c r="K707" s="459"/>
      <c r="L707" s="459"/>
      <c r="M707" s="459"/>
      <c r="N707" s="459"/>
      <c r="O707" s="459"/>
      <c r="P707" s="459"/>
      <c r="Q707" s="459"/>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59"/>
      <c r="D708" s="459"/>
      <c r="E708" s="459"/>
      <c r="F708" s="459"/>
      <c r="G708" s="459"/>
      <c r="H708" s="459"/>
      <c r="I708" s="459"/>
      <c r="J708" s="459"/>
      <c r="K708" s="459"/>
      <c r="L708" s="459"/>
      <c r="M708" s="459"/>
      <c r="N708" s="459"/>
      <c r="O708" s="459"/>
      <c r="P708" s="459"/>
      <c r="Q708" s="459"/>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59"/>
      <c r="D709" s="459"/>
      <c r="E709" s="459"/>
      <c r="F709" s="459"/>
      <c r="G709" s="459"/>
      <c r="H709" s="459"/>
      <c r="I709" s="459"/>
      <c r="J709" s="459"/>
      <c r="K709" s="459"/>
      <c r="L709" s="459"/>
      <c r="M709" s="459"/>
      <c r="N709" s="459"/>
      <c r="O709" s="459"/>
      <c r="P709" s="459"/>
      <c r="Q709" s="459"/>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59"/>
      <c r="D710" s="459"/>
      <c r="E710" s="459"/>
      <c r="F710" s="459"/>
      <c r="G710" s="459"/>
      <c r="H710" s="459"/>
      <c r="I710" s="459"/>
      <c r="J710" s="459"/>
      <c r="K710" s="459"/>
      <c r="L710" s="459"/>
      <c r="M710" s="459"/>
      <c r="N710" s="459"/>
      <c r="O710" s="459"/>
      <c r="P710" s="459"/>
      <c r="Q710" s="459"/>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59"/>
      <c r="D711" s="459"/>
      <c r="E711" s="459"/>
      <c r="F711" s="459"/>
      <c r="G711" s="459"/>
      <c r="H711" s="459"/>
      <c r="I711" s="459"/>
      <c r="J711" s="459"/>
      <c r="K711" s="459"/>
      <c r="L711" s="459"/>
      <c r="M711" s="459"/>
      <c r="N711" s="459"/>
      <c r="O711" s="459"/>
      <c r="P711" s="459"/>
      <c r="Q711" s="459"/>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59"/>
      <c r="D712" s="459"/>
      <c r="E712" s="459"/>
      <c r="F712" s="459"/>
      <c r="G712" s="459"/>
      <c r="H712" s="459"/>
      <c r="I712" s="459"/>
      <c r="J712" s="459"/>
      <c r="K712" s="459"/>
      <c r="L712" s="459"/>
      <c r="M712" s="459"/>
      <c r="N712" s="459"/>
      <c r="O712" s="459"/>
      <c r="P712" s="459"/>
      <c r="Q712" s="459"/>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59"/>
      <c r="D713" s="459"/>
      <c r="E713" s="459"/>
      <c r="F713" s="459"/>
      <c r="G713" s="459"/>
      <c r="H713" s="459"/>
      <c r="I713" s="459"/>
      <c r="J713" s="459"/>
      <c r="K713" s="459"/>
      <c r="L713" s="459"/>
      <c r="M713" s="459"/>
      <c r="N713" s="459"/>
      <c r="O713" s="459"/>
      <c r="P713" s="459"/>
      <c r="Q713" s="459"/>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59"/>
      <c r="D714" s="459"/>
      <c r="E714" s="459"/>
      <c r="F714" s="459"/>
      <c r="G714" s="459"/>
      <c r="H714" s="459"/>
      <c r="I714" s="459"/>
      <c r="J714" s="459"/>
      <c r="K714" s="459"/>
      <c r="L714" s="459"/>
      <c r="M714" s="459"/>
      <c r="N714" s="459"/>
      <c r="O714" s="459"/>
      <c r="P714" s="459"/>
      <c r="Q714" s="459"/>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59"/>
      <c r="D715" s="459"/>
      <c r="E715" s="459"/>
      <c r="F715" s="459"/>
      <c r="G715" s="459"/>
      <c r="H715" s="459"/>
      <c r="I715" s="459"/>
      <c r="J715" s="459"/>
      <c r="K715" s="459"/>
      <c r="L715" s="459"/>
      <c r="M715" s="459"/>
      <c r="N715" s="459"/>
      <c r="O715" s="459"/>
      <c r="P715" s="459"/>
      <c r="Q715" s="459"/>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59"/>
      <c r="D716" s="459"/>
      <c r="E716" s="459"/>
      <c r="F716" s="459"/>
      <c r="G716" s="459"/>
      <c r="H716" s="459"/>
      <c r="I716" s="459"/>
      <c r="J716" s="459"/>
      <c r="K716" s="459"/>
      <c r="L716" s="459"/>
      <c r="M716" s="459"/>
      <c r="N716" s="459"/>
      <c r="O716" s="459"/>
      <c r="P716" s="459"/>
      <c r="Q716" s="459"/>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59"/>
      <c r="D717" s="459"/>
      <c r="E717" s="459"/>
      <c r="F717" s="459"/>
      <c r="G717" s="459"/>
      <c r="H717" s="459"/>
      <c r="I717" s="459"/>
      <c r="J717" s="459"/>
      <c r="K717" s="459"/>
      <c r="L717" s="459"/>
      <c r="M717" s="459"/>
      <c r="N717" s="459"/>
      <c r="O717" s="459"/>
      <c r="P717" s="459"/>
      <c r="Q717" s="459"/>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59"/>
      <c r="D718" s="459"/>
      <c r="E718" s="459"/>
      <c r="F718" s="459"/>
      <c r="G718" s="459"/>
      <c r="H718" s="459"/>
      <c r="I718" s="459"/>
      <c r="J718" s="459"/>
      <c r="K718" s="459"/>
      <c r="L718" s="459"/>
      <c r="M718" s="459"/>
      <c r="N718" s="459"/>
      <c r="O718" s="459"/>
      <c r="P718" s="459"/>
      <c r="Q718" s="459"/>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59"/>
      <c r="D719" s="459"/>
      <c r="E719" s="459"/>
      <c r="F719" s="459"/>
      <c r="G719" s="459"/>
      <c r="H719" s="459"/>
      <c r="I719" s="459"/>
      <c r="J719" s="459"/>
      <c r="K719" s="459"/>
      <c r="L719" s="459"/>
      <c r="M719" s="459"/>
      <c r="N719" s="459"/>
      <c r="O719" s="459"/>
      <c r="P719" s="459"/>
      <c r="Q719" s="459"/>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59"/>
      <c r="D720" s="459"/>
      <c r="E720" s="459"/>
      <c r="F720" s="459"/>
      <c r="G720" s="459"/>
      <c r="H720" s="459"/>
      <c r="I720" s="459"/>
      <c r="J720" s="459"/>
      <c r="K720" s="459"/>
      <c r="L720" s="459"/>
      <c r="M720" s="459"/>
      <c r="N720" s="459"/>
      <c r="O720" s="459"/>
      <c r="P720" s="459"/>
      <c r="Q720" s="459"/>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59"/>
      <c r="D721" s="459"/>
      <c r="E721" s="459"/>
      <c r="F721" s="459"/>
      <c r="G721" s="459"/>
      <c r="H721" s="459"/>
      <c r="I721" s="459"/>
      <c r="J721" s="459"/>
      <c r="K721" s="459"/>
      <c r="L721" s="459"/>
      <c r="M721" s="459"/>
      <c r="N721" s="459"/>
      <c r="O721" s="459"/>
      <c r="P721" s="459"/>
      <c r="Q721" s="459"/>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59"/>
      <c r="D722" s="459"/>
      <c r="E722" s="459"/>
      <c r="F722" s="459"/>
      <c r="G722" s="459"/>
      <c r="H722" s="459"/>
      <c r="I722" s="459"/>
      <c r="J722" s="459"/>
      <c r="K722" s="459"/>
      <c r="L722" s="459"/>
      <c r="M722" s="459"/>
      <c r="N722" s="459"/>
      <c r="O722" s="459"/>
      <c r="P722" s="459"/>
      <c r="Q722" s="459"/>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59"/>
      <c r="D723" s="459"/>
      <c r="E723" s="459"/>
      <c r="F723" s="459"/>
      <c r="G723" s="459"/>
      <c r="H723" s="459"/>
      <c r="I723" s="459"/>
      <c r="J723" s="459"/>
      <c r="K723" s="459"/>
      <c r="L723" s="459"/>
      <c r="M723" s="459"/>
      <c r="N723" s="459"/>
      <c r="O723" s="459"/>
      <c r="P723" s="459"/>
      <c r="Q723" s="459"/>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59"/>
      <c r="D724" s="459"/>
      <c r="E724" s="459"/>
      <c r="F724" s="459"/>
      <c r="G724" s="459"/>
      <c r="H724" s="459"/>
      <c r="I724" s="459"/>
      <c r="J724" s="459"/>
      <c r="K724" s="459"/>
      <c r="L724" s="459"/>
      <c r="M724" s="459"/>
      <c r="N724" s="459"/>
      <c r="O724" s="459"/>
      <c r="P724" s="459"/>
      <c r="Q724" s="459"/>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59"/>
      <c r="D725" s="459"/>
      <c r="E725" s="459"/>
      <c r="F725" s="459"/>
      <c r="G725" s="459"/>
      <c r="H725" s="459"/>
      <c r="I725" s="459"/>
      <c r="J725" s="459"/>
      <c r="K725" s="459"/>
      <c r="L725" s="459"/>
      <c r="M725" s="459"/>
      <c r="N725" s="459"/>
      <c r="O725" s="459"/>
      <c r="P725" s="459"/>
      <c r="Q725" s="459"/>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59"/>
      <c r="D726" s="459"/>
      <c r="E726" s="459"/>
      <c r="F726" s="459"/>
      <c r="G726" s="459"/>
      <c r="H726" s="459"/>
      <c r="I726" s="459"/>
      <c r="J726" s="459"/>
      <c r="K726" s="459"/>
      <c r="L726" s="459"/>
      <c r="M726" s="459"/>
      <c r="N726" s="459"/>
      <c r="O726" s="459"/>
      <c r="P726" s="459"/>
      <c r="Q726" s="459"/>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59"/>
      <c r="D727" s="459"/>
      <c r="E727" s="459"/>
      <c r="F727" s="459"/>
      <c r="G727" s="459"/>
      <c r="H727" s="459"/>
      <c r="I727" s="459"/>
      <c r="J727" s="459"/>
      <c r="K727" s="459"/>
      <c r="L727" s="459"/>
      <c r="M727" s="459"/>
      <c r="N727" s="459"/>
      <c r="O727" s="459"/>
      <c r="P727" s="459"/>
      <c r="Q727" s="459"/>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59"/>
      <c r="D728" s="459"/>
      <c r="E728" s="459"/>
      <c r="F728" s="459"/>
      <c r="G728" s="459"/>
      <c r="H728" s="459"/>
      <c r="I728" s="459"/>
      <c r="J728" s="459"/>
      <c r="K728" s="459"/>
      <c r="L728" s="459"/>
      <c r="M728" s="459"/>
      <c r="N728" s="459"/>
      <c r="O728" s="459"/>
      <c r="P728" s="459"/>
      <c r="Q728" s="459"/>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59"/>
      <c r="D729" s="459"/>
      <c r="E729" s="459"/>
      <c r="F729" s="459"/>
      <c r="G729" s="459"/>
      <c r="H729" s="459"/>
      <c r="I729" s="459"/>
      <c r="J729" s="459"/>
      <c r="K729" s="459"/>
      <c r="L729" s="459"/>
      <c r="M729" s="459"/>
      <c r="N729" s="459"/>
      <c r="O729" s="459"/>
      <c r="P729" s="459"/>
      <c r="Q729" s="459"/>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59"/>
      <c r="D730" s="459"/>
      <c r="E730" s="459"/>
      <c r="F730" s="459"/>
      <c r="G730" s="459"/>
      <c r="H730" s="459"/>
      <c r="I730" s="459"/>
      <c r="J730" s="459"/>
      <c r="K730" s="459"/>
      <c r="L730" s="459"/>
      <c r="M730" s="459"/>
      <c r="N730" s="459"/>
      <c r="O730" s="459"/>
      <c r="P730" s="459"/>
      <c r="Q730" s="459"/>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59"/>
      <c r="D731" s="459"/>
      <c r="E731" s="459"/>
      <c r="F731" s="459"/>
      <c r="G731" s="459"/>
      <c r="H731" s="459"/>
      <c r="I731" s="459"/>
      <c r="J731" s="459"/>
      <c r="K731" s="459"/>
      <c r="L731" s="459"/>
      <c r="M731" s="459"/>
      <c r="N731" s="459"/>
      <c r="O731" s="459"/>
      <c r="P731" s="459"/>
      <c r="Q731" s="459"/>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59"/>
      <c r="D732" s="459"/>
      <c r="E732" s="459"/>
      <c r="F732" s="459"/>
      <c r="G732" s="459"/>
      <c r="H732" s="459"/>
      <c r="I732" s="459"/>
      <c r="J732" s="459"/>
      <c r="K732" s="459"/>
      <c r="L732" s="459"/>
      <c r="M732" s="459"/>
      <c r="N732" s="459"/>
      <c r="O732" s="459"/>
      <c r="P732" s="459"/>
      <c r="Q732" s="459"/>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59"/>
      <c r="D733" s="459"/>
      <c r="E733" s="459"/>
      <c r="F733" s="459"/>
      <c r="G733" s="459"/>
      <c r="H733" s="459"/>
      <c r="I733" s="459"/>
      <c r="J733" s="459"/>
      <c r="K733" s="459"/>
      <c r="L733" s="459"/>
      <c r="M733" s="459"/>
      <c r="N733" s="459"/>
      <c r="O733" s="459"/>
      <c r="P733" s="459"/>
      <c r="Q733" s="459"/>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59"/>
      <c r="D734" s="459"/>
      <c r="E734" s="459"/>
      <c r="F734" s="459"/>
      <c r="G734" s="459"/>
      <c r="H734" s="459"/>
      <c r="I734" s="459"/>
      <c r="J734" s="459"/>
      <c r="K734" s="459"/>
      <c r="L734" s="459"/>
      <c r="M734" s="459"/>
      <c r="N734" s="459"/>
      <c r="O734" s="459"/>
      <c r="P734" s="459"/>
      <c r="Q734" s="459"/>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59"/>
      <c r="D735" s="459"/>
      <c r="E735" s="459"/>
      <c r="F735" s="459"/>
      <c r="G735" s="459"/>
      <c r="H735" s="459"/>
      <c r="I735" s="459"/>
      <c r="J735" s="459"/>
      <c r="K735" s="459"/>
      <c r="L735" s="459"/>
      <c r="M735" s="459"/>
      <c r="N735" s="459"/>
      <c r="O735" s="459"/>
      <c r="P735" s="459"/>
      <c r="Q735" s="459"/>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59"/>
      <c r="D736" s="459"/>
      <c r="E736" s="459"/>
      <c r="F736" s="459"/>
      <c r="G736" s="459"/>
      <c r="H736" s="459"/>
      <c r="I736" s="459"/>
      <c r="J736" s="459"/>
      <c r="K736" s="459"/>
      <c r="L736" s="459"/>
      <c r="M736" s="459"/>
      <c r="N736" s="459"/>
      <c r="O736" s="459"/>
      <c r="P736" s="459"/>
      <c r="Q736" s="459"/>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59"/>
      <c r="D737" s="459"/>
      <c r="E737" s="459"/>
      <c r="F737" s="459"/>
      <c r="G737" s="459"/>
      <c r="H737" s="459"/>
      <c r="I737" s="459"/>
      <c r="J737" s="459"/>
      <c r="K737" s="459"/>
      <c r="L737" s="459"/>
      <c r="M737" s="459"/>
      <c r="N737" s="459"/>
      <c r="O737" s="459"/>
      <c r="P737" s="459"/>
      <c r="Q737" s="459"/>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59"/>
      <c r="D738" s="459"/>
      <c r="E738" s="459"/>
      <c r="F738" s="459"/>
      <c r="G738" s="459"/>
      <c r="H738" s="459"/>
      <c r="I738" s="459"/>
      <c r="J738" s="459"/>
      <c r="K738" s="459"/>
      <c r="L738" s="459"/>
      <c r="M738" s="459"/>
      <c r="N738" s="459"/>
      <c r="O738" s="459"/>
      <c r="P738" s="459"/>
      <c r="Q738" s="459"/>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59"/>
      <c r="D739" s="459"/>
      <c r="E739" s="459"/>
      <c r="F739" s="459"/>
      <c r="G739" s="459"/>
      <c r="H739" s="459"/>
      <c r="I739" s="459"/>
      <c r="J739" s="459"/>
      <c r="K739" s="459"/>
      <c r="L739" s="459"/>
      <c r="M739" s="459"/>
      <c r="N739" s="459"/>
      <c r="O739" s="459"/>
      <c r="P739" s="459"/>
      <c r="Q739" s="459"/>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59"/>
      <c r="D740" s="459"/>
      <c r="E740" s="459"/>
      <c r="F740" s="459"/>
      <c r="G740" s="459"/>
      <c r="H740" s="459"/>
      <c r="I740" s="459"/>
      <c r="J740" s="459"/>
      <c r="K740" s="459"/>
      <c r="L740" s="459"/>
      <c r="M740" s="459"/>
      <c r="N740" s="459"/>
      <c r="O740" s="459"/>
      <c r="P740" s="459"/>
      <c r="Q740" s="459"/>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59"/>
      <c r="D741" s="459"/>
      <c r="E741" s="459"/>
      <c r="F741" s="459"/>
      <c r="G741" s="459"/>
      <c r="H741" s="459"/>
      <c r="I741" s="459"/>
      <c r="J741" s="459"/>
      <c r="K741" s="459"/>
      <c r="L741" s="459"/>
      <c r="M741" s="459"/>
      <c r="N741" s="459"/>
      <c r="O741" s="459"/>
      <c r="P741" s="459"/>
      <c r="Q741" s="459"/>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59"/>
      <c r="D742" s="459"/>
      <c r="E742" s="459"/>
      <c r="F742" s="459"/>
      <c r="G742" s="459"/>
      <c r="H742" s="459"/>
      <c r="I742" s="459"/>
      <c r="J742" s="459"/>
      <c r="K742" s="459"/>
      <c r="L742" s="459"/>
      <c r="M742" s="459"/>
      <c r="N742" s="459"/>
      <c r="O742" s="459"/>
      <c r="P742" s="459"/>
      <c r="Q742" s="459"/>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59"/>
      <c r="D743" s="459"/>
      <c r="E743" s="459"/>
      <c r="F743" s="459"/>
      <c r="G743" s="459"/>
      <c r="H743" s="459"/>
      <c r="I743" s="459"/>
      <c r="J743" s="459"/>
      <c r="K743" s="459"/>
      <c r="L743" s="459"/>
      <c r="M743" s="459"/>
      <c r="N743" s="459"/>
      <c r="O743" s="459"/>
      <c r="P743" s="459"/>
      <c r="Q743" s="459"/>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59"/>
      <c r="D744" s="459"/>
      <c r="E744" s="459"/>
      <c r="F744" s="459"/>
      <c r="G744" s="459"/>
      <c r="H744" s="459"/>
      <c r="I744" s="459"/>
      <c r="J744" s="459"/>
      <c r="K744" s="459"/>
      <c r="L744" s="459"/>
      <c r="M744" s="459"/>
      <c r="N744" s="459"/>
      <c r="O744" s="459"/>
      <c r="P744" s="459"/>
      <c r="Q744" s="459"/>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59"/>
      <c r="D745" s="459"/>
      <c r="E745" s="459"/>
      <c r="F745" s="459"/>
      <c r="G745" s="459"/>
      <c r="H745" s="459"/>
      <c r="I745" s="459"/>
      <c r="J745" s="459"/>
      <c r="K745" s="459"/>
      <c r="L745" s="459"/>
      <c r="M745" s="459"/>
      <c r="N745" s="459"/>
      <c r="O745" s="459"/>
      <c r="P745" s="459"/>
      <c r="Q745" s="459"/>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59"/>
      <c r="D746" s="459"/>
      <c r="E746" s="459"/>
      <c r="F746" s="459"/>
      <c r="G746" s="459"/>
      <c r="H746" s="459"/>
      <c r="I746" s="459"/>
      <c r="J746" s="459"/>
      <c r="K746" s="459"/>
      <c r="L746" s="459"/>
      <c r="M746" s="459"/>
      <c r="N746" s="459"/>
      <c r="O746" s="459"/>
      <c r="P746" s="459"/>
      <c r="Q746" s="459"/>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59"/>
      <c r="D747" s="459"/>
      <c r="E747" s="459"/>
      <c r="F747" s="459"/>
      <c r="G747" s="459"/>
      <c r="H747" s="459"/>
      <c r="I747" s="459"/>
      <c r="J747" s="459"/>
      <c r="K747" s="459"/>
      <c r="L747" s="459"/>
      <c r="M747" s="459"/>
      <c r="N747" s="459"/>
      <c r="O747" s="459"/>
      <c r="P747" s="459"/>
      <c r="Q747" s="459"/>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59"/>
      <c r="D748" s="459"/>
      <c r="E748" s="459"/>
      <c r="F748" s="459"/>
      <c r="G748" s="459"/>
      <c r="H748" s="459"/>
      <c r="I748" s="459"/>
      <c r="J748" s="459"/>
      <c r="K748" s="459"/>
      <c r="L748" s="459"/>
      <c r="M748" s="459"/>
      <c r="N748" s="459"/>
      <c r="O748" s="459"/>
      <c r="P748" s="459"/>
      <c r="Q748" s="459"/>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59"/>
      <c r="D749" s="459"/>
      <c r="E749" s="459"/>
      <c r="F749" s="459"/>
      <c r="G749" s="459"/>
      <c r="H749" s="459"/>
      <c r="I749" s="459"/>
      <c r="J749" s="459"/>
      <c r="K749" s="459"/>
      <c r="L749" s="459"/>
      <c r="M749" s="459"/>
      <c r="N749" s="459"/>
      <c r="O749" s="459"/>
      <c r="P749" s="459"/>
      <c r="Q749" s="459"/>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59"/>
      <c r="D750" s="459"/>
      <c r="E750" s="459"/>
      <c r="F750" s="459"/>
      <c r="G750" s="459"/>
      <c r="H750" s="459"/>
      <c r="I750" s="459"/>
      <c r="J750" s="459"/>
      <c r="K750" s="459"/>
      <c r="L750" s="459"/>
      <c r="M750" s="459"/>
      <c r="N750" s="459"/>
      <c r="O750" s="459"/>
      <c r="P750" s="459"/>
      <c r="Q750" s="459"/>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59"/>
      <c r="D751" s="459"/>
      <c r="E751" s="459"/>
      <c r="F751" s="459"/>
      <c r="G751" s="459"/>
      <c r="H751" s="459"/>
      <c r="I751" s="459"/>
      <c r="J751" s="459"/>
      <c r="K751" s="459"/>
      <c r="L751" s="459"/>
      <c r="M751" s="459"/>
      <c r="N751" s="459"/>
      <c r="O751" s="459"/>
      <c r="P751" s="459"/>
      <c r="Q751" s="459"/>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59"/>
      <c r="D752" s="459"/>
      <c r="E752" s="459"/>
      <c r="F752" s="459"/>
      <c r="G752" s="459"/>
      <c r="H752" s="459"/>
      <c r="I752" s="459"/>
      <c r="J752" s="459"/>
      <c r="K752" s="459"/>
      <c r="L752" s="459"/>
      <c r="M752" s="459"/>
      <c r="N752" s="459"/>
      <c r="O752" s="459"/>
      <c r="P752" s="459"/>
      <c r="Q752" s="459"/>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59"/>
      <c r="D753" s="459"/>
      <c r="E753" s="459"/>
      <c r="F753" s="459"/>
      <c r="G753" s="459"/>
      <c r="H753" s="459"/>
      <c r="I753" s="459"/>
      <c r="J753" s="459"/>
      <c r="K753" s="459"/>
      <c r="L753" s="459"/>
      <c r="M753" s="459"/>
      <c r="N753" s="459"/>
      <c r="O753" s="459"/>
      <c r="P753" s="459"/>
      <c r="Q753" s="459"/>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59"/>
      <c r="D754" s="459"/>
      <c r="E754" s="459"/>
      <c r="F754" s="459"/>
      <c r="G754" s="459"/>
      <c r="H754" s="459"/>
      <c r="I754" s="459"/>
      <c r="J754" s="459"/>
      <c r="K754" s="459"/>
      <c r="L754" s="459"/>
      <c r="M754" s="459"/>
      <c r="N754" s="459"/>
      <c r="O754" s="459"/>
      <c r="P754" s="459"/>
      <c r="Q754" s="459"/>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59"/>
      <c r="D755" s="459"/>
      <c r="E755" s="459"/>
      <c r="F755" s="459"/>
      <c r="G755" s="459"/>
      <c r="H755" s="459"/>
      <c r="I755" s="459"/>
      <c r="J755" s="459"/>
      <c r="K755" s="459"/>
      <c r="L755" s="459"/>
      <c r="M755" s="459"/>
      <c r="N755" s="459"/>
      <c r="O755" s="459"/>
      <c r="P755" s="459"/>
      <c r="Q755" s="459"/>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59"/>
      <c r="D756" s="459"/>
      <c r="E756" s="459"/>
      <c r="F756" s="459"/>
      <c r="G756" s="459"/>
      <c r="H756" s="459"/>
      <c r="I756" s="459"/>
      <c r="J756" s="459"/>
      <c r="K756" s="459"/>
      <c r="L756" s="459"/>
      <c r="M756" s="459"/>
      <c r="N756" s="459"/>
      <c r="O756" s="459"/>
      <c r="P756" s="459"/>
      <c r="Q756" s="459"/>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59"/>
      <c r="D757" s="459"/>
      <c r="E757" s="459"/>
      <c r="F757" s="459"/>
      <c r="G757" s="459"/>
      <c r="H757" s="459"/>
      <c r="I757" s="459"/>
      <c r="J757" s="459"/>
      <c r="K757" s="459"/>
      <c r="L757" s="459"/>
      <c r="M757" s="459"/>
      <c r="N757" s="459"/>
      <c r="O757" s="459"/>
      <c r="P757" s="459"/>
      <c r="Q757" s="459"/>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59"/>
      <c r="D758" s="459"/>
      <c r="E758" s="459"/>
      <c r="F758" s="459"/>
      <c r="G758" s="459"/>
      <c r="H758" s="459"/>
      <c r="I758" s="459"/>
      <c r="J758" s="459"/>
      <c r="K758" s="459"/>
      <c r="L758" s="459"/>
      <c r="M758" s="459"/>
      <c r="N758" s="459"/>
      <c r="O758" s="459"/>
      <c r="P758" s="459"/>
      <c r="Q758" s="459"/>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59"/>
      <c r="D759" s="459"/>
      <c r="E759" s="459"/>
      <c r="F759" s="459"/>
      <c r="G759" s="459"/>
      <c r="H759" s="459"/>
      <c r="I759" s="459"/>
      <c r="J759" s="459"/>
      <c r="K759" s="459"/>
      <c r="L759" s="459"/>
      <c r="M759" s="459"/>
      <c r="N759" s="459"/>
      <c r="O759" s="459"/>
      <c r="P759" s="459"/>
      <c r="Q759" s="459"/>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59"/>
      <c r="D760" s="459"/>
      <c r="E760" s="459"/>
      <c r="F760" s="459"/>
      <c r="G760" s="459"/>
      <c r="H760" s="459"/>
      <c r="I760" s="459"/>
      <c r="J760" s="459"/>
      <c r="K760" s="459"/>
      <c r="L760" s="459"/>
      <c r="M760" s="459"/>
      <c r="N760" s="459"/>
      <c r="O760" s="459"/>
      <c r="P760" s="459"/>
      <c r="Q760" s="459"/>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59"/>
      <c r="D761" s="459"/>
      <c r="E761" s="459"/>
      <c r="F761" s="459"/>
      <c r="G761" s="459"/>
      <c r="H761" s="459"/>
      <c r="I761" s="459"/>
      <c r="J761" s="459"/>
      <c r="K761" s="459"/>
      <c r="L761" s="459"/>
      <c r="M761" s="459"/>
      <c r="N761" s="459"/>
      <c r="O761" s="459"/>
      <c r="P761" s="459"/>
      <c r="Q761" s="459"/>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59"/>
      <c r="D762" s="459"/>
      <c r="E762" s="459"/>
      <c r="F762" s="459"/>
      <c r="G762" s="459"/>
      <c r="H762" s="459"/>
      <c r="I762" s="459"/>
      <c r="J762" s="459"/>
      <c r="K762" s="459"/>
      <c r="L762" s="459"/>
      <c r="M762" s="459"/>
      <c r="N762" s="459"/>
      <c r="O762" s="459"/>
      <c r="P762" s="459"/>
      <c r="Q762" s="459"/>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59"/>
      <c r="D763" s="459"/>
      <c r="E763" s="459"/>
      <c r="F763" s="459"/>
      <c r="G763" s="459"/>
      <c r="H763" s="459"/>
      <c r="I763" s="459"/>
      <c r="J763" s="459"/>
      <c r="K763" s="459"/>
      <c r="L763" s="459"/>
      <c r="M763" s="459"/>
      <c r="N763" s="459"/>
      <c r="O763" s="459"/>
      <c r="P763" s="459"/>
      <c r="Q763" s="459"/>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59"/>
      <c r="D764" s="459"/>
      <c r="E764" s="459"/>
      <c r="F764" s="459"/>
      <c r="G764" s="459"/>
      <c r="H764" s="459"/>
      <c r="I764" s="459"/>
      <c r="J764" s="459"/>
      <c r="K764" s="459"/>
      <c r="L764" s="459"/>
      <c r="M764" s="459"/>
      <c r="N764" s="459"/>
      <c r="O764" s="459"/>
      <c r="P764" s="459"/>
      <c r="Q764" s="459"/>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59"/>
      <c r="D765" s="459"/>
      <c r="E765" s="459"/>
      <c r="F765" s="459"/>
      <c r="G765" s="459"/>
      <c r="H765" s="459"/>
      <c r="I765" s="459"/>
      <c r="J765" s="459"/>
      <c r="K765" s="459"/>
      <c r="L765" s="459"/>
      <c r="M765" s="459"/>
      <c r="N765" s="459"/>
      <c r="O765" s="459"/>
      <c r="P765" s="459"/>
      <c r="Q765" s="459"/>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59"/>
      <c r="D766" s="459"/>
      <c r="E766" s="459"/>
      <c r="F766" s="459"/>
      <c r="G766" s="459"/>
      <c r="H766" s="459"/>
      <c r="I766" s="459"/>
      <c r="J766" s="459"/>
      <c r="K766" s="459"/>
      <c r="L766" s="459"/>
      <c r="M766" s="459"/>
      <c r="N766" s="459"/>
      <c r="O766" s="459"/>
      <c r="P766" s="459"/>
      <c r="Q766" s="459"/>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59"/>
      <c r="D767" s="459"/>
      <c r="E767" s="459"/>
      <c r="F767" s="459"/>
      <c r="G767" s="459"/>
      <c r="H767" s="459"/>
      <c r="I767" s="459"/>
      <c r="J767" s="459"/>
      <c r="K767" s="459"/>
      <c r="L767" s="459"/>
      <c r="M767" s="459"/>
      <c r="N767" s="459"/>
      <c r="O767" s="459"/>
      <c r="P767" s="459"/>
      <c r="Q767" s="459"/>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59"/>
      <c r="D768" s="459"/>
      <c r="E768" s="459"/>
      <c r="F768" s="459"/>
      <c r="G768" s="459"/>
      <c r="H768" s="459"/>
      <c r="I768" s="459"/>
      <c r="J768" s="459"/>
      <c r="K768" s="459"/>
      <c r="L768" s="459"/>
      <c r="M768" s="459"/>
      <c r="N768" s="459"/>
      <c r="O768" s="459"/>
      <c r="P768" s="459"/>
      <c r="Q768" s="459"/>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59"/>
      <c r="D769" s="459"/>
      <c r="E769" s="459"/>
      <c r="F769" s="459"/>
      <c r="G769" s="459"/>
      <c r="H769" s="459"/>
      <c r="I769" s="459"/>
      <c r="J769" s="459"/>
      <c r="K769" s="459"/>
      <c r="L769" s="459"/>
      <c r="M769" s="459"/>
      <c r="N769" s="459"/>
      <c r="O769" s="459"/>
      <c r="P769" s="459"/>
      <c r="Q769" s="459"/>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59"/>
      <c r="D770" s="459"/>
      <c r="E770" s="459"/>
      <c r="F770" s="459"/>
      <c r="G770" s="459"/>
      <c r="H770" s="459"/>
      <c r="I770" s="459"/>
      <c r="J770" s="459"/>
      <c r="K770" s="459"/>
      <c r="L770" s="459"/>
      <c r="M770" s="459"/>
      <c r="N770" s="459"/>
      <c r="O770" s="459"/>
      <c r="P770" s="459"/>
      <c r="Q770" s="459"/>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59"/>
      <c r="D771" s="459"/>
      <c r="E771" s="459"/>
      <c r="F771" s="459"/>
      <c r="G771" s="459"/>
      <c r="H771" s="459"/>
      <c r="I771" s="459"/>
      <c r="J771" s="459"/>
      <c r="K771" s="459"/>
      <c r="L771" s="459"/>
      <c r="M771" s="459"/>
      <c r="N771" s="459"/>
      <c r="O771" s="459"/>
      <c r="P771" s="459"/>
      <c r="Q771" s="459"/>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59"/>
      <c r="D772" s="459"/>
      <c r="E772" s="459"/>
      <c r="F772" s="459"/>
      <c r="G772" s="459"/>
      <c r="H772" s="459"/>
      <c r="I772" s="459"/>
      <c r="J772" s="459"/>
      <c r="K772" s="459"/>
      <c r="L772" s="459"/>
      <c r="M772" s="459"/>
      <c r="N772" s="459"/>
      <c r="O772" s="459"/>
      <c r="P772" s="459"/>
      <c r="Q772" s="459"/>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59"/>
      <c r="D773" s="459"/>
      <c r="E773" s="459"/>
      <c r="F773" s="459"/>
      <c r="G773" s="459"/>
      <c r="H773" s="459"/>
      <c r="I773" s="459"/>
      <c r="J773" s="459"/>
      <c r="K773" s="459"/>
      <c r="L773" s="459"/>
      <c r="M773" s="459"/>
      <c r="N773" s="459"/>
      <c r="O773" s="459"/>
      <c r="P773" s="459"/>
      <c r="Q773" s="459"/>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59"/>
      <c r="D774" s="459"/>
      <c r="E774" s="459"/>
      <c r="F774" s="459"/>
      <c r="G774" s="459"/>
      <c r="H774" s="459"/>
      <c r="I774" s="459"/>
      <c r="J774" s="459"/>
      <c r="K774" s="459"/>
      <c r="L774" s="459"/>
      <c r="M774" s="459"/>
      <c r="N774" s="459"/>
      <c r="O774" s="459"/>
      <c r="P774" s="459"/>
      <c r="Q774" s="459"/>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59"/>
      <c r="D775" s="459"/>
      <c r="E775" s="459"/>
      <c r="F775" s="459"/>
      <c r="G775" s="459"/>
      <c r="H775" s="459"/>
      <c r="I775" s="459"/>
      <c r="J775" s="459"/>
      <c r="K775" s="459"/>
      <c r="L775" s="459"/>
      <c r="M775" s="459"/>
      <c r="N775" s="459"/>
      <c r="O775" s="459"/>
      <c r="P775" s="459"/>
      <c r="Q775" s="459"/>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59"/>
      <c r="D776" s="459"/>
      <c r="E776" s="459"/>
      <c r="F776" s="459"/>
      <c r="G776" s="459"/>
      <c r="H776" s="459"/>
      <c r="I776" s="459"/>
      <c r="J776" s="459"/>
      <c r="K776" s="459"/>
      <c r="L776" s="459"/>
      <c r="M776" s="459"/>
      <c r="N776" s="459"/>
      <c r="O776" s="459"/>
      <c r="P776" s="459"/>
      <c r="Q776" s="459"/>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59"/>
      <c r="D777" s="459"/>
      <c r="E777" s="459"/>
      <c r="F777" s="459"/>
      <c r="G777" s="459"/>
      <c r="H777" s="459"/>
      <c r="I777" s="459"/>
      <c r="J777" s="459"/>
      <c r="K777" s="459"/>
      <c r="L777" s="459"/>
      <c r="M777" s="459"/>
      <c r="N777" s="459"/>
      <c r="O777" s="459"/>
      <c r="P777" s="459"/>
      <c r="Q777" s="459"/>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59"/>
      <c r="D778" s="459"/>
      <c r="E778" s="459"/>
      <c r="F778" s="459"/>
      <c r="G778" s="459"/>
      <c r="H778" s="459"/>
      <c r="I778" s="459"/>
      <c r="J778" s="459"/>
      <c r="K778" s="459"/>
      <c r="L778" s="459"/>
      <c r="M778" s="459"/>
      <c r="N778" s="459"/>
      <c r="O778" s="459"/>
      <c r="P778" s="459"/>
      <c r="Q778" s="459"/>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59"/>
      <c r="D779" s="459"/>
      <c r="E779" s="459"/>
      <c r="F779" s="459"/>
      <c r="G779" s="459"/>
      <c r="H779" s="459"/>
      <c r="I779" s="459"/>
      <c r="J779" s="459"/>
      <c r="K779" s="459"/>
      <c r="L779" s="459"/>
      <c r="M779" s="459"/>
      <c r="N779" s="459"/>
      <c r="O779" s="459"/>
      <c r="P779" s="459"/>
      <c r="Q779" s="459"/>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59"/>
      <c r="D780" s="459"/>
      <c r="E780" s="459"/>
      <c r="F780" s="459"/>
      <c r="G780" s="459"/>
      <c r="H780" s="459"/>
      <c r="I780" s="459"/>
      <c r="J780" s="459"/>
      <c r="K780" s="459"/>
      <c r="L780" s="459"/>
      <c r="M780" s="459"/>
      <c r="N780" s="459"/>
      <c r="O780" s="459"/>
      <c r="P780" s="459"/>
      <c r="Q780" s="459"/>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59"/>
      <c r="D781" s="459"/>
      <c r="E781" s="459"/>
      <c r="F781" s="459"/>
      <c r="G781" s="459"/>
      <c r="H781" s="459"/>
      <c r="I781" s="459"/>
      <c r="J781" s="459"/>
      <c r="K781" s="459"/>
      <c r="L781" s="459"/>
      <c r="M781" s="459"/>
      <c r="N781" s="459"/>
      <c r="O781" s="459"/>
      <c r="P781" s="459"/>
      <c r="Q781" s="459"/>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59"/>
      <c r="D782" s="459"/>
      <c r="E782" s="459"/>
      <c r="F782" s="459"/>
      <c r="G782" s="459"/>
      <c r="H782" s="459"/>
      <c r="I782" s="459"/>
      <c r="J782" s="459"/>
      <c r="K782" s="459"/>
      <c r="L782" s="459"/>
      <c r="M782" s="459"/>
      <c r="N782" s="459"/>
      <c r="O782" s="459"/>
      <c r="P782" s="459"/>
      <c r="Q782" s="459"/>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59"/>
      <c r="D783" s="459"/>
      <c r="E783" s="459"/>
      <c r="F783" s="459"/>
      <c r="G783" s="459"/>
      <c r="H783" s="459"/>
      <c r="I783" s="459"/>
      <c r="J783" s="459"/>
      <c r="K783" s="459"/>
      <c r="L783" s="459"/>
      <c r="M783" s="459"/>
      <c r="N783" s="459"/>
      <c r="O783" s="459"/>
      <c r="P783" s="459"/>
      <c r="Q783" s="459"/>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59"/>
      <c r="D784" s="459"/>
      <c r="E784" s="459"/>
      <c r="F784" s="459"/>
      <c r="G784" s="459"/>
      <c r="H784" s="459"/>
      <c r="I784" s="459"/>
      <c r="J784" s="459"/>
      <c r="K784" s="459"/>
      <c r="L784" s="459"/>
      <c r="M784" s="459"/>
      <c r="N784" s="459"/>
      <c r="O784" s="459"/>
      <c r="P784" s="459"/>
      <c r="Q784" s="459"/>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59"/>
      <c r="D785" s="459"/>
      <c r="E785" s="459"/>
      <c r="F785" s="459"/>
      <c r="G785" s="459"/>
      <c r="H785" s="459"/>
      <c r="I785" s="459"/>
      <c r="J785" s="459"/>
      <c r="K785" s="459"/>
      <c r="L785" s="459"/>
      <c r="M785" s="459"/>
      <c r="N785" s="459"/>
      <c r="O785" s="459"/>
      <c r="P785" s="459"/>
      <c r="Q785" s="459"/>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59"/>
      <c r="D786" s="459"/>
      <c r="E786" s="459"/>
      <c r="F786" s="459"/>
      <c r="G786" s="459"/>
      <c r="H786" s="459"/>
      <c r="I786" s="459"/>
      <c r="J786" s="459"/>
      <c r="K786" s="459"/>
      <c r="L786" s="459"/>
      <c r="M786" s="459"/>
      <c r="N786" s="459"/>
      <c r="O786" s="459"/>
      <c r="P786" s="459"/>
      <c r="Q786" s="459"/>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59"/>
      <c r="D787" s="459"/>
      <c r="E787" s="459"/>
      <c r="F787" s="459"/>
      <c r="G787" s="459"/>
      <c r="H787" s="459"/>
      <c r="I787" s="459"/>
      <c r="J787" s="459"/>
      <c r="K787" s="459"/>
      <c r="L787" s="459"/>
      <c r="M787" s="459"/>
      <c r="N787" s="459"/>
      <c r="O787" s="459"/>
      <c r="P787" s="459"/>
      <c r="Q787" s="459"/>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59"/>
      <c r="D788" s="459"/>
      <c r="E788" s="459"/>
      <c r="F788" s="459"/>
      <c r="G788" s="459"/>
      <c r="H788" s="459"/>
      <c r="I788" s="459"/>
      <c r="J788" s="459"/>
      <c r="K788" s="459"/>
      <c r="L788" s="459"/>
      <c r="M788" s="459"/>
      <c r="N788" s="459"/>
      <c r="O788" s="459"/>
      <c r="P788" s="459"/>
      <c r="Q788" s="459"/>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59"/>
      <c r="D789" s="459"/>
      <c r="E789" s="459"/>
      <c r="F789" s="459"/>
      <c r="G789" s="459"/>
      <c r="H789" s="459"/>
      <c r="I789" s="459"/>
      <c r="J789" s="459"/>
      <c r="K789" s="459"/>
      <c r="L789" s="459"/>
      <c r="M789" s="459"/>
      <c r="N789" s="459"/>
      <c r="O789" s="459"/>
      <c r="P789" s="459"/>
      <c r="Q789" s="459"/>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59"/>
      <c r="D790" s="459"/>
      <c r="E790" s="459"/>
      <c r="F790" s="459"/>
      <c r="G790" s="459"/>
      <c r="H790" s="459"/>
      <c r="I790" s="459"/>
      <c r="J790" s="459"/>
      <c r="K790" s="459"/>
      <c r="L790" s="459"/>
      <c r="M790" s="459"/>
      <c r="N790" s="459"/>
      <c r="O790" s="459"/>
      <c r="P790" s="459"/>
      <c r="Q790" s="459"/>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59"/>
      <c r="D791" s="459"/>
      <c r="E791" s="459"/>
      <c r="F791" s="459"/>
      <c r="G791" s="459"/>
      <c r="H791" s="459"/>
      <c r="I791" s="459"/>
      <c r="J791" s="459"/>
      <c r="K791" s="459"/>
      <c r="L791" s="459"/>
      <c r="M791" s="459"/>
      <c r="N791" s="459"/>
      <c r="O791" s="459"/>
      <c r="P791" s="459"/>
      <c r="Q791" s="459"/>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59"/>
      <c r="D792" s="459"/>
      <c r="E792" s="459"/>
      <c r="F792" s="459"/>
      <c r="G792" s="459"/>
      <c r="H792" s="459"/>
      <c r="I792" s="459"/>
      <c r="J792" s="459"/>
      <c r="K792" s="459"/>
      <c r="L792" s="459"/>
      <c r="M792" s="459"/>
      <c r="N792" s="459"/>
      <c r="O792" s="459"/>
      <c r="P792" s="459"/>
      <c r="Q792" s="459"/>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59"/>
      <c r="D793" s="459"/>
      <c r="E793" s="459"/>
      <c r="F793" s="459"/>
      <c r="G793" s="459"/>
      <c r="H793" s="459"/>
      <c r="I793" s="459"/>
      <c r="J793" s="459"/>
      <c r="K793" s="459"/>
      <c r="L793" s="459"/>
      <c r="M793" s="459"/>
      <c r="N793" s="459"/>
      <c r="O793" s="459"/>
      <c r="P793" s="459"/>
      <c r="Q793" s="459"/>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59"/>
      <c r="D794" s="459"/>
      <c r="E794" s="459"/>
      <c r="F794" s="459"/>
      <c r="G794" s="459"/>
      <c r="H794" s="459"/>
      <c r="I794" s="459"/>
      <c r="J794" s="459"/>
      <c r="K794" s="459"/>
      <c r="L794" s="459"/>
      <c r="M794" s="459"/>
      <c r="N794" s="459"/>
      <c r="O794" s="459"/>
      <c r="P794" s="459"/>
      <c r="Q794" s="459"/>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59"/>
      <c r="D795" s="459"/>
      <c r="E795" s="459"/>
      <c r="F795" s="459"/>
      <c r="G795" s="459"/>
      <c r="H795" s="459"/>
      <c r="I795" s="459"/>
      <c r="J795" s="459"/>
      <c r="K795" s="459"/>
      <c r="L795" s="459"/>
      <c r="M795" s="459"/>
      <c r="N795" s="459"/>
      <c r="O795" s="459"/>
      <c r="P795" s="459"/>
      <c r="Q795" s="459"/>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59"/>
      <c r="D796" s="459"/>
      <c r="E796" s="459"/>
      <c r="F796" s="459"/>
      <c r="G796" s="459"/>
      <c r="H796" s="459"/>
      <c r="I796" s="459"/>
      <c r="J796" s="459"/>
      <c r="K796" s="459"/>
      <c r="L796" s="459"/>
      <c r="M796" s="459"/>
      <c r="N796" s="459"/>
      <c r="O796" s="459"/>
      <c r="P796" s="459"/>
      <c r="Q796" s="459"/>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59"/>
      <c r="D797" s="459"/>
      <c r="E797" s="459"/>
      <c r="F797" s="459"/>
      <c r="G797" s="459"/>
      <c r="H797" s="459"/>
      <c r="I797" s="459"/>
      <c r="J797" s="459"/>
      <c r="K797" s="459"/>
      <c r="L797" s="459"/>
      <c r="M797" s="459"/>
      <c r="N797" s="459"/>
      <c r="O797" s="459"/>
      <c r="P797" s="459"/>
      <c r="Q797" s="459"/>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59"/>
      <c r="D798" s="459"/>
      <c r="E798" s="459"/>
      <c r="F798" s="459"/>
      <c r="G798" s="459"/>
      <c r="H798" s="459"/>
      <c r="I798" s="459"/>
      <c r="J798" s="459"/>
      <c r="K798" s="459"/>
      <c r="L798" s="459"/>
      <c r="M798" s="459"/>
      <c r="N798" s="459"/>
      <c r="O798" s="459"/>
      <c r="P798" s="459"/>
      <c r="Q798" s="459"/>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59"/>
      <c r="D799" s="459"/>
      <c r="E799" s="459"/>
      <c r="F799" s="459"/>
      <c r="G799" s="459"/>
      <c r="H799" s="459"/>
      <c r="I799" s="459"/>
      <c r="J799" s="459"/>
      <c r="K799" s="459"/>
      <c r="L799" s="459"/>
      <c r="M799" s="459"/>
      <c r="N799" s="459"/>
      <c r="O799" s="459"/>
      <c r="P799" s="459"/>
      <c r="Q799" s="459"/>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59"/>
      <c r="D800" s="459"/>
      <c r="E800" s="459"/>
      <c r="F800" s="459"/>
      <c r="G800" s="459"/>
      <c r="H800" s="459"/>
      <c r="I800" s="459"/>
      <c r="J800" s="459"/>
      <c r="K800" s="459"/>
      <c r="L800" s="459"/>
      <c r="M800" s="459"/>
      <c r="N800" s="459"/>
      <c r="O800" s="459"/>
      <c r="P800" s="459"/>
      <c r="Q800" s="459"/>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59"/>
      <c r="D801" s="459"/>
      <c r="E801" s="459"/>
      <c r="F801" s="459"/>
      <c r="G801" s="459"/>
      <c r="H801" s="459"/>
      <c r="I801" s="459"/>
      <c r="J801" s="459"/>
      <c r="K801" s="459"/>
      <c r="L801" s="459"/>
      <c r="M801" s="459"/>
      <c r="N801" s="459"/>
      <c r="O801" s="459"/>
      <c r="P801" s="459"/>
      <c r="Q801" s="459"/>
    </row>
    <row r="802" ht="25.15" customHeight="true" x14ac:dyDescent="0.2">
      <c r="C802" s="459"/>
      <c r="D802" s="459"/>
      <c r="E802" s="459"/>
      <c r="F802" s="459"/>
      <c r="G802" s="459"/>
      <c r="H802" s="459"/>
      <c r="I802" s="459"/>
      <c r="J802" s="459"/>
      <c r="K802" s="459"/>
      <c r="L802" s="459"/>
      <c r="M802" s="459"/>
      <c r="N802" s="459"/>
      <c r="O802" s="459"/>
      <c r="P802" s="459"/>
      <c r="Q802" s="459"/>
    </row>
    <row r="803" ht="25.15" customHeight="true" x14ac:dyDescent="0.2">
      <c r="C803" s="459"/>
      <c r="D803" s="459"/>
      <c r="E803" s="459"/>
      <c r="F803" s="459"/>
      <c r="G803" s="459"/>
      <c r="H803" s="459"/>
      <c r="I803" s="459"/>
      <c r="J803" s="459"/>
      <c r="K803" s="459"/>
      <c r="L803" s="459"/>
      <c r="M803" s="459"/>
      <c r="N803" s="459"/>
      <c r="O803" s="459"/>
      <c r="P803" s="459"/>
      <c r="Q803" s="459"/>
    </row>
    <row r="804" ht="25.15" customHeight="true" x14ac:dyDescent="0.2">
      <c r="C804" s="459"/>
      <c r="D804" s="459"/>
      <c r="E804" s="459"/>
      <c r="F804" s="459"/>
      <c r="G804" s="459"/>
      <c r="H804" s="459"/>
      <c r="I804" s="459"/>
      <c r="J804" s="459"/>
      <c r="K804" s="459"/>
      <c r="L804" s="459"/>
      <c r="M804" s="459"/>
      <c r="N804" s="459"/>
      <c r="O804" s="459"/>
      <c r="P804" s="459"/>
      <c r="Q804" s="459"/>
    </row>
    <row r="805" ht="25.15" customHeight="true" x14ac:dyDescent="0.2">
      <c r="C805" s="459"/>
      <c r="D805" s="459"/>
      <c r="E805" s="459"/>
      <c r="F805" s="459"/>
      <c r="G805" s="459"/>
      <c r="H805" s="459"/>
      <c r="I805" s="459"/>
      <c r="J805" s="459"/>
      <c r="K805" s="459"/>
      <c r="L805" s="459"/>
      <c r="M805" s="459"/>
      <c r="N805" s="459"/>
      <c r="O805" s="459"/>
      <c r="P805" s="459"/>
      <c r="Q805" s="459"/>
    </row>
    <row r="806" ht="25.15" customHeight="true" x14ac:dyDescent="0.2">
      <c r="C806" s="459"/>
      <c r="D806" s="459"/>
      <c r="E806" s="459"/>
      <c r="F806" s="459"/>
      <c r="G806" s="459"/>
      <c r="H806" s="459"/>
      <c r="I806" s="459"/>
      <c r="J806" s="459"/>
      <c r="K806" s="459"/>
      <c r="L806" s="459"/>
      <c r="M806" s="459"/>
      <c r="N806" s="459"/>
      <c r="O806" s="459"/>
      <c r="P806" s="459"/>
      <c r="Q806" s="459"/>
    </row>
    <row r="807" ht="25.15" customHeight="true" x14ac:dyDescent="0.2">
      <c r="C807" s="459"/>
      <c r="D807" s="459"/>
      <c r="E807" s="459"/>
      <c r="F807" s="459"/>
      <c r="G807" s="459"/>
      <c r="H807" s="459"/>
      <c r="I807" s="459"/>
      <c r="J807" s="459"/>
      <c r="K807" s="459"/>
      <c r="L807" s="459"/>
      <c r="M807" s="459"/>
      <c r="N807" s="459"/>
      <c r="O807" s="459"/>
      <c r="P807" s="459"/>
      <c r="Q807" s="459"/>
    </row>
    <row r="808" ht="25.15" customHeight="true" x14ac:dyDescent="0.2">
      <c r="C808" s="459"/>
      <c r="D808" s="459"/>
      <c r="E808" s="459"/>
      <c r="F808" s="459"/>
      <c r="G808" s="459"/>
      <c r="H808" s="459"/>
      <c r="I808" s="459"/>
      <c r="J808" s="459"/>
      <c r="K808" s="459"/>
      <c r="L808" s="459"/>
      <c r="M808" s="459"/>
      <c r="N808" s="459"/>
      <c r="O808" s="459"/>
      <c r="P808" s="459"/>
      <c r="Q808" s="459"/>
    </row>
    <row r="809" ht="25.15" customHeight="true" x14ac:dyDescent="0.2">
      <c r="C809" s="459"/>
      <c r="D809" s="459"/>
      <c r="E809" s="459"/>
      <c r="F809" s="459"/>
      <c r="G809" s="459"/>
      <c r="H809" s="459"/>
      <c r="I809" s="459"/>
      <c r="J809" s="459"/>
      <c r="K809" s="459"/>
      <c r="L809" s="459"/>
      <c r="M809" s="459"/>
      <c r="N809" s="459"/>
      <c r="O809" s="459"/>
      <c r="P809" s="459"/>
      <c r="Q809" s="459"/>
    </row>
    <row r="810" ht="25.15" customHeight="true" x14ac:dyDescent="0.2">
      <c r="C810" s="459"/>
      <c r="D810" s="459"/>
      <c r="E810" s="459"/>
      <c r="F810" s="459"/>
      <c r="G810" s="459"/>
      <c r="H810" s="459"/>
      <c r="I810" s="459"/>
      <c r="J810" s="459"/>
      <c r="K810" s="459"/>
      <c r="L810" s="459"/>
      <c r="M810" s="459"/>
      <c r="N810" s="459"/>
      <c r="O810" s="459"/>
      <c r="P810" s="459"/>
      <c r="Q810" s="459"/>
    </row>
    <row r="811" ht="25.15" customHeight="true" x14ac:dyDescent="0.2">
      <c r="C811" s="459"/>
      <c r="D811" s="459"/>
      <c r="E811" s="459"/>
      <c r="F811" s="459"/>
      <c r="G811" s="459"/>
      <c r="H811" s="459"/>
      <c r="I811" s="459"/>
      <c r="J811" s="459"/>
      <c r="K811" s="459"/>
      <c r="L811" s="459"/>
      <c r="M811" s="459"/>
      <c r="N811" s="459"/>
      <c r="O811" s="459"/>
      <c r="P811" s="459"/>
      <c r="Q811" s="459"/>
    </row>
    <row r="812" ht="25.15" customHeight="true" x14ac:dyDescent="0.2">
      <c r="C812" s="459"/>
      <c r="D812" s="459"/>
      <c r="E812" s="459"/>
      <c r="F812" s="459"/>
      <c r="G812" s="459"/>
      <c r="H812" s="459"/>
      <c r="I812" s="459"/>
      <c r="J812" s="459"/>
      <c r="K812" s="459"/>
      <c r="L812" s="459"/>
      <c r="M812" s="459"/>
      <c r="N812" s="459"/>
      <c r="O812" s="459"/>
      <c r="P812" s="459"/>
      <c r="Q812" s="459"/>
    </row>
    <row r="813" ht="25.15" customHeight="true" x14ac:dyDescent="0.2">
      <c r="C813" s="459"/>
      <c r="D813" s="459"/>
      <c r="E813" s="459"/>
      <c r="F813" s="459"/>
      <c r="G813" s="459"/>
      <c r="H813" s="459"/>
      <c r="I813" s="459"/>
      <c r="J813" s="459"/>
      <c r="K813" s="459"/>
      <c r="L813" s="459"/>
      <c r="M813" s="459"/>
      <c r="N813" s="459"/>
      <c r="O813" s="459"/>
      <c r="P813" s="459"/>
      <c r="Q813" s="459"/>
    </row>
    <row r="814" ht="25.15" customHeight="true" x14ac:dyDescent="0.2">
      <c r="C814" s="459"/>
      <c r="D814" s="459"/>
      <c r="E814" s="459"/>
      <c r="F814" s="459"/>
      <c r="G814" s="459"/>
      <c r="H814" s="459"/>
      <c r="I814" s="459"/>
      <c r="J814" s="459"/>
      <c r="K814" s="459"/>
      <c r="L814" s="459"/>
      <c r="M814" s="459"/>
      <c r="N814" s="459"/>
      <c r="O814" s="459"/>
      <c r="P814" s="459"/>
      <c r="Q814" s="459"/>
    </row>
    <row r="815" ht="25.15" customHeight="true" x14ac:dyDescent="0.2">
      <c r="C815" s="459"/>
      <c r="D815" s="459"/>
      <c r="E815" s="459"/>
      <c r="F815" s="459"/>
      <c r="G815" s="459"/>
      <c r="H815" s="459"/>
      <c r="I815" s="459"/>
      <c r="J815" s="459"/>
      <c r="K815" s="459"/>
      <c r="L815" s="459"/>
      <c r="M815" s="459"/>
      <c r="N815" s="459"/>
      <c r="O815" s="459"/>
      <c r="P815" s="459"/>
      <c r="Q815" s="459"/>
    </row>
    <row r="816" ht="25.15" customHeight="true" x14ac:dyDescent="0.2">
      <c r="C816" s="459"/>
      <c r="D816" s="459"/>
      <c r="E816" s="459"/>
      <c r="F816" s="459"/>
      <c r="G816" s="459"/>
      <c r="H816" s="459"/>
      <c r="I816" s="459"/>
      <c r="J816" s="459"/>
      <c r="K816" s="459"/>
      <c r="L816" s="459"/>
      <c r="M816" s="459"/>
      <c r="N816" s="459"/>
      <c r="O816" s="459"/>
      <c r="P816" s="459"/>
      <c r="Q816" s="459"/>
    </row>
    <row r="817" ht="25.15" customHeight="true" x14ac:dyDescent="0.2">
      <c r="C817" s="459"/>
      <c r="D817" s="459"/>
      <c r="E817" s="459"/>
      <c r="F817" s="459"/>
      <c r="G817" s="459"/>
      <c r="H817" s="459"/>
      <c r="I817" s="459"/>
      <c r="J817" s="459"/>
      <c r="K817" s="459"/>
      <c r="L817" s="459"/>
      <c r="M817" s="459"/>
      <c r="N817" s="459"/>
      <c r="O817" s="459"/>
      <c r="P817" s="459"/>
      <c r="Q817" s="459"/>
    </row>
    <row r="818" ht="25.15" customHeight="true" x14ac:dyDescent="0.2">
      <c r="C818" s="459"/>
      <c r="D818" s="459"/>
      <c r="E818" s="459"/>
      <c r="F818" s="459"/>
      <c r="G818" s="459"/>
      <c r="H818" s="459"/>
      <c r="I818" s="459"/>
      <c r="J818" s="459"/>
      <c r="K818" s="459"/>
      <c r="L818" s="459"/>
      <c r="M818" s="459"/>
      <c r="N818" s="459"/>
      <c r="O818" s="459"/>
      <c r="P818" s="459"/>
      <c r="Q818" s="459"/>
    </row>
    <row r="819" ht="25.15" customHeight="true" x14ac:dyDescent="0.2">
      <c r="C819" s="459"/>
      <c r="D819" s="459"/>
      <c r="E819" s="459"/>
      <c r="F819" s="459"/>
      <c r="G819" s="459"/>
      <c r="H819" s="459"/>
      <c r="I819" s="459"/>
      <c r="J819" s="459"/>
      <c r="K819" s="459"/>
      <c r="L819" s="459"/>
      <c r="M819" s="459"/>
      <c r="N819" s="459"/>
      <c r="O819" s="459"/>
      <c r="P819" s="459"/>
      <c r="Q819" s="459"/>
    </row>
    <row r="820" ht="25.15" customHeight="true" x14ac:dyDescent="0.2">
      <c r="C820" s="459"/>
      <c r="D820" s="459"/>
      <c r="E820" s="459"/>
      <c r="F820" s="459"/>
      <c r="G820" s="459"/>
      <c r="H820" s="459"/>
      <c r="I820" s="459"/>
      <c r="J820" s="459"/>
      <c r="K820" s="459"/>
      <c r="L820" s="459"/>
      <c r="M820" s="459"/>
      <c r="N820" s="459"/>
      <c r="O820" s="459"/>
      <c r="P820" s="459"/>
      <c r="Q820" s="459"/>
    </row>
    <row r="821" ht="25.15" customHeight="true" x14ac:dyDescent="0.2">
      <c r="C821" s="459"/>
      <c r="D821" s="459"/>
      <c r="E821" s="459"/>
      <c r="F821" s="459"/>
      <c r="G821" s="459"/>
      <c r="H821" s="459"/>
      <c r="I821" s="459"/>
      <c r="J821" s="459"/>
      <c r="K821" s="459"/>
      <c r="L821" s="459"/>
      <c r="M821" s="459"/>
      <c r="N821" s="459"/>
      <c r="O821" s="459"/>
      <c r="P821" s="459"/>
      <c r="Q821" s="459"/>
    </row>
    <row r="822" ht="25.15" customHeight="true" x14ac:dyDescent="0.2">
      <c r="C822" s="459"/>
      <c r="D822" s="459"/>
      <c r="E822" s="459"/>
      <c r="F822" s="459"/>
      <c r="G822" s="459"/>
      <c r="H822" s="459"/>
      <c r="I822" s="459"/>
      <c r="J822" s="459"/>
      <c r="K822" s="459"/>
      <c r="L822" s="459"/>
      <c r="M822" s="459"/>
      <c r="N822" s="459"/>
      <c r="O822" s="459"/>
      <c r="P822" s="459"/>
      <c r="Q822" s="459"/>
    </row>
    <row r="823" ht="25.15" customHeight="true" x14ac:dyDescent="0.2">
      <c r="C823" s="459"/>
      <c r="D823" s="459"/>
      <c r="E823" s="459"/>
      <c r="F823" s="459"/>
      <c r="G823" s="459"/>
      <c r="H823" s="459"/>
      <c r="I823" s="459"/>
      <c r="J823" s="459"/>
      <c r="K823" s="459"/>
      <c r="L823" s="459"/>
      <c r="M823" s="459"/>
      <c r="N823" s="459"/>
      <c r="O823" s="459"/>
      <c r="P823" s="459"/>
      <c r="Q823" s="459"/>
    </row>
    <row r="824" ht="25.15" customHeight="true" x14ac:dyDescent="0.2">
      <c r="C824" s="459"/>
      <c r="D824" s="459"/>
      <c r="E824" s="459"/>
      <c r="F824" s="459"/>
      <c r="G824" s="459"/>
      <c r="H824" s="459"/>
      <c r="I824" s="459"/>
      <c r="J824" s="459"/>
      <c r="K824" s="459"/>
      <c r="L824" s="459"/>
      <c r="M824" s="459"/>
      <c r="N824" s="459"/>
      <c r="O824" s="459"/>
      <c r="P824" s="459"/>
      <c r="Q824" s="459"/>
    </row>
    <row r="825" ht="25.15" customHeight="true" x14ac:dyDescent="0.2">
      <c r="C825" s="459"/>
      <c r="D825" s="459"/>
      <c r="E825" s="459"/>
      <c r="F825" s="459"/>
      <c r="G825" s="459"/>
      <c r="H825" s="459"/>
      <c r="I825" s="459"/>
      <c r="J825" s="459"/>
      <c r="K825" s="459"/>
      <c r="L825" s="459"/>
      <c r="M825" s="459"/>
      <c r="N825" s="459"/>
      <c r="O825" s="459"/>
      <c r="P825" s="459"/>
      <c r="Q825" s="459"/>
    </row>
    <row r="826" ht="25.15" customHeight="true" x14ac:dyDescent="0.2">
      <c r="C826" s="459"/>
      <c r="D826" s="459"/>
      <c r="E826" s="459"/>
      <c r="F826" s="459"/>
      <c r="G826" s="459"/>
      <c r="H826" s="459"/>
      <c r="I826" s="459"/>
      <c r="J826" s="459"/>
      <c r="K826" s="459"/>
      <c r="L826" s="459"/>
      <c r="M826" s="459"/>
      <c r="N826" s="459"/>
      <c r="O826" s="459"/>
      <c r="P826" s="459"/>
      <c r="Q826" s="459"/>
    </row>
    <row r="827" ht="25.15" customHeight="true" x14ac:dyDescent="0.2">
      <c r="C827" s="459"/>
      <c r="D827" s="459"/>
      <c r="E827" s="459"/>
      <c r="F827" s="459"/>
      <c r="G827" s="459"/>
      <c r="H827" s="459"/>
      <c r="I827" s="459"/>
      <c r="J827" s="459"/>
      <c r="K827" s="459"/>
      <c r="L827" s="459"/>
      <c r="M827" s="459"/>
      <c r="N827" s="459"/>
      <c r="O827" s="459"/>
      <c r="P827" s="459"/>
      <c r="Q827" s="459"/>
    </row>
    <row r="828" ht="25.15" customHeight="true" x14ac:dyDescent="0.2">
      <c r="C828" s="459"/>
      <c r="D828" s="459"/>
      <c r="E828" s="459"/>
      <c r="F828" s="459"/>
      <c r="G828" s="459"/>
      <c r="H828" s="459"/>
      <c r="I828" s="459"/>
      <c r="J828" s="459"/>
      <c r="K828" s="459"/>
      <c r="L828" s="459"/>
      <c r="M828" s="459"/>
      <c r="N828" s="459"/>
      <c r="O828" s="459"/>
      <c r="P828" s="459"/>
      <c r="Q828" s="459"/>
    </row>
    <row r="829" ht="25.15" customHeight="true" x14ac:dyDescent="0.2">
      <c r="C829" s="459"/>
      <c r="D829" s="459"/>
      <c r="E829" s="459"/>
      <c r="F829" s="459"/>
      <c r="G829" s="459"/>
      <c r="H829" s="459"/>
      <c r="I829" s="459"/>
      <c r="J829" s="459"/>
      <c r="K829" s="459"/>
      <c r="L829" s="459"/>
      <c r="M829" s="459"/>
      <c r="N829" s="459"/>
      <c r="O829" s="459"/>
      <c r="P829" s="459"/>
      <c r="Q829" s="459"/>
    </row>
    <row r="830" ht="25.15" customHeight="true" x14ac:dyDescent="0.2">
      <c r="C830" s="459"/>
      <c r="D830" s="459"/>
      <c r="E830" s="459"/>
      <c r="F830" s="459"/>
      <c r="G830" s="459"/>
      <c r="H830" s="459"/>
      <c r="I830" s="459"/>
      <c r="J830" s="459"/>
      <c r="K830" s="459"/>
      <c r="L830" s="459"/>
      <c r="M830" s="459"/>
      <c r="N830" s="459"/>
      <c r="O830" s="459"/>
      <c r="P830" s="459"/>
      <c r="Q830" s="459"/>
    </row>
    <row r="831" ht="25.15" customHeight="true" x14ac:dyDescent="0.2">
      <c r="C831" s="459"/>
      <c r="D831" s="459"/>
      <c r="E831" s="459"/>
      <c r="F831" s="459"/>
      <c r="G831" s="459"/>
      <c r="H831" s="459"/>
      <c r="I831" s="459"/>
      <c r="J831" s="459"/>
      <c r="K831" s="459"/>
      <c r="L831" s="459"/>
      <c r="M831" s="459"/>
      <c r="N831" s="459"/>
      <c r="O831" s="459"/>
      <c r="P831" s="459"/>
      <c r="Q831" s="459"/>
    </row>
    <row r="832" ht="25.15" customHeight="true" x14ac:dyDescent="0.2">
      <c r="C832" s="459"/>
      <c r="D832" s="459"/>
      <c r="E832" s="459"/>
      <c r="F832" s="459"/>
      <c r="G832" s="459"/>
      <c r="H832" s="459"/>
      <c r="I832" s="459"/>
      <c r="J832" s="459"/>
      <c r="K832" s="459"/>
      <c r="L832" s="459"/>
      <c r="M832" s="459"/>
      <c r="N832" s="459"/>
      <c r="O832" s="459"/>
      <c r="P832" s="459"/>
      <c r="Q832" s="459"/>
    </row>
    <row r="833" ht="25.15" customHeight="true" x14ac:dyDescent="0.2">
      <c r="C833" s="459"/>
      <c r="D833" s="459"/>
      <c r="E833" s="459"/>
      <c r="F833" s="459"/>
      <c r="G833" s="459"/>
      <c r="H833" s="459"/>
      <c r="I833" s="459"/>
      <c r="J833" s="459"/>
      <c r="K833" s="459"/>
      <c r="L833" s="459"/>
      <c r="M833" s="459"/>
      <c r="N833" s="459"/>
      <c r="O833" s="459"/>
      <c r="P833" s="459"/>
      <c r="Q833" s="459"/>
    </row>
    <row r="834" ht="25.15" customHeight="true" x14ac:dyDescent="0.2">
      <c r="C834" s="459"/>
      <c r="D834" s="459"/>
      <c r="E834" s="459"/>
      <c r="F834" s="459"/>
      <c r="G834" s="459"/>
      <c r="H834" s="459"/>
      <c r="I834" s="459"/>
      <c r="J834" s="459"/>
      <c r="K834" s="459"/>
      <c r="L834" s="459"/>
      <c r="M834" s="459"/>
      <c r="N834" s="459"/>
      <c r="O834" s="459"/>
      <c r="P834" s="459"/>
      <c r="Q834" s="459"/>
    </row>
    <row r="835" ht="25.15" customHeight="true" x14ac:dyDescent="0.2">
      <c r="C835" s="459"/>
      <c r="D835" s="459"/>
      <c r="E835" s="459"/>
      <c r="F835" s="459"/>
      <c r="G835" s="459"/>
      <c r="H835" s="459"/>
      <c r="I835" s="459"/>
      <c r="J835" s="459"/>
      <c r="K835" s="459"/>
      <c r="L835" s="459"/>
      <c r="M835" s="459"/>
      <c r="N835" s="459"/>
      <c r="O835" s="459"/>
      <c r="P835" s="459"/>
      <c r="Q835" s="459"/>
    </row>
    <row r="836" ht="25.15" customHeight="true" x14ac:dyDescent="0.2">
      <c r="C836" s="459"/>
      <c r="D836" s="459"/>
      <c r="E836" s="459"/>
      <c r="F836" s="459"/>
      <c r="G836" s="459"/>
      <c r="H836" s="459"/>
      <c r="I836" s="459"/>
      <c r="J836" s="459"/>
      <c r="K836" s="459"/>
      <c r="L836" s="459"/>
      <c r="M836" s="459"/>
      <c r="N836" s="459"/>
      <c r="O836" s="459"/>
      <c r="P836" s="459"/>
      <c r="Q836" s="459"/>
    </row>
    <row r="837" ht="25.15" customHeight="true" x14ac:dyDescent="0.2">
      <c r="C837" s="459"/>
      <c r="D837" s="459"/>
      <c r="E837" s="459"/>
      <c r="F837" s="459"/>
      <c r="G837" s="459"/>
      <c r="H837" s="459"/>
      <c r="I837" s="459"/>
      <c r="J837" s="459"/>
      <c r="K837" s="459"/>
      <c r="L837" s="459"/>
      <c r="M837" s="459"/>
      <c r="N837" s="459"/>
      <c r="O837" s="459"/>
      <c r="P837" s="459"/>
      <c r="Q837" s="459"/>
    </row>
    <row r="838" ht="25.15" customHeight="true" x14ac:dyDescent="0.2">
      <c r="C838" s="459"/>
      <c r="D838" s="459"/>
      <c r="E838" s="459"/>
      <c r="F838" s="459"/>
      <c r="G838" s="459"/>
      <c r="H838" s="459"/>
      <c r="I838" s="459"/>
      <c r="J838" s="459"/>
      <c r="K838" s="459"/>
      <c r="L838" s="459"/>
      <c r="M838" s="459"/>
      <c r="N838" s="459"/>
      <c r="O838" s="459"/>
      <c r="P838" s="459"/>
      <c r="Q838" s="459"/>
    </row>
    <row r="839" ht="25.15" customHeight="true" x14ac:dyDescent="0.2">
      <c r="C839" s="459"/>
      <c r="D839" s="459"/>
      <c r="E839" s="459"/>
      <c r="F839" s="459"/>
      <c r="G839" s="459"/>
      <c r="H839" s="459"/>
      <c r="I839" s="459"/>
      <c r="J839" s="459"/>
      <c r="K839" s="459"/>
      <c r="L839" s="459"/>
      <c r="M839" s="459"/>
      <c r="N839" s="459"/>
      <c r="O839" s="459"/>
      <c r="P839" s="459"/>
      <c r="Q839" s="459"/>
    </row>
    <row r="840" ht="25.15" customHeight="true" x14ac:dyDescent="0.2">
      <c r="C840" s="459"/>
      <c r="D840" s="459"/>
      <c r="E840" s="459"/>
      <c r="F840" s="459"/>
      <c r="G840" s="459"/>
      <c r="H840" s="459"/>
      <c r="I840" s="459"/>
      <c r="J840" s="459"/>
      <c r="K840" s="459"/>
      <c r="L840" s="459"/>
      <c r="M840" s="459"/>
      <c r="N840" s="459"/>
      <c r="O840" s="459"/>
      <c r="P840" s="459"/>
      <c r="Q840" s="459"/>
    </row>
    <row r="841" ht="25.15" customHeight="true" x14ac:dyDescent="0.2">
      <c r="C841" s="459"/>
      <c r="D841" s="459"/>
      <c r="E841" s="459"/>
      <c r="F841" s="459"/>
      <c r="G841" s="459"/>
      <c r="H841" s="459"/>
      <c r="I841" s="459"/>
      <c r="J841" s="459"/>
      <c r="K841" s="459"/>
      <c r="L841" s="459"/>
      <c r="M841" s="459"/>
      <c r="N841" s="459"/>
      <c r="O841" s="459"/>
      <c r="P841" s="459"/>
      <c r="Q841" s="459"/>
    </row>
    <row r="842" ht="25.15" customHeight="true" x14ac:dyDescent="0.2">
      <c r="C842" s="459"/>
      <c r="D842" s="459"/>
      <c r="E842" s="459"/>
      <c r="F842" s="459"/>
      <c r="G842" s="459"/>
      <c r="H842" s="459"/>
      <c r="I842" s="459"/>
      <c r="J842" s="459"/>
      <c r="K842" s="459"/>
      <c r="L842" s="459"/>
      <c r="M842" s="459"/>
      <c r="N842" s="459"/>
      <c r="O842" s="459"/>
      <c r="P842" s="459"/>
      <c r="Q842" s="459"/>
    </row>
    <row r="843" ht="25.15" customHeight="true" x14ac:dyDescent="0.2">
      <c r="C843" s="459"/>
      <c r="D843" s="459"/>
      <c r="E843" s="459"/>
      <c r="F843" s="459"/>
      <c r="G843" s="459"/>
      <c r="H843" s="459"/>
      <c r="I843" s="459"/>
      <c r="J843" s="459"/>
      <c r="K843" s="459"/>
      <c r="L843" s="459"/>
      <c r="M843" s="459"/>
      <c r="N843" s="459"/>
      <c r="O843" s="459"/>
      <c r="P843" s="459"/>
      <c r="Q843" s="459"/>
    </row>
    <row r="844" ht="25.15" customHeight="true" x14ac:dyDescent="0.2">
      <c r="C844" s="459"/>
      <c r="D844" s="459"/>
      <c r="E844" s="459"/>
      <c r="F844" s="459"/>
      <c r="G844" s="459"/>
      <c r="H844" s="459"/>
      <c r="I844" s="459"/>
      <c r="J844" s="459"/>
      <c r="K844" s="459"/>
      <c r="L844" s="459"/>
      <c r="M844" s="459"/>
      <c r="N844" s="459"/>
      <c r="O844" s="459"/>
      <c r="P844" s="459"/>
      <c r="Q844" s="459"/>
    </row>
    <row r="845" ht="25.15" customHeight="true" x14ac:dyDescent="0.2">
      <c r="C845" s="459"/>
      <c r="D845" s="459"/>
      <c r="E845" s="459"/>
      <c r="F845" s="459"/>
      <c r="G845" s="459"/>
      <c r="H845" s="459"/>
      <c r="I845" s="459"/>
      <c r="J845" s="459"/>
      <c r="K845" s="459"/>
      <c r="L845" s="459"/>
      <c r="M845" s="459"/>
      <c r="N845" s="459"/>
      <c r="O845" s="459"/>
      <c r="P845" s="459"/>
      <c r="Q845" s="459"/>
    </row>
    <row r="846" ht="25.15" customHeight="true" x14ac:dyDescent="0.2">
      <c r="C846" s="459"/>
      <c r="D846" s="459"/>
      <c r="E846" s="459"/>
      <c r="F846" s="459"/>
      <c r="G846" s="459"/>
      <c r="H846" s="459"/>
      <c r="I846" s="459"/>
      <c r="J846" s="459"/>
      <c r="K846" s="459"/>
      <c r="L846" s="459"/>
      <c r="M846" s="459"/>
      <c r="N846" s="459"/>
      <c r="O846" s="459"/>
      <c r="P846" s="459"/>
      <c r="Q846" s="459"/>
    </row>
    <row r="847" ht="25.15" customHeight="true" x14ac:dyDescent="0.2">
      <c r="C847" s="459"/>
      <c r="D847" s="459"/>
      <c r="E847" s="459"/>
      <c r="F847" s="459"/>
      <c r="G847" s="459"/>
      <c r="H847" s="459"/>
      <c r="I847" s="459"/>
      <c r="J847" s="459"/>
      <c r="K847" s="459"/>
      <c r="L847" s="459"/>
      <c r="M847" s="459"/>
      <c r="N847" s="459"/>
      <c r="O847" s="459"/>
      <c r="P847" s="459"/>
      <c r="Q847" s="459"/>
    </row>
    <row r="848" ht="25.15" customHeight="true" x14ac:dyDescent="0.2">
      <c r="C848" s="459"/>
      <c r="D848" s="459"/>
      <c r="E848" s="459"/>
      <c r="F848" s="459"/>
      <c r="G848" s="459"/>
      <c r="H848" s="459"/>
      <c r="I848" s="459"/>
      <c r="J848" s="459"/>
      <c r="K848" s="459"/>
      <c r="L848" s="459"/>
      <c r="M848" s="459"/>
      <c r="N848" s="459"/>
      <c r="O848" s="459"/>
      <c r="P848" s="459"/>
      <c r="Q848" s="459"/>
    </row>
    <row r="849" ht="25.15" customHeight="true" x14ac:dyDescent="0.2">
      <c r="C849" s="459"/>
      <c r="D849" s="459"/>
      <c r="E849" s="459"/>
      <c r="F849" s="459"/>
      <c r="G849" s="459"/>
      <c r="H849" s="459"/>
      <c r="I849" s="459"/>
      <c r="J849" s="459"/>
      <c r="K849" s="459"/>
      <c r="L849" s="459"/>
      <c r="M849" s="459"/>
      <c r="N849" s="459"/>
      <c r="O849" s="459"/>
      <c r="P849" s="459"/>
      <c r="Q849" s="459"/>
    </row>
    <row r="850" ht="25.15" customHeight="true" x14ac:dyDescent="0.2">
      <c r="C850" s="459"/>
      <c r="D850" s="459"/>
      <c r="E850" s="459"/>
      <c r="F850" s="459"/>
      <c r="G850" s="459"/>
      <c r="H850" s="459"/>
      <c r="I850" s="459"/>
      <c r="J850" s="459"/>
      <c r="K850" s="459"/>
      <c r="L850" s="459"/>
      <c r="M850" s="459"/>
      <c r="N850" s="459"/>
      <c r="O850" s="459"/>
      <c r="P850" s="459"/>
      <c r="Q850" s="459"/>
    </row>
    <row r="851" ht="25.15" customHeight="true" x14ac:dyDescent="0.2">
      <c r="C851" s="459"/>
      <c r="D851" s="459"/>
      <c r="E851" s="459"/>
      <c r="F851" s="459"/>
      <c r="G851" s="459"/>
      <c r="H851" s="459"/>
      <c r="I851" s="459"/>
      <c r="J851" s="459"/>
      <c r="K851" s="459"/>
      <c r="L851" s="459"/>
      <c r="M851" s="459"/>
      <c r="N851" s="459"/>
      <c r="O851" s="459"/>
      <c r="P851" s="459"/>
      <c r="Q851" s="459"/>
    </row>
    <row r="852" ht="25.15" customHeight="true" x14ac:dyDescent="0.2">
      <c r="C852" s="459"/>
      <c r="D852" s="459"/>
      <c r="E852" s="459"/>
      <c r="F852" s="459"/>
      <c r="G852" s="459"/>
      <c r="H852" s="459"/>
      <c r="I852" s="459"/>
      <c r="J852" s="459"/>
      <c r="K852" s="459"/>
      <c r="L852" s="459"/>
      <c r="M852" s="459"/>
      <c r="N852" s="459"/>
      <c r="O852" s="459"/>
      <c r="P852" s="459"/>
      <c r="Q852" s="459"/>
    </row>
    <row r="853" ht="25.15" customHeight="true" x14ac:dyDescent="0.2">
      <c r="C853" s="459"/>
      <c r="D853" s="459"/>
      <c r="E853" s="459"/>
      <c r="F853" s="459"/>
      <c r="G853" s="459"/>
      <c r="H853" s="459"/>
      <c r="I853" s="459"/>
      <c r="J853" s="459"/>
      <c r="K853" s="459"/>
      <c r="L853" s="459"/>
      <c r="M853" s="459"/>
      <c r="N853" s="459"/>
      <c r="O853" s="459"/>
      <c r="P853" s="459"/>
      <c r="Q853" s="459"/>
    </row>
    <row r="854" ht="25.15" customHeight="true" x14ac:dyDescent="0.2">
      <c r="C854" s="459"/>
      <c r="D854" s="459"/>
      <c r="E854" s="459"/>
      <c r="F854" s="459"/>
      <c r="G854" s="459"/>
      <c r="H854" s="459"/>
      <c r="I854" s="459"/>
      <c r="J854" s="459"/>
      <c r="K854" s="459"/>
      <c r="L854" s="459"/>
      <c r="M854" s="459"/>
      <c r="N854" s="459"/>
      <c r="O854" s="459"/>
      <c r="P854" s="459"/>
      <c r="Q854" s="459"/>
    </row>
    <row r="855" ht="25.15" customHeight="true" x14ac:dyDescent="0.2">
      <c r="C855" s="459"/>
      <c r="D855" s="459"/>
      <c r="E855" s="459"/>
      <c r="F855" s="459"/>
      <c r="G855" s="459"/>
      <c r="H855" s="459"/>
      <c r="I855" s="459"/>
      <c r="J855" s="459"/>
      <c r="K855" s="459"/>
      <c r="L855" s="459"/>
      <c r="M855" s="459"/>
      <c r="N855" s="459"/>
      <c r="O855" s="459"/>
      <c r="P855" s="459"/>
      <c r="Q855" s="459"/>
    </row>
    <row r="856" ht="25.15" customHeight="true" x14ac:dyDescent="0.2">
      <c r="C856" s="459"/>
      <c r="D856" s="459"/>
      <c r="E856" s="459"/>
      <c r="F856" s="459"/>
      <c r="G856" s="459"/>
      <c r="H856" s="459"/>
      <c r="I856" s="459"/>
      <c r="J856" s="459"/>
      <c r="K856" s="459"/>
      <c r="L856" s="459"/>
      <c r="M856" s="459"/>
      <c r="N856" s="459"/>
      <c r="O856" s="459"/>
      <c r="P856" s="459"/>
      <c r="Q856" s="459"/>
    </row>
    <row r="857" ht="25.15" customHeight="true" x14ac:dyDescent="0.2">
      <c r="C857" s="459"/>
      <c r="D857" s="459"/>
      <c r="E857" s="459"/>
      <c r="F857" s="459"/>
      <c r="G857" s="459"/>
      <c r="H857" s="459"/>
      <c r="I857" s="459"/>
      <c r="J857" s="459"/>
      <c r="K857" s="459"/>
      <c r="L857" s="459"/>
      <c r="M857" s="459"/>
      <c r="N857" s="459"/>
      <c r="O857" s="459"/>
      <c r="P857" s="459"/>
      <c r="Q857" s="459"/>
    </row>
    <row r="858" ht="25.15" customHeight="true" x14ac:dyDescent="0.2">
      <c r="C858" s="459"/>
      <c r="D858" s="459"/>
      <c r="E858" s="459"/>
      <c r="F858" s="459"/>
      <c r="G858" s="459"/>
      <c r="H858" s="459"/>
      <c r="I858" s="459"/>
      <c r="J858" s="459"/>
      <c r="K858" s="459"/>
      <c r="L858" s="459"/>
      <c r="M858" s="459"/>
      <c r="N858" s="459"/>
      <c r="O858" s="459"/>
      <c r="P858" s="459"/>
      <c r="Q858" s="459"/>
    </row>
    <row r="859" ht="25.15" customHeight="true" x14ac:dyDescent="0.2">
      <c r="C859" s="459"/>
      <c r="D859" s="459"/>
      <c r="E859" s="459"/>
      <c r="F859" s="459"/>
      <c r="G859" s="459"/>
      <c r="H859" s="459"/>
      <c r="I859" s="459"/>
      <c r="J859" s="459"/>
      <c r="K859" s="459"/>
      <c r="L859" s="459"/>
      <c r="M859" s="459"/>
      <c r="N859" s="459"/>
      <c r="O859" s="459"/>
      <c r="P859" s="459"/>
      <c r="Q859" s="459"/>
    </row>
    <row r="860" ht="25.15" customHeight="true" x14ac:dyDescent="0.2">
      <c r="C860" s="459"/>
      <c r="D860" s="459"/>
      <c r="E860" s="459"/>
      <c r="F860" s="459"/>
      <c r="G860" s="459"/>
      <c r="H860" s="459"/>
      <c r="I860" s="459"/>
      <c r="J860" s="459"/>
      <c r="K860" s="459"/>
      <c r="L860" s="459"/>
      <c r="M860" s="459"/>
      <c r="N860" s="459"/>
      <c r="O860" s="459"/>
      <c r="P860" s="459"/>
      <c r="Q860" s="459"/>
    </row>
    <row r="861" ht="25.15" customHeight="true" x14ac:dyDescent="0.2">
      <c r="C861" s="459"/>
      <c r="D861" s="459"/>
      <c r="E861" s="459"/>
      <c r="F861" s="459"/>
      <c r="G861" s="459"/>
      <c r="H861" s="459"/>
      <c r="I861" s="459"/>
      <c r="J861" s="459"/>
      <c r="K861" s="459"/>
      <c r="L861" s="459"/>
      <c r="M861" s="459"/>
      <c r="N861" s="459"/>
      <c r="O861" s="459"/>
      <c r="P861" s="459"/>
      <c r="Q861" s="459"/>
    </row>
    <row r="862" ht="25.15" customHeight="true" x14ac:dyDescent="0.2">
      <c r="C862" s="459"/>
      <c r="D862" s="459"/>
      <c r="E862" s="459"/>
      <c r="F862" s="459"/>
      <c r="G862" s="459"/>
      <c r="H862" s="459"/>
      <c r="I862" s="459"/>
      <c r="J862" s="459"/>
      <c r="K862" s="459"/>
      <c r="L862" s="459"/>
      <c r="M862" s="459"/>
      <c r="N862" s="459"/>
      <c r="O862" s="459"/>
      <c r="P862" s="459"/>
      <c r="Q862" s="459"/>
    </row>
    <row r="863" ht="25.15" customHeight="true" x14ac:dyDescent="0.2">
      <c r="C863" s="459"/>
      <c r="D863" s="459"/>
      <c r="E863" s="459"/>
      <c r="F863" s="459"/>
      <c r="G863" s="459"/>
      <c r="H863" s="459"/>
      <c r="I863" s="459"/>
      <c r="J863" s="459"/>
      <c r="K863" s="459"/>
      <c r="L863" s="459"/>
      <c r="M863" s="459"/>
      <c r="N863" s="459"/>
      <c r="O863" s="459"/>
      <c r="P863" s="459"/>
      <c r="Q863" s="459"/>
    </row>
    <row r="864" ht="25.15" customHeight="true" x14ac:dyDescent="0.2">
      <c r="C864" s="459"/>
      <c r="D864" s="459"/>
      <c r="E864" s="459"/>
      <c r="F864" s="459"/>
      <c r="G864" s="459"/>
      <c r="H864" s="459"/>
      <c r="I864" s="459"/>
      <c r="J864" s="459"/>
      <c r="K864" s="459"/>
      <c r="L864" s="459"/>
      <c r="M864" s="459"/>
      <c r="N864" s="459"/>
      <c r="O864" s="459"/>
      <c r="P864" s="459"/>
      <c r="Q864" s="459"/>
    </row>
    <row r="865" ht="25.15" customHeight="true" x14ac:dyDescent="0.2">
      <c r="C865" s="459"/>
      <c r="D865" s="459"/>
      <c r="E865" s="459"/>
      <c r="F865" s="459"/>
      <c r="G865" s="459"/>
      <c r="H865" s="459"/>
      <c r="I865" s="459"/>
      <c r="J865" s="459"/>
      <c r="K865" s="459"/>
      <c r="L865" s="459"/>
      <c r="M865" s="459"/>
      <c r="N865" s="459"/>
      <c r="O865" s="459"/>
      <c r="P865" s="459"/>
      <c r="Q865" s="459"/>
    </row>
    <row r="866" ht="25.15" customHeight="true" x14ac:dyDescent="0.2">
      <c r="C866" s="459"/>
      <c r="D866" s="459"/>
      <c r="E866" s="459"/>
      <c r="F866" s="459"/>
      <c r="G866" s="459"/>
      <c r="H866" s="459"/>
      <c r="I866" s="459"/>
      <c r="J866" s="459"/>
      <c r="K866" s="459"/>
      <c r="L866" s="459"/>
      <c r="M866" s="459"/>
      <c r="N866" s="459"/>
      <c r="O866" s="459"/>
      <c r="P866" s="459"/>
      <c r="Q866" s="459"/>
    </row>
    <row r="867" ht="25.15" customHeight="true" x14ac:dyDescent="0.2">
      <c r="C867" s="459"/>
      <c r="D867" s="459"/>
      <c r="E867" s="459"/>
      <c r="F867" s="459"/>
      <c r="G867" s="459"/>
      <c r="H867" s="459"/>
      <c r="I867" s="459"/>
      <c r="J867" s="459"/>
      <c r="K867" s="459"/>
      <c r="L867" s="459"/>
      <c r="M867" s="459"/>
      <c r="N867" s="459"/>
      <c r="O867" s="459"/>
      <c r="P867" s="459"/>
      <c r="Q867" s="459"/>
    </row>
    <row r="868" ht="25.15" customHeight="true" x14ac:dyDescent="0.2">
      <c r="C868" s="459"/>
      <c r="D868" s="459"/>
      <c r="E868" s="459"/>
      <c r="F868" s="459"/>
      <c r="G868" s="459"/>
      <c r="H868" s="459"/>
      <c r="I868" s="459"/>
      <c r="J868" s="459"/>
      <c r="K868" s="459"/>
      <c r="L868" s="459"/>
      <c r="M868" s="459"/>
      <c r="N868" s="459"/>
      <c r="O868" s="459"/>
      <c r="P868" s="459"/>
      <c r="Q868" s="459"/>
    </row>
    <row r="869" ht="25.15" customHeight="true" x14ac:dyDescent="0.2">
      <c r="C869" s="459"/>
      <c r="D869" s="459"/>
      <c r="E869" s="459"/>
      <c r="F869" s="459"/>
      <c r="G869" s="459"/>
      <c r="H869" s="459"/>
      <c r="I869" s="459"/>
      <c r="J869" s="459"/>
      <c r="K869" s="459"/>
      <c r="L869" s="459"/>
      <c r="M869" s="459"/>
      <c r="N869" s="459"/>
      <c r="O869" s="459"/>
      <c r="P869" s="459"/>
      <c r="Q869" s="459"/>
    </row>
    <row r="870" ht="25.15" customHeight="true" x14ac:dyDescent="0.2">
      <c r="C870" s="459"/>
      <c r="D870" s="459"/>
      <c r="E870" s="459"/>
      <c r="F870" s="459"/>
      <c r="G870" s="459"/>
      <c r="H870" s="459"/>
      <c r="I870" s="459"/>
      <c r="J870" s="459"/>
      <c r="K870" s="459"/>
      <c r="L870" s="459"/>
      <c r="M870" s="459"/>
      <c r="N870" s="459"/>
      <c r="O870" s="459"/>
      <c r="P870" s="459"/>
      <c r="Q870" s="459"/>
    </row>
    <row r="871" ht="25.15" customHeight="true" x14ac:dyDescent="0.2">
      <c r="C871" s="459"/>
      <c r="D871" s="459"/>
      <c r="E871" s="459"/>
      <c r="F871" s="459"/>
      <c r="G871" s="459"/>
      <c r="H871" s="459"/>
      <c r="I871" s="459"/>
      <c r="J871" s="459"/>
      <c r="K871" s="459"/>
      <c r="L871" s="459"/>
      <c r="M871" s="459"/>
      <c r="N871" s="459"/>
      <c r="O871" s="459"/>
      <c r="P871" s="459"/>
      <c r="Q871" s="459"/>
    </row>
    <row r="872" ht="25.15" customHeight="true" x14ac:dyDescent="0.2">
      <c r="C872" s="459"/>
      <c r="D872" s="459"/>
      <c r="E872" s="459"/>
      <c r="F872" s="459"/>
      <c r="G872" s="459"/>
      <c r="H872" s="459"/>
      <c r="I872" s="459"/>
      <c r="J872" s="459"/>
      <c r="K872" s="459"/>
      <c r="L872" s="459"/>
      <c r="M872" s="459"/>
      <c r="N872" s="459"/>
      <c r="O872" s="459"/>
      <c r="P872" s="459"/>
      <c r="Q872" s="459"/>
    </row>
    <row r="873" ht="25.15" customHeight="true" x14ac:dyDescent="0.2">
      <c r="C873" s="459"/>
      <c r="D873" s="459"/>
      <c r="E873" s="459"/>
      <c r="F873" s="459"/>
      <c r="G873" s="459"/>
      <c r="H873" s="459"/>
      <c r="I873" s="459"/>
      <c r="J873" s="459"/>
      <c r="K873" s="459"/>
      <c r="L873" s="459"/>
      <c r="M873" s="459"/>
      <c r="N873" s="459"/>
      <c r="O873" s="459"/>
      <c r="P873" s="459"/>
      <c r="Q873" s="459"/>
    </row>
    <row r="874" ht="25.15" customHeight="true" x14ac:dyDescent="0.2">
      <c r="C874" s="459"/>
      <c r="D874" s="459"/>
      <c r="E874" s="459"/>
      <c r="F874" s="459"/>
      <c r="G874" s="459"/>
      <c r="H874" s="459"/>
      <c r="I874" s="459"/>
      <c r="J874" s="459"/>
      <c r="K874" s="459"/>
      <c r="L874" s="459"/>
      <c r="M874" s="459"/>
      <c r="N874" s="459"/>
      <c r="O874" s="459"/>
      <c r="P874" s="459"/>
      <c r="Q874" s="459"/>
    </row>
    <row r="875" ht="25.15" customHeight="true" x14ac:dyDescent="0.2">
      <c r="C875" s="459"/>
      <c r="D875" s="459"/>
      <c r="E875" s="459"/>
      <c r="F875" s="459"/>
      <c r="G875" s="459"/>
      <c r="H875" s="459"/>
      <c r="I875" s="459"/>
      <c r="J875" s="459"/>
      <c r="K875" s="459"/>
      <c r="L875" s="459"/>
      <c r="M875" s="459"/>
      <c r="N875" s="459"/>
      <c r="O875" s="459"/>
      <c r="P875" s="459"/>
      <c r="Q875" s="459"/>
    </row>
    <row r="876" ht="25.15" customHeight="true" x14ac:dyDescent="0.2">
      <c r="C876" s="459"/>
      <c r="D876" s="459"/>
      <c r="E876" s="459"/>
      <c r="F876" s="459"/>
      <c r="G876" s="459"/>
      <c r="H876" s="459"/>
      <c r="I876" s="459"/>
      <c r="J876" s="459"/>
      <c r="K876" s="459"/>
      <c r="L876" s="459"/>
      <c r="M876" s="459"/>
      <c r="N876" s="459"/>
      <c r="O876" s="459"/>
      <c r="P876" s="459"/>
      <c r="Q876" s="459"/>
    </row>
    <row r="877" ht="25.15" customHeight="true" x14ac:dyDescent="0.2">
      <c r="C877" s="459"/>
      <c r="D877" s="459"/>
      <c r="E877" s="459"/>
      <c r="F877" s="459"/>
      <c r="G877" s="459"/>
      <c r="H877" s="459"/>
      <c r="I877" s="459"/>
      <c r="J877" s="459"/>
      <c r="K877" s="459"/>
      <c r="L877" s="459"/>
      <c r="M877" s="459"/>
      <c r="N877" s="459"/>
      <c r="O877" s="459"/>
      <c r="P877" s="459"/>
      <c r="Q877" s="459"/>
    </row>
    <row r="878" ht="25.15" customHeight="true" x14ac:dyDescent="0.2">
      <c r="C878" s="459"/>
      <c r="D878" s="459"/>
      <c r="E878" s="459"/>
      <c r="F878" s="459"/>
      <c r="G878" s="459"/>
      <c r="H878" s="459"/>
      <c r="I878" s="459"/>
      <c r="J878" s="459"/>
      <c r="K878" s="459"/>
      <c r="L878" s="459"/>
      <c r="M878" s="459"/>
      <c r="N878" s="459"/>
      <c r="O878" s="459"/>
      <c r="P878" s="459"/>
      <c r="Q878" s="459"/>
    </row>
    <row r="879" ht="25.15" customHeight="true" x14ac:dyDescent="0.2">
      <c r="C879" s="459"/>
      <c r="D879" s="459"/>
      <c r="E879" s="459"/>
      <c r="F879" s="459"/>
      <c r="G879" s="459"/>
      <c r="H879" s="459"/>
      <c r="I879" s="459"/>
      <c r="J879" s="459"/>
      <c r="K879" s="459"/>
      <c r="L879" s="459"/>
      <c r="M879" s="459"/>
      <c r="N879" s="459"/>
      <c r="O879" s="459"/>
      <c r="P879" s="459"/>
      <c r="Q879" s="459"/>
    </row>
    <row r="880" ht="25.15" customHeight="true" x14ac:dyDescent="0.2">
      <c r="C880" s="459"/>
      <c r="D880" s="459"/>
      <c r="E880" s="459"/>
      <c r="F880" s="459"/>
      <c r="G880" s="459"/>
      <c r="H880" s="459"/>
      <c r="I880" s="459"/>
      <c r="J880" s="459"/>
      <c r="K880" s="459"/>
      <c r="L880" s="459"/>
      <c r="M880" s="459"/>
      <c r="N880" s="459"/>
      <c r="O880" s="459"/>
      <c r="P880" s="459"/>
      <c r="Q880" s="459"/>
    </row>
    <row r="881" ht="25.15" customHeight="true" x14ac:dyDescent="0.2">
      <c r="C881" s="459"/>
      <c r="D881" s="459"/>
      <c r="E881" s="459"/>
      <c r="F881" s="459"/>
      <c r="G881" s="459"/>
      <c r="H881" s="459"/>
      <c r="I881" s="459"/>
      <c r="J881" s="459"/>
      <c r="K881" s="459"/>
      <c r="L881" s="459"/>
      <c r="M881" s="459"/>
      <c r="N881" s="459"/>
      <c r="O881" s="459"/>
      <c r="P881" s="459"/>
      <c r="Q881" s="459"/>
    </row>
    <row r="882" ht="25.15" customHeight="true" x14ac:dyDescent="0.2">
      <c r="C882" s="459"/>
      <c r="D882" s="459"/>
      <c r="E882" s="459"/>
      <c r="F882" s="459"/>
      <c r="G882" s="459"/>
      <c r="H882" s="459"/>
      <c r="I882" s="459"/>
      <c r="J882" s="459"/>
      <c r="K882" s="459"/>
      <c r="L882" s="459"/>
      <c r="M882" s="459"/>
      <c r="N882" s="459"/>
      <c r="O882" s="459"/>
      <c r="P882" s="459"/>
      <c r="Q882" s="459"/>
    </row>
    <row r="883" ht="25.15" customHeight="true" x14ac:dyDescent="0.2">
      <c r="C883" s="459"/>
      <c r="D883" s="459"/>
      <c r="E883" s="459"/>
      <c r="F883" s="459"/>
      <c r="G883" s="459"/>
      <c r="H883" s="459"/>
      <c r="I883" s="459"/>
      <c r="J883" s="459"/>
      <c r="K883" s="459"/>
      <c r="L883" s="459"/>
      <c r="M883" s="459"/>
      <c r="N883" s="459"/>
      <c r="O883" s="459"/>
      <c r="P883" s="459"/>
      <c r="Q883" s="459"/>
    </row>
    <row r="884" ht="25.15" customHeight="true" x14ac:dyDescent="0.2">
      <c r="C884" s="459"/>
      <c r="D884" s="459"/>
      <c r="E884" s="459"/>
      <c r="F884" s="459"/>
      <c r="G884" s="459"/>
      <c r="H884" s="459"/>
      <c r="I884" s="459"/>
      <c r="J884" s="459"/>
      <c r="K884" s="459"/>
      <c r="L884" s="459"/>
      <c r="M884" s="459"/>
      <c r="N884" s="459"/>
      <c r="O884" s="459"/>
      <c r="P884" s="459"/>
      <c r="Q884" s="459"/>
    </row>
    <row r="885" ht="25.15" customHeight="true" x14ac:dyDescent="0.2">
      <c r="C885" s="459"/>
      <c r="D885" s="459"/>
      <c r="E885" s="459"/>
      <c r="F885" s="459"/>
      <c r="G885" s="459"/>
      <c r="H885" s="459"/>
      <c r="I885" s="459"/>
      <c r="J885" s="459"/>
      <c r="K885" s="459"/>
      <c r="L885" s="459"/>
      <c r="M885" s="459"/>
      <c r="N885" s="459"/>
      <c r="O885" s="459"/>
      <c r="P885" s="459"/>
      <c r="Q885" s="459"/>
    </row>
    <row r="886" ht="25.15" customHeight="true" x14ac:dyDescent="0.2">
      <c r="C886" s="459"/>
      <c r="D886" s="459"/>
      <c r="E886" s="459"/>
      <c r="F886" s="459"/>
      <c r="G886" s="459"/>
      <c r="H886" s="459"/>
      <c r="I886" s="459"/>
      <c r="J886" s="459"/>
      <c r="K886" s="459"/>
      <c r="L886" s="459"/>
      <c r="M886" s="459"/>
      <c r="N886" s="459"/>
      <c r="O886" s="459"/>
      <c r="P886" s="459"/>
      <c r="Q886" s="459"/>
    </row>
    <row r="887" ht="25.15" customHeight="true" x14ac:dyDescent="0.2">
      <c r="C887" s="459"/>
      <c r="D887" s="459"/>
      <c r="E887" s="459"/>
      <c r="F887" s="459"/>
      <c r="G887" s="459"/>
      <c r="H887" s="459"/>
      <c r="I887" s="459"/>
      <c r="J887" s="459"/>
      <c r="K887" s="459"/>
      <c r="L887" s="459"/>
      <c r="M887" s="459"/>
      <c r="N887" s="459"/>
      <c r="O887" s="459"/>
      <c r="P887" s="459"/>
      <c r="Q887" s="459"/>
    </row>
    <row r="888" ht="25.15" customHeight="true" x14ac:dyDescent="0.2">
      <c r="C888" s="459"/>
      <c r="D888" s="459"/>
      <c r="E888" s="459"/>
      <c r="F888" s="459"/>
      <c r="G888" s="459"/>
      <c r="H888" s="459"/>
      <c r="I888" s="459"/>
      <c r="J888" s="459"/>
      <c r="K888" s="459"/>
      <c r="L888" s="459"/>
      <c r="M888" s="459"/>
      <c r="N888" s="459"/>
      <c r="O888" s="459"/>
      <c r="P888" s="459"/>
      <c r="Q888" s="459"/>
    </row>
    <row r="889" ht="25.15" customHeight="true" x14ac:dyDescent="0.2">
      <c r="C889" s="459"/>
      <c r="D889" s="459"/>
      <c r="E889" s="459"/>
      <c r="F889" s="459"/>
      <c r="G889" s="459"/>
      <c r="H889" s="459"/>
      <c r="I889" s="459"/>
      <c r="J889" s="459"/>
      <c r="K889" s="459"/>
      <c r="L889" s="459"/>
      <c r="M889" s="459"/>
      <c r="N889" s="459"/>
      <c r="O889" s="459"/>
      <c r="P889" s="459"/>
      <c r="Q889" s="459"/>
    </row>
    <row r="890" ht="25.15" customHeight="true" x14ac:dyDescent="0.2">
      <c r="C890" s="459"/>
      <c r="D890" s="459"/>
      <c r="E890" s="459"/>
      <c r="F890" s="459"/>
      <c r="G890" s="459"/>
      <c r="H890" s="459"/>
      <c r="I890" s="459"/>
      <c r="J890" s="459"/>
      <c r="K890" s="459"/>
      <c r="L890" s="459"/>
      <c r="M890" s="459"/>
      <c r="N890" s="459"/>
      <c r="O890" s="459"/>
      <c r="P890" s="459"/>
      <c r="Q890" s="459"/>
    </row>
    <row r="891" ht="25.15" customHeight="true" x14ac:dyDescent="0.2">
      <c r="C891" s="459"/>
      <c r="D891" s="459"/>
      <c r="E891" s="459"/>
      <c r="F891" s="459"/>
      <c r="G891" s="459"/>
      <c r="H891" s="459"/>
      <c r="I891" s="459"/>
      <c r="J891" s="459"/>
      <c r="K891" s="459"/>
      <c r="L891" s="459"/>
      <c r="M891" s="459"/>
      <c r="N891" s="459"/>
      <c r="O891" s="459"/>
      <c r="P891" s="459"/>
      <c r="Q891" s="459"/>
    </row>
    <row r="892" ht="25.15" customHeight="true" x14ac:dyDescent="0.2">
      <c r="C892" s="459"/>
      <c r="D892" s="459"/>
      <c r="E892" s="459"/>
      <c r="F892" s="459"/>
      <c r="G892" s="459"/>
      <c r="H892" s="459"/>
      <c r="I892" s="459"/>
      <c r="J892" s="459"/>
      <c r="K892" s="459"/>
      <c r="L892" s="459"/>
      <c r="M892" s="459"/>
      <c r="N892" s="459"/>
      <c r="O892" s="459"/>
      <c r="P892" s="459"/>
      <c r="Q892" s="459"/>
    </row>
    <row r="893" ht="25.15" customHeight="true" x14ac:dyDescent="0.2">
      <c r="C893" s="459"/>
      <c r="D893" s="459"/>
      <c r="E893" s="459"/>
      <c r="F893" s="459"/>
      <c r="G893" s="459"/>
      <c r="H893" s="459"/>
      <c r="I893" s="459"/>
      <c r="J893" s="459"/>
      <c r="K893" s="459"/>
      <c r="L893" s="459"/>
      <c r="M893" s="459"/>
      <c r="N893" s="459"/>
      <c r="O893" s="459"/>
      <c r="P893" s="459"/>
      <c r="Q893" s="459"/>
    </row>
    <row r="894" ht="25.15" customHeight="true" x14ac:dyDescent="0.2">
      <c r="C894" s="459"/>
      <c r="D894" s="459"/>
      <c r="E894" s="459"/>
      <c r="F894" s="459"/>
      <c r="G894" s="459"/>
      <c r="H894" s="459"/>
      <c r="I894" s="459"/>
      <c r="J894" s="459"/>
      <c r="K894" s="459"/>
      <c r="L894" s="459"/>
      <c r="M894" s="459"/>
      <c r="N894" s="459"/>
      <c r="O894" s="459"/>
      <c r="P894" s="459"/>
      <c r="Q894" s="459"/>
    </row>
    <row r="895" ht="25.15" customHeight="true" x14ac:dyDescent="0.2">
      <c r="C895" s="459"/>
      <c r="D895" s="459"/>
      <c r="E895" s="459"/>
      <c r="F895" s="459"/>
      <c r="G895" s="459"/>
      <c r="H895" s="459"/>
      <c r="I895" s="459"/>
      <c r="J895" s="459"/>
      <c r="K895" s="459"/>
      <c r="L895" s="459"/>
      <c r="M895" s="459"/>
      <c r="N895" s="459"/>
      <c r="O895" s="459"/>
      <c r="P895" s="459"/>
      <c r="Q895" s="459"/>
    </row>
    <row r="896" ht="25.15" customHeight="true" x14ac:dyDescent="0.2">
      <c r="C896" s="459"/>
      <c r="D896" s="459"/>
      <c r="E896" s="459"/>
      <c r="F896" s="459"/>
      <c r="G896" s="459"/>
      <c r="H896" s="459"/>
      <c r="I896" s="459"/>
      <c r="J896" s="459"/>
      <c r="K896" s="459"/>
      <c r="L896" s="459"/>
      <c r="M896" s="459"/>
      <c r="N896" s="459"/>
      <c r="O896" s="459"/>
      <c r="P896" s="459"/>
      <c r="Q896" s="459"/>
    </row>
    <row r="897" ht="25.15" customHeight="true" x14ac:dyDescent="0.2">
      <c r="C897" s="459"/>
      <c r="D897" s="459"/>
      <c r="E897" s="459"/>
      <c r="F897" s="459"/>
      <c r="G897" s="459"/>
      <c r="H897" s="459"/>
      <c r="I897" s="459"/>
      <c r="J897" s="459"/>
      <c r="K897" s="459"/>
      <c r="L897" s="459"/>
      <c r="M897" s="459"/>
      <c r="N897" s="459"/>
      <c r="O897" s="459"/>
      <c r="P897" s="459"/>
      <c r="Q897" s="459"/>
    </row>
    <row r="898" ht="25.15" customHeight="true" x14ac:dyDescent="0.2">
      <c r="C898" s="459"/>
      <c r="D898" s="459"/>
      <c r="E898" s="459"/>
      <c r="F898" s="459"/>
      <c r="G898" s="459"/>
      <c r="H898" s="459"/>
      <c r="I898" s="459"/>
      <c r="J898" s="459"/>
      <c r="K898" s="459"/>
      <c r="L898" s="459"/>
      <c r="M898" s="459"/>
      <c r="N898" s="459"/>
      <c r="O898" s="459"/>
      <c r="P898" s="459"/>
      <c r="Q898" s="459"/>
    </row>
    <row r="899" ht="25.15" customHeight="true" x14ac:dyDescent="0.2">
      <c r="C899" s="459"/>
      <c r="D899" s="459"/>
      <c r="E899" s="459"/>
      <c r="F899" s="459"/>
      <c r="G899" s="459"/>
      <c r="H899" s="459"/>
      <c r="I899" s="459"/>
      <c r="J899" s="459"/>
      <c r="K899" s="459"/>
      <c r="L899" s="459"/>
      <c r="M899" s="459"/>
      <c r="N899" s="459"/>
      <c r="O899" s="459"/>
      <c r="P899" s="459"/>
      <c r="Q899" s="459"/>
    </row>
    <row r="900" ht="25.15" customHeight="true" x14ac:dyDescent="0.2">
      <c r="C900" s="459"/>
      <c r="D900" s="459"/>
      <c r="E900" s="459"/>
      <c r="F900" s="459"/>
      <c r="G900" s="459"/>
      <c r="H900" s="459"/>
      <c r="I900" s="459"/>
      <c r="J900" s="459"/>
      <c r="K900" s="459"/>
      <c r="L900" s="459"/>
      <c r="M900" s="459"/>
      <c r="N900" s="459"/>
      <c r="O900" s="459"/>
      <c r="P900" s="459"/>
      <c r="Q900" s="459"/>
    </row>
    <row r="901" ht="25.15" customHeight="true" x14ac:dyDescent="0.2">
      <c r="C901" s="459"/>
      <c r="D901" s="459"/>
      <c r="E901" s="459"/>
      <c r="F901" s="459"/>
      <c r="G901" s="459"/>
      <c r="H901" s="459"/>
      <c r="I901" s="459"/>
      <c r="J901" s="459"/>
      <c r="K901" s="459"/>
      <c r="L901" s="459"/>
      <c r="M901" s="459"/>
      <c r="N901" s="459"/>
      <c r="O901" s="459"/>
      <c r="P901" s="459"/>
      <c r="Q901" s="459"/>
    </row>
    <row r="902" ht="25.15" customHeight="true" x14ac:dyDescent="0.2">
      <c r="C902" s="459"/>
      <c r="D902" s="459"/>
      <c r="E902" s="459"/>
      <c r="F902" s="459"/>
      <c r="G902" s="459"/>
      <c r="H902" s="459"/>
      <c r="I902" s="459"/>
      <c r="J902" s="459"/>
      <c r="K902" s="459"/>
      <c r="L902" s="459"/>
      <c r="M902" s="459"/>
      <c r="N902" s="459"/>
      <c r="O902" s="459"/>
      <c r="P902" s="459"/>
      <c r="Q902" s="459"/>
    </row>
    <row r="903" ht="25.15" customHeight="true" x14ac:dyDescent="0.2">
      <c r="C903" s="459"/>
      <c r="D903" s="459"/>
      <c r="E903" s="459"/>
      <c r="F903" s="459"/>
      <c r="G903" s="459"/>
      <c r="H903" s="459"/>
      <c r="I903" s="459"/>
      <c r="J903" s="459"/>
      <c r="K903" s="459"/>
      <c r="L903" s="459"/>
      <c r="M903" s="459"/>
      <c r="N903" s="459"/>
      <c r="O903" s="459"/>
      <c r="P903" s="459"/>
      <c r="Q903" s="459"/>
    </row>
    <row r="904" ht="25.15" customHeight="true" x14ac:dyDescent="0.2">
      <c r="C904" s="459"/>
      <c r="D904" s="459"/>
      <c r="E904" s="459"/>
      <c r="F904" s="459"/>
      <c r="G904" s="459"/>
      <c r="H904" s="459"/>
      <c r="I904" s="459"/>
      <c r="J904" s="459"/>
      <c r="K904" s="459"/>
      <c r="L904" s="459"/>
      <c r="M904" s="459"/>
      <c r="N904" s="459"/>
      <c r="O904" s="459"/>
      <c r="P904" s="459"/>
      <c r="Q904" s="459"/>
    </row>
    <row r="905" ht="25.15" customHeight="true" x14ac:dyDescent="0.2">
      <c r="C905" s="459"/>
      <c r="D905" s="459"/>
      <c r="E905" s="459"/>
      <c r="F905" s="459"/>
      <c r="G905" s="459"/>
      <c r="H905" s="459"/>
      <c r="I905" s="459"/>
      <c r="J905" s="459"/>
      <c r="K905" s="459"/>
      <c r="L905" s="459"/>
      <c r="M905" s="459"/>
      <c r="N905" s="459"/>
      <c r="O905" s="459"/>
      <c r="P905" s="459"/>
      <c r="Q905" s="459"/>
    </row>
    <row r="906" ht="25.15" customHeight="true" x14ac:dyDescent="0.2">
      <c r="C906" s="459"/>
      <c r="D906" s="459"/>
      <c r="E906" s="459"/>
      <c r="F906" s="459"/>
      <c r="G906" s="459"/>
      <c r="H906" s="459"/>
      <c r="I906" s="459"/>
      <c r="J906" s="459"/>
      <c r="K906" s="459"/>
      <c r="L906" s="459"/>
      <c r="M906" s="459"/>
      <c r="N906" s="459"/>
      <c r="O906" s="459"/>
      <c r="P906" s="459"/>
      <c r="Q906" s="459"/>
    </row>
    <row r="907" ht="25.15" customHeight="true" x14ac:dyDescent="0.2">
      <c r="C907" s="459"/>
      <c r="D907" s="459"/>
      <c r="E907" s="459"/>
      <c r="F907" s="459"/>
      <c r="G907" s="459"/>
      <c r="H907" s="459"/>
      <c r="I907" s="459"/>
      <c r="J907" s="459"/>
      <c r="K907" s="459"/>
      <c r="L907" s="459"/>
      <c r="M907" s="459"/>
      <c r="N907" s="459"/>
      <c r="O907" s="459"/>
      <c r="P907" s="459"/>
      <c r="Q907" s="459"/>
    </row>
    <row r="908" ht="25.15" customHeight="true" x14ac:dyDescent="0.2">
      <c r="C908" s="459"/>
      <c r="D908" s="459"/>
      <c r="E908" s="459"/>
      <c r="F908" s="459"/>
      <c r="G908" s="459"/>
      <c r="H908" s="459"/>
      <c r="I908" s="459"/>
      <c r="J908" s="459"/>
      <c r="K908" s="459"/>
      <c r="L908" s="459"/>
      <c r="M908" s="459"/>
      <c r="N908" s="459"/>
      <c r="O908" s="459"/>
      <c r="P908" s="459"/>
      <c r="Q908" s="459"/>
    </row>
    <row r="909" ht="25.15" customHeight="true" x14ac:dyDescent="0.2">
      <c r="C909" s="459"/>
      <c r="D909" s="459"/>
      <c r="E909" s="459"/>
      <c r="F909" s="459"/>
      <c r="G909" s="459"/>
      <c r="H909" s="459"/>
      <c r="I909" s="459"/>
      <c r="J909" s="459"/>
      <c r="K909" s="459"/>
      <c r="L909" s="459"/>
      <c r="M909" s="459"/>
      <c r="N909" s="459"/>
      <c r="O909" s="459"/>
      <c r="P909" s="459"/>
      <c r="Q909" s="459"/>
    </row>
    <row r="910" ht="25.15" customHeight="true" x14ac:dyDescent="0.2">
      <c r="C910" s="459"/>
      <c r="D910" s="459"/>
      <c r="E910" s="459"/>
      <c r="F910" s="459"/>
      <c r="G910" s="459"/>
      <c r="H910" s="459"/>
      <c r="I910" s="459"/>
      <c r="J910" s="459"/>
      <c r="K910" s="459"/>
      <c r="L910" s="459"/>
      <c r="M910" s="459"/>
      <c r="N910" s="459"/>
      <c r="O910" s="459"/>
      <c r="P910" s="459"/>
      <c r="Q910" s="459"/>
    </row>
    <row r="911" ht="25.15" customHeight="true" x14ac:dyDescent="0.2">
      <c r="C911" s="459"/>
      <c r="D911" s="459"/>
      <c r="E911" s="459"/>
      <c r="F911" s="459"/>
      <c r="G911" s="459"/>
      <c r="H911" s="459"/>
      <c r="I911" s="459"/>
      <c r="J911" s="459"/>
      <c r="K911" s="459"/>
      <c r="L911" s="459"/>
      <c r="M911" s="459"/>
      <c r="N911" s="459"/>
      <c r="O911" s="459"/>
      <c r="P911" s="459"/>
      <c r="Q911" s="459"/>
    </row>
    <row r="912" ht="25.15" customHeight="true" x14ac:dyDescent="0.2">
      <c r="C912" s="459"/>
      <c r="D912" s="459"/>
      <c r="E912" s="459"/>
      <c r="F912" s="459"/>
      <c r="G912" s="459"/>
      <c r="H912" s="459"/>
      <c r="I912" s="459"/>
      <c r="J912" s="459"/>
      <c r="K912" s="459"/>
      <c r="L912" s="459"/>
      <c r="M912" s="459"/>
      <c r="N912" s="459"/>
      <c r="O912" s="459"/>
      <c r="P912" s="459"/>
      <c r="Q912" s="459"/>
    </row>
    <row r="913" ht="25.15" customHeight="true" x14ac:dyDescent="0.2">
      <c r="C913" s="459"/>
      <c r="D913" s="459"/>
      <c r="E913" s="459"/>
      <c r="F913" s="459"/>
      <c r="G913" s="459"/>
      <c r="H913" s="459"/>
      <c r="I913" s="459"/>
      <c r="J913" s="459"/>
      <c r="K913" s="459"/>
      <c r="L913" s="459"/>
      <c r="M913" s="459"/>
      <c r="N913" s="459"/>
      <c r="O913" s="459"/>
      <c r="P913" s="459"/>
      <c r="Q913" s="459"/>
    </row>
    <row r="914" ht="25.15" customHeight="true" x14ac:dyDescent="0.2">
      <c r="C914" s="459"/>
      <c r="D914" s="459"/>
      <c r="E914" s="459"/>
      <c r="F914" s="459"/>
      <c r="G914" s="459"/>
      <c r="H914" s="459"/>
      <c r="I914" s="459"/>
      <c r="J914" s="459"/>
      <c r="K914" s="459"/>
      <c r="L914" s="459"/>
      <c r="M914" s="459"/>
      <c r="N914" s="459"/>
      <c r="O914" s="459"/>
      <c r="P914" s="459"/>
      <c r="Q914" s="459"/>
    </row>
    <row r="915" ht="25.15" customHeight="true" x14ac:dyDescent="0.2">
      <c r="C915" s="459"/>
      <c r="D915" s="459"/>
      <c r="E915" s="459"/>
      <c r="F915" s="459"/>
      <c r="G915" s="459"/>
      <c r="H915" s="459"/>
      <c r="I915" s="459"/>
      <c r="J915" s="459"/>
      <c r="K915" s="459"/>
      <c r="L915" s="459"/>
      <c r="M915" s="459"/>
      <c r="N915" s="459"/>
      <c r="O915" s="459"/>
      <c r="P915" s="459"/>
      <c r="Q915" s="459"/>
    </row>
    <row r="916" ht="25.15" customHeight="true" x14ac:dyDescent="0.2">
      <c r="C916" s="459"/>
      <c r="D916" s="459"/>
      <c r="E916" s="459"/>
      <c r="F916" s="459"/>
      <c r="G916" s="459"/>
      <c r="H916" s="459"/>
      <c r="I916" s="459"/>
      <c r="J916" s="459"/>
      <c r="K916" s="459"/>
      <c r="L916" s="459"/>
      <c r="M916" s="459"/>
      <c r="N916" s="459"/>
      <c r="O916" s="459"/>
      <c r="P916" s="459"/>
      <c r="Q916" s="459"/>
    </row>
    <row r="917" ht="25.15" customHeight="true" x14ac:dyDescent="0.2">
      <c r="C917" s="459"/>
      <c r="D917" s="459"/>
      <c r="E917" s="459"/>
      <c r="F917" s="459"/>
      <c r="G917" s="459"/>
      <c r="H917" s="459"/>
      <c r="I917" s="459"/>
      <c r="J917" s="459"/>
      <c r="K917" s="459"/>
      <c r="L917" s="459"/>
      <c r="M917" s="459"/>
      <c r="N917" s="459"/>
      <c r="O917" s="459"/>
      <c r="P917" s="459"/>
      <c r="Q917" s="459"/>
    </row>
    <row r="918" ht="25.15" customHeight="true" x14ac:dyDescent="0.2">
      <c r="C918" s="459"/>
      <c r="D918" s="459"/>
      <c r="E918" s="459"/>
      <c r="F918" s="459"/>
      <c r="G918" s="459"/>
      <c r="H918" s="459"/>
      <c r="I918" s="459"/>
      <c r="J918" s="459"/>
      <c r="K918" s="459"/>
      <c r="L918" s="459"/>
      <c r="M918" s="459"/>
      <c r="N918" s="459"/>
      <c r="O918" s="459"/>
      <c r="P918" s="459"/>
      <c r="Q918" s="459"/>
    </row>
    <row r="919" ht="25.15" customHeight="true" x14ac:dyDescent="0.2">
      <c r="C919" s="459"/>
      <c r="D919" s="459"/>
      <c r="E919" s="459"/>
      <c r="F919" s="459"/>
      <c r="G919" s="459"/>
      <c r="H919" s="459"/>
      <c r="I919" s="459"/>
      <c r="J919" s="459"/>
      <c r="K919" s="459"/>
      <c r="L919" s="459"/>
      <c r="M919" s="459"/>
      <c r="N919" s="459"/>
      <c r="O919" s="459"/>
      <c r="P919" s="459"/>
      <c r="Q919" s="459"/>
    </row>
    <row r="920" ht="25.15" customHeight="true" x14ac:dyDescent="0.2">
      <c r="C920" s="459"/>
      <c r="D920" s="459"/>
      <c r="E920" s="459"/>
      <c r="F920" s="459"/>
      <c r="G920" s="459"/>
      <c r="H920" s="459"/>
      <c r="I920" s="459"/>
      <c r="J920" s="459"/>
      <c r="K920" s="459"/>
      <c r="L920" s="459"/>
      <c r="M920" s="459"/>
      <c r="N920" s="459"/>
      <c r="O920" s="459"/>
      <c r="P920" s="459"/>
      <c r="Q920" s="459"/>
    </row>
    <row r="921" ht="25.15" customHeight="true" x14ac:dyDescent="0.2">
      <c r="C921" s="459"/>
      <c r="D921" s="459"/>
      <c r="E921" s="459"/>
      <c r="F921" s="459"/>
      <c r="G921" s="459"/>
      <c r="H921" s="459"/>
      <c r="I921" s="459"/>
      <c r="J921" s="459"/>
      <c r="K921" s="459"/>
      <c r="L921" s="459"/>
      <c r="M921" s="459"/>
      <c r="N921" s="459"/>
      <c r="O921" s="459"/>
      <c r="P921" s="459"/>
      <c r="Q921" s="459"/>
    </row>
    <row r="922" ht="25.15" customHeight="true" x14ac:dyDescent="0.2">
      <c r="C922" s="459"/>
      <c r="D922" s="459"/>
      <c r="E922" s="459"/>
      <c r="F922" s="459"/>
      <c r="G922" s="459"/>
      <c r="H922" s="459"/>
      <c r="I922" s="459"/>
      <c r="J922" s="459"/>
      <c r="K922" s="459"/>
      <c r="L922" s="459"/>
      <c r="M922" s="459"/>
      <c r="N922" s="459"/>
      <c r="O922" s="459"/>
      <c r="P922" s="459"/>
      <c r="Q922" s="459"/>
    </row>
    <row r="923" ht="25.15" customHeight="true" x14ac:dyDescent="0.2">
      <c r="C923" s="459"/>
      <c r="D923" s="459"/>
      <c r="E923" s="459"/>
      <c r="F923" s="459"/>
      <c r="G923" s="459"/>
      <c r="H923" s="459"/>
      <c r="I923" s="459"/>
      <c r="J923" s="459"/>
      <c r="K923" s="459"/>
      <c r="L923" s="459"/>
      <c r="M923" s="459"/>
      <c r="N923" s="459"/>
      <c r="O923" s="459"/>
      <c r="P923" s="459"/>
      <c r="Q923" s="459"/>
    </row>
    <row r="924" ht="25.15" customHeight="true" x14ac:dyDescent="0.2">
      <c r="C924" s="459"/>
      <c r="D924" s="459"/>
      <c r="E924" s="459"/>
      <c r="F924" s="459"/>
      <c r="G924" s="459"/>
      <c r="H924" s="459"/>
      <c r="I924" s="459"/>
      <c r="J924" s="459"/>
      <c r="K924" s="459"/>
      <c r="L924" s="459"/>
      <c r="M924" s="459"/>
      <c r="N924" s="459"/>
      <c r="O924" s="459"/>
      <c r="P924" s="459"/>
      <c r="Q924" s="459"/>
    </row>
    <row r="925" ht="25.15" customHeight="true" x14ac:dyDescent="0.2">
      <c r="C925" s="459"/>
      <c r="D925" s="459"/>
      <c r="E925" s="459"/>
      <c r="F925" s="459"/>
      <c r="G925" s="459"/>
      <c r="H925" s="459"/>
      <c r="I925" s="459"/>
      <c r="J925" s="459"/>
      <c r="K925" s="459"/>
      <c r="L925" s="459"/>
      <c r="M925" s="459"/>
      <c r="N925" s="459"/>
      <c r="O925" s="459"/>
      <c r="P925" s="459"/>
      <c r="Q925" s="459"/>
    </row>
    <row r="926" ht="25.15" customHeight="true" x14ac:dyDescent="0.2">
      <c r="C926" s="459"/>
      <c r="D926" s="459"/>
      <c r="E926" s="459"/>
      <c r="F926" s="459"/>
      <c r="G926" s="459"/>
      <c r="H926" s="459"/>
      <c r="I926" s="459"/>
      <c r="J926" s="459"/>
      <c r="K926" s="459"/>
      <c r="L926" s="459"/>
      <c r="M926" s="459"/>
      <c r="N926" s="459"/>
      <c r="O926" s="459"/>
      <c r="P926" s="459"/>
      <c r="Q926" s="459"/>
    </row>
    <row r="927" ht="25.15" customHeight="true" x14ac:dyDescent="0.2">
      <c r="C927" s="459"/>
      <c r="D927" s="459"/>
      <c r="E927" s="459"/>
      <c r="F927" s="459"/>
      <c r="G927" s="459"/>
      <c r="H927" s="459"/>
      <c r="I927" s="459"/>
      <c r="J927" s="459"/>
      <c r="K927" s="459"/>
      <c r="L927" s="459"/>
      <c r="M927" s="459"/>
      <c r="N927" s="459"/>
      <c r="O927" s="459"/>
      <c r="P927" s="459"/>
      <c r="Q927" s="459"/>
    </row>
    <row r="928" ht="25.15" customHeight="true" x14ac:dyDescent="0.2">
      <c r="C928" s="459"/>
      <c r="D928" s="459"/>
      <c r="E928" s="459"/>
      <c r="F928" s="459"/>
      <c r="G928" s="459"/>
      <c r="H928" s="459"/>
      <c r="I928" s="459"/>
      <c r="J928" s="459"/>
      <c r="K928" s="459"/>
      <c r="L928" s="459"/>
      <c r="M928" s="459"/>
      <c r="N928" s="459"/>
      <c r="O928" s="459"/>
      <c r="P928" s="459"/>
      <c r="Q928" s="459"/>
    </row>
    <row r="929" ht="25.15" customHeight="true" x14ac:dyDescent="0.2">
      <c r="C929" s="459"/>
      <c r="D929" s="459"/>
      <c r="E929" s="459"/>
      <c r="F929" s="459"/>
      <c r="G929" s="459"/>
      <c r="H929" s="459"/>
      <c r="I929" s="459"/>
      <c r="J929" s="459"/>
      <c r="K929" s="459"/>
      <c r="L929" s="459"/>
      <c r="M929" s="459"/>
      <c r="N929" s="459"/>
      <c r="O929" s="459"/>
      <c r="P929" s="459"/>
      <c r="Q929" s="459"/>
    </row>
    <row r="930" ht="25.15" customHeight="true" x14ac:dyDescent="0.2">
      <c r="C930" s="459"/>
      <c r="D930" s="459"/>
      <c r="E930" s="459"/>
      <c r="F930" s="459"/>
      <c r="G930" s="459"/>
      <c r="H930" s="459"/>
      <c r="I930" s="459"/>
      <c r="J930" s="459"/>
      <c r="K930" s="459"/>
      <c r="L930" s="459"/>
      <c r="M930" s="459"/>
      <c r="N930" s="459"/>
      <c r="O930" s="459"/>
      <c r="P930" s="459"/>
      <c r="Q930" s="459"/>
    </row>
    <row r="931" ht="25.15" customHeight="true" x14ac:dyDescent="0.2">
      <c r="C931" s="459"/>
      <c r="D931" s="459"/>
      <c r="E931" s="459"/>
      <c r="F931" s="459"/>
      <c r="G931" s="459"/>
      <c r="H931" s="459"/>
      <c r="I931" s="459"/>
      <c r="J931" s="459"/>
      <c r="K931" s="459"/>
      <c r="L931" s="459"/>
      <c r="M931" s="459"/>
      <c r="N931" s="459"/>
      <c r="O931" s="459"/>
      <c r="P931" s="459"/>
      <c r="Q931" s="459"/>
    </row>
    <row r="932" ht="25.15" customHeight="true" x14ac:dyDescent="0.2">
      <c r="C932" s="459"/>
      <c r="D932" s="459"/>
      <c r="E932" s="459"/>
      <c r="F932" s="459"/>
      <c r="G932" s="459"/>
      <c r="H932" s="459"/>
      <c r="I932" s="459"/>
      <c r="J932" s="459"/>
      <c r="K932" s="459"/>
      <c r="L932" s="459"/>
      <c r="M932" s="459"/>
      <c r="N932" s="459"/>
      <c r="O932" s="459"/>
      <c r="P932" s="459"/>
      <c r="Q932" s="459"/>
    </row>
    <row r="933" ht="25.15" customHeight="true" x14ac:dyDescent="0.2">
      <c r="C933" s="459"/>
      <c r="D933" s="459"/>
      <c r="E933" s="459"/>
      <c r="F933" s="459"/>
      <c r="G933" s="459"/>
      <c r="H933" s="459"/>
      <c r="I933" s="459"/>
      <c r="J933" s="459"/>
      <c r="K933" s="459"/>
      <c r="L933" s="459"/>
      <c r="M933" s="459"/>
      <c r="N933" s="459"/>
      <c r="O933" s="459"/>
      <c r="P933" s="459"/>
      <c r="Q933" s="459"/>
    </row>
    <row r="934" ht="25.15" customHeight="true" x14ac:dyDescent="0.2">
      <c r="C934" s="459"/>
      <c r="D934" s="459"/>
      <c r="E934" s="459"/>
      <c r="F934" s="459"/>
      <c r="G934" s="459"/>
      <c r="H934" s="459"/>
      <c r="I934" s="459"/>
      <c r="J934" s="459"/>
      <c r="K934" s="459"/>
      <c r="L934" s="459"/>
      <c r="M934" s="459"/>
      <c r="N934" s="459"/>
      <c r="O934" s="459"/>
      <c r="P934" s="459"/>
      <c r="Q934" s="459"/>
    </row>
    <row r="935" ht="25.15" customHeight="true" x14ac:dyDescent="0.2">
      <c r="C935" s="459"/>
      <c r="D935" s="459"/>
      <c r="E935" s="459"/>
      <c r="F935" s="459"/>
      <c r="G935" s="459"/>
      <c r="H935" s="459"/>
      <c r="I935" s="459"/>
      <c r="J935" s="459"/>
      <c r="K935" s="459"/>
      <c r="L935" s="459"/>
      <c r="M935" s="459"/>
      <c r="N935" s="459"/>
      <c r="O935" s="459"/>
      <c r="P935" s="459"/>
      <c r="Q935" s="459"/>
    </row>
    <row r="936" ht="25.15" customHeight="true" x14ac:dyDescent="0.2">
      <c r="C936" s="459"/>
      <c r="D936" s="459"/>
      <c r="E936" s="459"/>
      <c r="F936" s="459"/>
      <c r="G936" s="459"/>
      <c r="H936" s="459"/>
      <c r="I936" s="459"/>
      <c r="J936" s="459"/>
      <c r="K936" s="459"/>
      <c r="L936" s="459"/>
      <c r="M936" s="459"/>
      <c r="N936" s="459"/>
      <c r="O936" s="459"/>
      <c r="P936" s="459"/>
      <c r="Q936" s="459"/>
    </row>
    <row r="937" ht="25.15" customHeight="true" x14ac:dyDescent="0.2">
      <c r="C937" s="459"/>
      <c r="D937" s="459"/>
      <c r="E937" s="459"/>
      <c r="F937" s="459"/>
      <c r="G937" s="459"/>
      <c r="H937" s="459"/>
      <c r="I937" s="459"/>
      <c r="J937" s="459"/>
      <c r="K937" s="459"/>
      <c r="L937" s="459"/>
      <c r="M937" s="459"/>
      <c r="N937" s="459"/>
      <c r="O937" s="459"/>
      <c r="P937" s="459"/>
      <c r="Q937" s="459"/>
    </row>
    <row r="938" ht="25.15" customHeight="true" x14ac:dyDescent="0.2">
      <c r="C938" s="459"/>
      <c r="D938" s="459"/>
      <c r="E938" s="459"/>
      <c r="F938" s="459"/>
      <c r="G938" s="459"/>
      <c r="H938" s="459"/>
      <c r="I938" s="459"/>
      <c r="J938" s="459"/>
      <c r="K938" s="459"/>
      <c r="L938" s="459"/>
      <c r="M938" s="459"/>
      <c r="N938" s="459"/>
      <c r="O938" s="459"/>
      <c r="P938" s="459"/>
      <c r="Q938" s="459"/>
    </row>
    <row r="939" ht="25.15" customHeight="true" x14ac:dyDescent="0.2">
      <c r="C939" s="459"/>
      <c r="D939" s="459"/>
      <c r="E939" s="459"/>
      <c r="F939" s="459"/>
      <c r="G939" s="459"/>
      <c r="H939" s="459"/>
      <c r="I939" s="459"/>
      <c r="J939" s="459"/>
      <c r="K939" s="459"/>
      <c r="L939" s="459"/>
      <c r="M939" s="459"/>
      <c r="N939" s="459"/>
      <c r="O939" s="459"/>
      <c r="P939" s="459"/>
      <c r="Q939" s="459"/>
    </row>
    <row r="940" ht="25.15" customHeight="true" x14ac:dyDescent="0.2">
      <c r="C940" s="459"/>
      <c r="D940" s="459"/>
      <c r="E940" s="459"/>
      <c r="F940" s="459"/>
      <c r="G940" s="459"/>
      <c r="H940" s="459"/>
      <c r="I940" s="459"/>
      <c r="J940" s="459"/>
      <c r="K940" s="459"/>
      <c r="L940" s="459"/>
      <c r="M940" s="459"/>
      <c r="N940" s="459"/>
      <c r="O940" s="459"/>
      <c r="P940" s="459"/>
      <c r="Q940" s="459"/>
    </row>
    <row r="941" ht="25.15" customHeight="true" x14ac:dyDescent="0.2">
      <c r="C941" s="459"/>
      <c r="D941" s="459"/>
      <c r="E941" s="459"/>
      <c r="F941" s="459"/>
      <c r="G941" s="459"/>
      <c r="H941" s="459"/>
      <c r="I941" s="459"/>
      <c r="J941" s="459"/>
      <c r="K941" s="459"/>
      <c r="L941" s="459"/>
      <c r="M941" s="459"/>
      <c r="N941" s="459"/>
      <c r="O941" s="459"/>
      <c r="P941" s="459"/>
      <c r="Q941" s="459"/>
    </row>
    <row r="942" ht="25.15" customHeight="true" x14ac:dyDescent="0.2">
      <c r="C942" s="459"/>
      <c r="D942" s="459"/>
      <c r="E942" s="459"/>
      <c r="F942" s="459"/>
      <c r="G942" s="459"/>
      <c r="H942" s="459"/>
      <c r="I942" s="459"/>
      <c r="J942" s="459"/>
      <c r="K942" s="459"/>
      <c r="L942" s="459"/>
      <c r="M942" s="459"/>
      <c r="N942" s="459"/>
      <c r="O942" s="459"/>
      <c r="P942" s="459"/>
      <c r="Q942" s="459"/>
    </row>
    <row r="943" ht="25.15" customHeight="true" x14ac:dyDescent="0.2">
      <c r="C943" s="459"/>
      <c r="D943" s="459"/>
      <c r="E943" s="459"/>
      <c r="F943" s="459"/>
      <c r="G943" s="459"/>
      <c r="H943" s="459"/>
      <c r="I943" s="459"/>
      <c r="J943" s="459"/>
      <c r="K943" s="459"/>
      <c r="L943" s="459"/>
      <c r="M943" s="459"/>
      <c r="N943" s="459"/>
      <c r="O943" s="459"/>
      <c r="P943" s="459"/>
      <c r="Q943" s="459"/>
    </row>
    <row r="944" ht="25.15" customHeight="true" x14ac:dyDescent="0.2">
      <c r="C944" s="459"/>
      <c r="D944" s="459"/>
      <c r="E944" s="459"/>
      <c r="F944" s="459"/>
      <c r="G944" s="459"/>
      <c r="H944" s="459"/>
      <c r="I944" s="459"/>
      <c r="J944" s="459"/>
      <c r="K944" s="459"/>
      <c r="L944" s="459"/>
      <c r="M944" s="459"/>
      <c r="N944" s="459"/>
      <c r="O944" s="459"/>
      <c r="P944" s="459"/>
      <c r="Q944" s="459"/>
    </row>
    <row r="945" ht="25.15" customHeight="true" x14ac:dyDescent="0.2">
      <c r="C945" s="459"/>
      <c r="D945" s="459"/>
      <c r="E945" s="459"/>
      <c r="F945" s="459"/>
      <c r="G945" s="459"/>
      <c r="H945" s="459"/>
      <c r="I945" s="459"/>
      <c r="J945" s="459"/>
      <c r="K945" s="459"/>
      <c r="L945" s="459"/>
      <c r="M945" s="459"/>
      <c r="N945" s="459"/>
      <c r="O945" s="459"/>
      <c r="P945" s="459"/>
      <c r="Q945" s="459"/>
    </row>
    <row r="946" ht="25.15" customHeight="true" x14ac:dyDescent="0.2">
      <c r="C946" s="459"/>
      <c r="D946" s="459"/>
      <c r="E946" s="459"/>
      <c r="F946" s="459"/>
      <c r="G946" s="459"/>
      <c r="H946" s="459"/>
      <c r="I946" s="459"/>
      <c r="J946" s="459"/>
      <c r="K946" s="459"/>
      <c r="L946" s="459"/>
      <c r="M946" s="459"/>
      <c r="N946" s="459"/>
      <c r="O946" s="459"/>
      <c r="P946" s="459"/>
      <c r="Q946" s="459"/>
    </row>
    <row r="947" ht="25.15" customHeight="true" x14ac:dyDescent="0.2">
      <c r="C947" s="459"/>
      <c r="D947" s="459"/>
      <c r="E947" s="459"/>
      <c r="F947" s="459"/>
      <c r="G947" s="459"/>
      <c r="H947" s="459"/>
      <c r="I947" s="459"/>
      <c r="J947" s="459"/>
      <c r="K947" s="459"/>
      <c r="L947" s="459"/>
      <c r="M947" s="459"/>
      <c r="N947" s="459"/>
      <c r="O947" s="459"/>
      <c r="P947" s="459"/>
      <c r="Q947" s="459"/>
    </row>
    <row r="948" ht="25.15" customHeight="true" x14ac:dyDescent="0.2">
      <c r="C948" s="459"/>
      <c r="D948" s="459"/>
      <c r="E948" s="459"/>
      <c r="F948" s="459"/>
      <c r="G948" s="459"/>
      <c r="H948" s="459"/>
      <c r="I948" s="459"/>
      <c r="J948" s="459"/>
      <c r="K948" s="459"/>
      <c r="L948" s="459"/>
      <c r="M948" s="459"/>
      <c r="N948" s="459"/>
      <c r="O948" s="459"/>
      <c r="P948" s="459"/>
      <c r="Q948" s="459"/>
    </row>
    <row r="949" ht="25.15" customHeight="true" x14ac:dyDescent="0.2">
      <c r="C949" s="459"/>
      <c r="D949" s="459"/>
      <c r="E949" s="459"/>
      <c r="F949" s="459"/>
      <c r="G949" s="459"/>
      <c r="H949" s="459"/>
      <c r="I949" s="459"/>
      <c r="J949" s="459"/>
      <c r="K949" s="459"/>
      <c r="L949" s="459"/>
      <c r="M949" s="459"/>
      <c r="N949" s="459"/>
      <c r="O949" s="459"/>
      <c r="P949" s="459"/>
      <c r="Q949" s="459"/>
    </row>
    <row r="950" ht="25.15" customHeight="true" x14ac:dyDescent="0.2">
      <c r="C950" s="459"/>
      <c r="D950" s="459"/>
      <c r="E950" s="459"/>
      <c r="F950" s="459"/>
      <c r="G950" s="459"/>
      <c r="H950" s="459"/>
      <c r="I950" s="459"/>
      <c r="J950" s="459"/>
      <c r="K950" s="459"/>
      <c r="L950" s="459"/>
      <c r="M950" s="459"/>
      <c r="N950" s="459"/>
      <c r="O950" s="459"/>
      <c r="P950" s="459"/>
      <c r="Q950" s="459"/>
    </row>
    <row r="951" ht="25.15" customHeight="true" x14ac:dyDescent="0.2">
      <c r="C951" s="459"/>
      <c r="D951" s="459"/>
      <c r="E951" s="459"/>
      <c r="F951" s="459"/>
      <c r="G951" s="459"/>
      <c r="H951" s="459"/>
      <c r="I951" s="459"/>
      <c r="J951" s="459"/>
      <c r="K951" s="459"/>
      <c r="L951" s="459"/>
      <c r="M951" s="459"/>
      <c r="N951" s="459"/>
      <c r="O951" s="459"/>
      <c r="P951" s="459"/>
      <c r="Q951" s="459"/>
    </row>
    <row r="952" ht="25.15" customHeight="true" x14ac:dyDescent="0.2">
      <c r="C952" s="459"/>
      <c r="D952" s="459"/>
      <c r="E952" s="459"/>
      <c r="F952" s="459"/>
      <c r="G952" s="459"/>
      <c r="H952" s="459"/>
      <c r="I952" s="459"/>
      <c r="J952" s="459"/>
      <c r="K952" s="459"/>
      <c r="L952" s="459"/>
      <c r="M952" s="459"/>
      <c r="N952" s="459"/>
      <c r="O952" s="459"/>
      <c r="P952" s="459"/>
      <c r="Q952" s="459"/>
    </row>
    <row r="953" ht="25.15" customHeight="true" x14ac:dyDescent="0.2">
      <c r="C953" s="459"/>
      <c r="D953" s="459"/>
      <c r="E953" s="459"/>
      <c r="F953" s="459"/>
      <c r="G953" s="459"/>
      <c r="H953" s="459"/>
      <c r="I953" s="459"/>
      <c r="J953" s="459"/>
      <c r="K953" s="459"/>
      <c r="L953" s="459"/>
      <c r="M953" s="459"/>
      <c r="N953" s="459"/>
      <c r="O953" s="459"/>
      <c r="P953" s="459"/>
      <c r="Q953" s="459"/>
    </row>
    <row r="954" ht="25.15" customHeight="true" x14ac:dyDescent="0.2">
      <c r="C954" s="459"/>
      <c r="D954" s="459"/>
      <c r="E954" s="459"/>
      <c r="F954" s="459"/>
      <c r="G954" s="459"/>
      <c r="H954" s="459"/>
      <c r="I954" s="459"/>
      <c r="J954" s="459"/>
      <c r="K954" s="459"/>
      <c r="L954" s="459"/>
      <c r="M954" s="459"/>
      <c r="N954" s="459"/>
      <c r="O954" s="459"/>
      <c r="P954" s="459"/>
      <c r="Q954" s="459"/>
    </row>
    <row r="955" ht="25.15" customHeight="true" x14ac:dyDescent="0.2">
      <c r="C955" s="459"/>
      <c r="D955" s="459"/>
      <c r="E955" s="459"/>
      <c r="F955" s="459"/>
      <c r="G955" s="459"/>
      <c r="H955" s="459"/>
      <c r="I955" s="459"/>
      <c r="J955" s="459"/>
      <c r="K955" s="459"/>
      <c r="L955" s="459"/>
      <c r="M955" s="459"/>
      <c r="N955" s="459"/>
      <c r="O955" s="459"/>
      <c r="P955" s="459"/>
      <c r="Q955" s="459"/>
    </row>
    <row r="956" ht="25.15" customHeight="true" x14ac:dyDescent="0.2">
      <c r="C956" s="459"/>
      <c r="D956" s="459"/>
      <c r="E956" s="459"/>
      <c r="F956" s="459"/>
      <c r="G956" s="459"/>
      <c r="H956" s="459"/>
      <c r="I956" s="459"/>
      <c r="J956" s="459"/>
      <c r="K956" s="459"/>
      <c r="L956" s="459"/>
      <c r="M956" s="459"/>
      <c r="N956" s="459"/>
      <c r="O956" s="459"/>
      <c r="P956" s="459"/>
      <c r="Q956" s="459"/>
    </row>
    <row r="957" ht="25.15" customHeight="true" x14ac:dyDescent="0.2">
      <c r="C957" s="459"/>
      <c r="D957" s="459"/>
      <c r="E957" s="459"/>
      <c r="F957" s="459"/>
      <c r="G957" s="459"/>
      <c r="H957" s="459"/>
      <c r="I957" s="459"/>
      <c r="J957" s="459"/>
      <c r="K957" s="459"/>
      <c r="L957" s="459"/>
      <c r="M957" s="459"/>
      <c r="N957" s="459"/>
      <c r="O957" s="459"/>
      <c r="P957" s="459"/>
      <c r="Q957" s="459"/>
    </row>
    <row r="958" ht="25.15" customHeight="true" x14ac:dyDescent="0.2">
      <c r="C958" s="459"/>
      <c r="D958" s="459"/>
      <c r="E958" s="459"/>
      <c r="F958" s="459"/>
      <c r="G958" s="459"/>
      <c r="H958" s="459"/>
      <c r="I958" s="459"/>
      <c r="J958" s="459"/>
      <c r="K958" s="459"/>
      <c r="L958" s="459"/>
      <c r="M958" s="459"/>
      <c r="N958" s="459"/>
      <c r="O958" s="459"/>
      <c r="P958" s="459"/>
      <c r="Q958" s="459"/>
    </row>
    <row r="959" ht="25.15" customHeight="true" x14ac:dyDescent="0.2">
      <c r="C959" s="459"/>
      <c r="D959" s="459"/>
      <c r="E959" s="459"/>
      <c r="F959" s="459"/>
      <c r="G959" s="459"/>
      <c r="H959" s="459"/>
      <c r="I959" s="459"/>
      <c r="J959" s="459"/>
      <c r="K959" s="459"/>
      <c r="L959" s="459"/>
      <c r="M959" s="459"/>
      <c r="N959" s="459"/>
      <c r="O959" s="459"/>
      <c r="P959" s="459"/>
      <c r="Q959" s="459"/>
    </row>
    <row r="960" ht="25.15" customHeight="true" x14ac:dyDescent="0.2">
      <c r="C960" s="459"/>
      <c r="D960" s="459"/>
      <c r="E960" s="459"/>
      <c r="F960" s="459"/>
      <c r="G960" s="459"/>
      <c r="H960" s="459"/>
      <c r="I960" s="459"/>
      <c r="J960" s="459"/>
      <c r="K960" s="459"/>
      <c r="L960" s="459"/>
      <c r="M960" s="459"/>
      <c r="N960" s="459"/>
      <c r="O960" s="459"/>
      <c r="P960" s="459"/>
      <c r="Q960" s="459"/>
    </row>
    <row r="961" ht="25.15" customHeight="true" x14ac:dyDescent="0.2">
      <c r="C961" s="459"/>
      <c r="D961" s="459"/>
      <c r="E961" s="459"/>
      <c r="F961" s="459"/>
      <c r="G961" s="459"/>
      <c r="H961" s="459"/>
      <c r="I961" s="459"/>
      <c r="J961" s="459"/>
      <c r="K961" s="459"/>
      <c r="L961" s="459"/>
      <c r="M961" s="459"/>
      <c r="N961" s="459"/>
      <c r="O961" s="459"/>
      <c r="P961" s="459"/>
      <c r="Q961" s="459"/>
    </row>
    <row r="962" ht="25.15" customHeight="true" x14ac:dyDescent="0.2">
      <c r="C962" s="459"/>
      <c r="D962" s="459"/>
      <c r="E962" s="459"/>
      <c r="F962" s="459"/>
      <c r="G962" s="459"/>
      <c r="H962" s="459"/>
      <c r="I962" s="459"/>
      <c r="J962" s="459"/>
      <c r="K962" s="459"/>
      <c r="L962" s="459"/>
      <c r="M962" s="459"/>
      <c r="N962" s="459"/>
      <c r="O962" s="459"/>
      <c r="P962" s="459"/>
      <c r="Q962" s="459"/>
    </row>
    <row r="963" ht="25.15" customHeight="true" x14ac:dyDescent="0.2">
      <c r="C963" s="459"/>
      <c r="D963" s="459"/>
      <c r="E963" s="459"/>
      <c r="F963" s="459"/>
      <c r="G963" s="459"/>
      <c r="H963" s="459"/>
      <c r="I963" s="459"/>
      <c r="J963" s="459"/>
      <c r="K963" s="459"/>
      <c r="L963" s="459"/>
      <c r="M963" s="459"/>
      <c r="N963" s="459"/>
      <c r="O963" s="459"/>
      <c r="P963" s="459"/>
      <c r="Q963" s="459"/>
    </row>
    <row r="964" ht="25.15" customHeight="true" x14ac:dyDescent="0.2">
      <c r="C964" s="459"/>
      <c r="D964" s="459"/>
      <c r="E964" s="459"/>
      <c r="F964" s="459"/>
      <c r="G964" s="459"/>
      <c r="H964" s="459"/>
      <c r="I964" s="459"/>
      <c r="J964" s="459"/>
      <c r="K964" s="459"/>
      <c r="L964" s="459"/>
      <c r="M964" s="459"/>
      <c r="N964" s="459"/>
      <c r="O964" s="459"/>
      <c r="P964" s="459"/>
      <c r="Q964" s="459"/>
    </row>
    <row r="965" ht="25.15" customHeight="true" x14ac:dyDescent="0.2">
      <c r="C965" s="459"/>
      <c r="D965" s="459"/>
      <c r="E965" s="459"/>
      <c r="F965" s="459"/>
      <c r="G965" s="459"/>
      <c r="H965" s="459"/>
      <c r="I965" s="459"/>
      <c r="J965" s="459"/>
      <c r="K965" s="459"/>
      <c r="L965" s="459"/>
      <c r="M965" s="459"/>
      <c r="N965" s="459"/>
      <c r="O965" s="459"/>
      <c r="P965" s="459"/>
      <c r="Q965" s="459"/>
    </row>
    <row r="966" ht="25.15" customHeight="true" x14ac:dyDescent="0.2">
      <c r="C966" s="459"/>
      <c r="D966" s="459"/>
      <c r="E966" s="459"/>
      <c r="F966" s="459"/>
      <c r="G966" s="459"/>
      <c r="H966" s="459"/>
      <c r="I966" s="459"/>
      <c r="J966" s="459"/>
      <c r="K966" s="459"/>
      <c r="L966" s="459"/>
      <c r="M966" s="459"/>
      <c r="N966" s="459"/>
      <c r="O966" s="459"/>
      <c r="P966" s="459"/>
      <c r="Q966" s="459"/>
    </row>
    <row r="967" ht="25.15" customHeight="true" x14ac:dyDescent="0.2">
      <c r="C967" s="459"/>
      <c r="D967" s="459"/>
      <c r="E967" s="459"/>
      <c r="F967" s="459"/>
      <c r="G967" s="459"/>
      <c r="H967" s="459"/>
      <c r="I967" s="459"/>
      <c r="J967" s="459"/>
      <c r="K967" s="459"/>
      <c r="L967" s="459"/>
      <c r="M967" s="459"/>
      <c r="N967" s="459"/>
      <c r="O967" s="459"/>
      <c r="P967" s="459"/>
      <c r="Q967" s="459"/>
    </row>
    <row r="968" ht="25.15" customHeight="true" x14ac:dyDescent="0.2">
      <c r="C968" s="459"/>
      <c r="D968" s="459"/>
      <c r="E968" s="459"/>
      <c r="F968" s="459"/>
      <c r="G968" s="459"/>
      <c r="H968" s="459"/>
      <c r="I968" s="459"/>
      <c r="J968" s="459"/>
      <c r="K968" s="459"/>
      <c r="L968" s="459"/>
      <c r="M968" s="459"/>
      <c r="N968" s="459"/>
      <c r="O968" s="459"/>
      <c r="P968" s="459"/>
      <c r="Q968" s="459"/>
    </row>
    <row r="969" ht="25.15" customHeight="true" x14ac:dyDescent="0.2">
      <c r="C969" s="459"/>
      <c r="D969" s="459"/>
      <c r="E969" s="459"/>
      <c r="F969" s="459"/>
      <c r="G969" s="459"/>
      <c r="H969" s="459"/>
      <c r="I969" s="459"/>
      <c r="J969" s="459"/>
      <c r="K969" s="459"/>
      <c r="L969" s="459"/>
      <c r="M969" s="459"/>
      <c r="N969" s="459"/>
      <c r="O969" s="459"/>
      <c r="P969" s="459"/>
      <c r="Q969" s="459"/>
    </row>
    <row r="970" ht="25.15" customHeight="true" x14ac:dyDescent="0.2">
      <c r="C970" s="459"/>
      <c r="D970" s="459"/>
      <c r="E970" s="459"/>
      <c r="F970" s="459"/>
      <c r="G970" s="459"/>
      <c r="H970" s="459"/>
      <c r="I970" s="459"/>
      <c r="J970" s="459"/>
      <c r="K970" s="459"/>
      <c r="L970" s="459"/>
      <c r="M970" s="459"/>
      <c r="N970" s="459"/>
      <c r="O970" s="459"/>
      <c r="P970" s="459"/>
      <c r="Q970" s="459"/>
    </row>
    <row r="971" ht="25.15" customHeight="true" x14ac:dyDescent="0.2">
      <c r="C971" s="459"/>
      <c r="D971" s="459"/>
      <c r="E971" s="459"/>
      <c r="F971" s="459"/>
      <c r="G971" s="459"/>
      <c r="H971" s="459"/>
      <c r="I971" s="459"/>
      <c r="J971" s="459"/>
      <c r="K971" s="459"/>
      <c r="L971" s="459"/>
      <c r="M971" s="459"/>
      <c r="N971" s="459"/>
      <c r="O971" s="459"/>
      <c r="P971" s="459"/>
      <c r="Q971" s="459"/>
    </row>
    <row r="972" ht="25.15" customHeight="true" x14ac:dyDescent="0.2">
      <c r="C972" s="459"/>
      <c r="D972" s="459"/>
      <c r="E972" s="459"/>
      <c r="F972" s="459"/>
      <c r="G972" s="459"/>
      <c r="H972" s="459"/>
      <c r="I972" s="459"/>
      <c r="J972" s="459"/>
      <c r="K972" s="459"/>
      <c r="L972" s="459"/>
      <c r="M972" s="459"/>
      <c r="N972" s="459"/>
      <c r="O972" s="459"/>
      <c r="P972" s="459"/>
      <c r="Q972" s="459"/>
    </row>
    <row r="973" ht="25.15" customHeight="true" x14ac:dyDescent="0.2">
      <c r="C973" s="459"/>
      <c r="D973" s="459"/>
      <c r="E973" s="459"/>
      <c r="F973" s="459"/>
      <c r="G973" s="459"/>
      <c r="H973" s="459"/>
      <c r="I973" s="459"/>
      <c r="J973" s="459"/>
      <c r="K973" s="459"/>
      <c r="L973" s="459"/>
      <c r="M973" s="459"/>
      <c r="N973" s="459"/>
      <c r="O973" s="459"/>
      <c r="P973" s="459"/>
      <c r="Q973" s="459"/>
    </row>
    <row r="974" ht="25.15" customHeight="true" x14ac:dyDescent="0.2">
      <c r="C974" s="459"/>
      <c r="D974" s="459"/>
      <c r="E974" s="459"/>
      <c r="F974" s="459"/>
      <c r="G974" s="459"/>
      <c r="H974" s="459"/>
      <c r="I974" s="459"/>
      <c r="J974" s="459"/>
      <c r="K974" s="459"/>
      <c r="L974" s="459"/>
      <c r="M974" s="459"/>
      <c r="N974" s="459"/>
      <c r="O974" s="459"/>
      <c r="P974" s="459"/>
      <c r="Q974" s="459"/>
    </row>
    <row r="975" ht="25.15" customHeight="true" x14ac:dyDescent="0.2">
      <c r="C975" s="459"/>
      <c r="D975" s="459"/>
      <c r="E975" s="459"/>
      <c r="F975" s="459"/>
      <c r="G975" s="459"/>
      <c r="H975" s="459"/>
      <c r="I975" s="459"/>
      <c r="J975" s="459"/>
      <c r="K975" s="459"/>
      <c r="L975" s="459"/>
      <c r="M975" s="459"/>
      <c r="N975" s="459"/>
      <c r="O975" s="459"/>
      <c r="P975" s="459"/>
      <c r="Q975" s="459"/>
    </row>
    <row r="976" ht="25.15" customHeight="true" x14ac:dyDescent="0.2">
      <c r="C976" s="459"/>
      <c r="D976" s="459"/>
      <c r="E976" s="459"/>
      <c r="F976" s="459"/>
      <c r="G976" s="459"/>
      <c r="H976" s="459"/>
      <c r="I976" s="459"/>
      <c r="J976" s="459"/>
      <c r="K976" s="459"/>
      <c r="L976" s="459"/>
      <c r="M976" s="459"/>
      <c r="N976" s="459"/>
      <c r="O976" s="459"/>
      <c r="P976" s="459"/>
      <c r="Q976" s="459"/>
    </row>
    <row r="977" ht="25.15" customHeight="true" x14ac:dyDescent="0.2">
      <c r="C977" s="459"/>
      <c r="D977" s="459"/>
      <c r="E977" s="459"/>
      <c r="F977" s="459"/>
      <c r="G977" s="459"/>
      <c r="H977" s="459"/>
      <c r="I977" s="459"/>
      <c r="J977" s="459"/>
      <c r="K977" s="459"/>
      <c r="L977" s="459"/>
      <c r="M977" s="459"/>
      <c r="N977" s="459"/>
      <c r="O977" s="459"/>
      <c r="P977" s="459"/>
      <c r="Q977" s="459"/>
    </row>
    <row r="978" ht="25.15" customHeight="true" x14ac:dyDescent="0.2">
      <c r="C978" s="459"/>
      <c r="D978" s="459"/>
      <c r="E978" s="459"/>
      <c r="F978" s="459"/>
      <c r="G978" s="459"/>
      <c r="H978" s="459"/>
      <c r="I978" s="459"/>
      <c r="J978" s="459"/>
      <c r="K978" s="459"/>
      <c r="L978" s="459"/>
      <c r="M978" s="459"/>
      <c r="N978" s="459"/>
      <c r="O978" s="459"/>
      <c r="P978" s="459"/>
      <c r="Q978" s="459"/>
    </row>
    <row r="979" ht="25.15" customHeight="true" x14ac:dyDescent="0.2">
      <c r="C979" s="459"/>
      <c r="D979" s="459"/>
      <c r="E979" s="459"/>
      <c r="F979" s="459"/>
      <c r="G979" s="459"/>
      <c r="H979" s="459"/>
      <c r="I979" s="459"/>
      <c r="J979" s="459"/>
      <c r="K979" s="459"/>
      <c r="L979" s="459"/>
      <c r="M979" s="459"/>
      <c r="N979" s="459"/>
      <c r="O979" s="459"/>
      <c r="P979" s="459"/>
      <c r="Q979" s="459"/>
    </row>
    <row r="980" ht="25.15" customHeight="true" x14ac:dyDescent="0.2">
      <c r="C980" s="459"/>
      <c r="D980" s="459"/>
      <c r="E980" s="459"/>
      <c r="F980" s="459"/>
      <c r="G980" s="459"/>
      <c r="H980" s="459"/>
      <c r="I980" s="459"/>
      <c r="J980" s="459"/>
      <c r="K980" s="459"/>
      <c r="L980" s="459"/>
      <c r="M980" s="459"/>
      <c r="N980" s="459"/>
      <c r="O980" s="459"/>
      <c r="P980" s="459"/>
      <c r="Q980" s="459"/>
    </row>
    <row r="981" ht="25.15" customHeight="true" x14ac:dyDescent="0.2">
      <c r="C981" s="459"/>
      <c r="D981" s="459"/>
      <c r="E981" s="459"/>
      <c r="F981" s="459"/>
      <c r="G981" s="459"/>
      <c r="H981" s="459"/>
      <c r="I981" s="459"/>
      <c r="J981" s="459"/>
      <c r="K981" s="459"/>
      <c r="L981" s="459"/>
      <c r="M981" s="459"/>
      <c r="N981" s="459"/>
      <c r="O981" s="459"/>
      <c r="P981" s="459"/>
      <c r="Q981" s="459"/>
    </row>
    <row r="982" ht="25.15" customHeight="true" x14ac:dyDescent="0.2">
      <c r="C982" s="459"/>
      <c r="D982" s="459"/>
      <c r="E982" s="459"/>
      <c r="F982" s="459"/>
      <c r="G982" s="459"/>
      <c r="H982" s="459"/>
      <c r="I982" s="459"/>
      <c r="J982" s="459"/>
      <c r="K982" s="459"/>
      <c r="L982" s="459"/>
      <c r="M982" s="459"/>
      <c r="N982" s="459"/>
      <c r="O982" s="459"/>
      <c r="P982" s="459"/>
      <c r="Q982" s="459"/>
    </row>
    <row r="983" ht="25.15" customHeight="true" x14ac:dyDescent="0.2">
      <c r="C983" s="459"/>
      <c r="D983" s="459"/>
      <c r="E983" s="459"/>
      <c r="F983" s="459"/>
      <c r="G983" s="459"/>
      <c r="H983" s="459"/>
      <c r="I983" s="459"/>
      <c r="J983" s="459"/>
      <c r="K983" s="459"/>
      <c r="L983" s="459"/>
      <c r="M983" s="459"/>
      <c r="N983" s="459"/>
      <c r="O983" s="459"/>
      <c r="P983" s="459"/>
      <c r="Q983" s="459"/>
    </row>
    <row r="984" ht="25.15" customHeight="true" x14ac:dyDescent="0.2">
      <c r="C984" s="459"/>
      <c r="D984" s="459"/>
      <c r="E984" s="459"/>
      <c r="F984" s="459"/>
      <c r="G984" s="459"/>
      <c r="H984" s="459"/>
      <c r="I984" s="459"/>
      <c r="J984" s="459"/>
      <c r="K984" s="459"/>
      <c r="L984" s="459"/>
      <c r="M984" s="459"/>
      <c r="N984" s="459"/>
      <c r="O984" s="459"/>
      <c r="P984" s="459"/>
      <c r="Q984" s="459"/>
    </row>
    <row r="985" ht="25.15" customHeight="true" x14ac:dyDescent="0.2">
      <c r="C985" s="459"/>
      <c r="D985" s="459"/>
      <c r="E985" s="459"/>
      <c r="F985" s="459"/>
      <c r="G985" s="459"/>
      <c r="H985" s="459"/>
      <c r="I985" s="459"/>
      <c r="J985" s="459"/>
      <c r="K985" s="459"/>
      <c r="L985" s="459"/>
      <c r="M985" s="459"/>
      <c r="N985" s="459"/>
      <c r="O985" s="459"/>
      <c r="P985" s="459"/>
      <c r="Q985" s="459"/>
    </row>
    <row r="986" ht="25.15" customHeight="true" x14ac:dyDescent="0.2">
      <c r="C986" s="459"/>
      <c r="D986" s="459"/>
      <c r="E986" s="459"/>
      <c r="F986" s="459"/>
      <c r="G986" s="459"/>
      <c r="H986" s="459"/>
      <c r="I986" s="459"/>
      <c r="J986" s="459"/>
      <c r="K986" s="459"/>
      <c r="L986" s="459"/>
      <c r="M986" s="459"/>
      <c r="N986" s="459"/>
      <c r="O986" s="459"/>
      <c r="P986" s="459"/>
      <c r="Q986" s="459"/>
    </row>
    <row r="987" ht="25.15" customHeight="true" x14ac:dyDescent="0.2">
      <c r="C987" s="459"/>
      <c r="D987" s="459"/>
      <c r="E987" s="459"/>
      <c r="F987" s="459"/>
      <c r="G987" s="459"/>
      <c r="H987" s="459"/>
      <c r="I987" s="459"/>
      <c r="J987" s="459"/>
      <c r="K987" s="459"/>
      <c r="L987" s="459"/>
      <c r="M987" s="459"/>
      <c r="N987" s="459"/>
      <c r="O987" s="459"/>
      <c r="P987" s="459"/>
      <c r="Q987" s="459"/>
    </row>
    <row r="988" ht="25.15" customHeight="true" x14ac:dyDescent="0.2">
      <c r="C988" s="459"/>
      <c r="D988" s="459"/>
      <c r="E988" s="459"/>
      <c r="F988" s="459"/>
      <c r="G988" s="459"/>
      <c r="H988" s="459"/>
      <c r="I988" s="459"/>
      <c r="J988" s="459"/>
      <c r="K988" s="459"/>
      <c r="L988" s="459"/>
      <c r="M988" s="459"/>
      <c r="N988" s="459"/>
      <c r="O988" s="459"/>
      <c r="P988" s="459"/>
      <c r="Q988" s="459"/>
    </row>
    <row r="989" ht="25.15" customHeight="true" x14ac:dyDescent="0.2">
      <c r="C989" s="459"/>
      <c r="D989" s="459"/>
      <c r="E989" s="459"/>
      <c r="F989" s="459"/>
      <c r="G989" s="459"/>
      <c r="H989" s="459"/>
      <c r="I989" s="459"/>
      <c r="J989" s="459"/>
      <c r="K989" s="459"/>
      <c r="L989" s="459"/>
      <c r="M989" s="459"/>
      <c r="N989" s="459"/>
      <c r="O989" s="459"/>
      <c r="P989" s="459"/>
      <c r="Q989" s="459"/>
    </row>
    <row r="990" ht="25.15" customHeight="true" x14ac:dyDescent="0.2">
      <c r="C990" s="459"/>
      <c r="D990" s="459"/>
      <c r="E990" s="459"/>
      <c r="F990" s="459"/>
      <c r="G990" s="459"/>
      <c r="H990" s="459"/>
      <c r="I990" s="459"/>
      <c r="J990" s="459"/>
      <c r="K990" s="459"/>
      <c r="L990" s="459"/>
      <c r="M990" s="459"/>
      <c r="N990" s="459"/>
      <c r="O990" s="459"/>
      <c r="P990" s="459"/>
      <c r="Q990" s="459"/>
    </row>
    <row r="991" ht="25.15" customHeight="true" x14ac:dyDescent="0.2">
      <c r="C991" s="459"/>
      <c r="D991" s="459"/>
      <c r="E991" s="459"/>
      <c r="F991" s="459"/>
      <c r="G991" s="459"/>
      <c r="H991" s="459"/>
      <c r="I991" s="459"/>
      <c r="J991" s="459"/>
      <c r="K991" s="459"/>
      <c r="L991" s="459"/>
      <c r="M991" s="459"/>
      <c r="N991" s="459"/>
      <c r="O991" s="459"/>
      <c r="P991" s="459"/>
      <c r="Q991" s="459"/>
    </row>
    <row r="992" ht="25.15" customHeight="true" x14ac:dyDescent="0.2">
      <c r="C992" s="459"/>
      <c r="D992" s="459"/>
      <c r="E992" s="459"/>
      <c r="F992" s="459"/>
      <c r="G992" s="459"/>
      <c r="H992" s="459"/>
      <c r="I992" s="459"/>
      <c r="J992" s="459"/>
      <c r="K992" s="459"/>
      <c r="L992" s="459"/>
      <c r="M992" s="459"/>
      <c r="N992" s="459"/>
      <c r="O992" s="459"/>
      <c r="P992" s="459"/>
      <c r="Q992" s="459"/>
    </row>
    <row r="993" ht="25.15" customHeight="true" x14ac:dyDescent="0.2">
      <c r="C993" s="459"/>
      <c r="D993" s="459"/>
      <c r="E993" s="459"/>
      <c r="F993" s="459"/>
      <c r="G993" s="459"/>
      <c r="H993" s="459"/>
      <c r="I993" s="459"/>
      <c r="J993" s="459"/>
      <c r="K993" s="459"/>
      <c r="L993" s="459"/>
      <c r="M993" s="459"/>
      <c r="N993" s="459"/>
      <c r="O993" s="459"/>
      <c r="P993" s="459"/>
      <c r="Q993" s="459"/>
    </row>
    <row r="994" ht="25.15" customHeight="true" x14ac:dyDescent="0.2">
      <c r="C994" s="459"/>
      <c r="D994" s="459"/>
      <c r="E994" s="459"/>
      <c r="F994" s="459"/>
      <c r="G994" s="459"/>
      <c r="H994" s="459"/>
      <c r="I994" s="459"/>
      <c r="J994" s="459"/>
      <c r="K994" s="459"/>
      <c r="L994" s="459"/>
      <c r="M994" s="459"/>
      <c r="N994" s="459"/>
      <c r="O994" s="459"/>
      <c r="P994" s="459"/>
      <c r="Q994" s="459"/>
    </row>
    <row r="995" ht="25.15" customHeight="true" x14ac:dyDescent="0.2">
      <c r="C995" s="459"/>
      <c r="D995" s="459"/>
      <c r="E995" s="459"/>
      <c r="F995" s="459"/>
      <c r="G995" s="459"/>
      <c r="H995" s="459"/>
      <c r="I995" s="459"/>
      <c r="J995" s="459"/>
      <c r="K995" s="459"/>
      <c r="L995" s="459"/>
      <c r="M995" s="459"/>
      <c r="N995" s="459"/>
      <c r="O995" s="459"/>
      <c r="P995" s="459"/>
      <c r="Q995" s="459"/>
    </row>
    <row r="996" ht="25.15" customHeight="true" x14ac:dyDescent="0.2">
      <c r="C996" s="459"/>
      <c r="D996" s="459"/>
      <c r="E996" s="459"/>
      <c r="F996" s="459"/>
      <c r="G996" s="459"/>
      <c r="H996" s="459"/>
      <c r="I996" s="459"/>
      <c r="J996" s="459"/>
      <c r="K996" s="459"/>
      <c r="L996" s="459"/>
      <c r="M996" s="459"/>
      <c r="N996" s="459"/>
      <c r="O996" s="459"/>
      <c r="P996" s="459"/>
      <c r="Q996" s="459"/>
    </row>
    <row r="997" ht="25.15" customHeight="true" x14ac:dyDescent="0.2">
      <c r="C997" s="459"/>
      <c r="D997" s="459"/>
      <c r="E997" s="459"/>
      <c r="F997" s="459"/>
      <c r="G997" s="459"/>
      <c r="H997" s="459"/>
      <c r="I997" s="459"/>
      <c r="J997" s="459"/>
      <c r="K997" s="459"/>
      <c r="L997" s="459"/>
      <c r="M997" s="459"/>
      <c r="N997" s="459"/>
      <c r="O997" s="459"/>
      <c r="P997" s="459"/>
      <c r="Q997" s="459"/>
    </row>
    <row r="998" ht="25.15" customHeight="true" x14ac:dyDescent="0.2">
      <c r="C998" s="459"/>
      <c r="D998" s="459"/>
      <c r="E998" s="459"/>
      <c r="F998" s="459"/>
      <c r="G998" s="459"/>
      <c r="H998" s="459"/>
      <c r="I998" s="459"/>
      <c r="J998" s="459"/>
      <c r="K998" s="459"/>
      <c r="L998" s="459"/>
      <c r="M998" s="459"/>
      <c r="N998" s="459"/>
      <c r="O998" s="459"/>
      <c r="P998" s="459"/>
      <c r="Q998" s="459"/>
    </row>
    <row r="999" ht="25.15" customHeight="true" x14ac:dyDescent="0.2">
      <c r="C999" s="459"/>
      <c r="D999" s="459"/>
      <c r="E999" s="459"/>
      <c r="F999" s="459"/>
      <c r="G999" s="459"/>
      <c r="H999" s="459"/>
      <c r="I999" s="459"/>
      <c r="J999" s="459"/>
      <c r="K999" s="459"/>
      <c r="L999" s="459"/>
      <c r="M999" s="459"/>
      <c r="N999" s="459"/>
      <c r="O999" s="459"/>
      <c r="P999" s="459"/>
      <c r="Q999" s="459"/>
    </row>
    <row r="1000" ht="25.15" customHeight="true" x14ac:dyDescent="0.2">
      <c r="C1000" s="459"/>
      <c r="D1000" s="459"/>
      <c r="E1000" s="459"/>
      <c r="F1000" s="459"/>
      <c r="G1000" s="459"/>
      <c r="H1000" s="459"/>
      <c r="I1000" s="459"/>
      <c r="J1000" s="459"/>
      <c r="K1000" s="459"/>
      <c r="L1000" s="459"/>
      <c r="M1000" s="459"/>
      <c r="N1000" s="459"/>
      <c r="O1000" s="459"/>
      <c r="P1000" s="459"/>
      <c r="Q1000" s="459"/>
    </row>
    <row r="1001" ht="25.15" customHeight="true" x14ac:dyDescent="0.2">
      <c r="C1001" s="459"/>
      <c r="D1001" s="459"/>
      <c r="E1001" s="459"/>
      <c r="F1001" s="459"/>
      <c r="G1001" s="459"/>
      <c r="H1001" s="459"/>
      <c r="I1001" s="459"/>
      <c r="J1001" s="459"/>
      <c r="K1001" s="459"/>
      <c r="L1001" s="459"/>
      <c r="M1001" s="459"/>
      <c r="N1001" s="459"/>
      <c r="O1001" s="459"/>
      <c r="P1001" s="459"/>
      <c r="Q1001" s="459"/>
    </row>
    <row r="1002" ht="25.15" customHeight="true" x14ac:dyDescent="0.2">
      <c r="C1002" s="459"/>
      <c r="D1002" s="459"/>
      <c r="E1002" s="459"/>
      <c r="F1002" s="459"/>
      <c r="G1002" s="459"/>
      <c r="H1002" s="459"/>
      <c r="I1002" s="459"/>
      <c r="J1002" s="459"/>
      <c r="K1002" s="459"/>
      <c r="L1002" s="459"/>
      <c r="M1002" s="459"/>
      <c r="N1002" s="459"/>
      <c r="O1002" s="459"/>
      <c r="P1002" s="459"/>
      <c r="Q1002" s="459"/>
    </row>
    <row r="1003" ht="25.15" customHeight="true" x14ac:dyDescent="0.2">
      <c r="C1003" s="459"/>
      <c r="D1003" s="459"/>
      <c r="E1003" s="459"/>
      <c r="F1003" s="459"/>
      <c r="G1003" s="459"/>
      <c r="H1003" s="459"/>
      <c r="I1003" s="459"/>
      <c r="J1003" s="459"/>
      <c r="K1003" s="459"/>
      <c r="L1003" s="459"/>
      <c r="M1003" s="459"/>
      <c r="N1003" s="459"/>
      <c r="O1003" s="459"/>
      <c r="P1003" s="459"/>
      <c r="Q1003" s="459"/>
    </row>
    <row r="1004" ht="25.15" customHeight="true" x14ac:dyDescent="0.2">
      <c r="C1004" s="459"/>
      <c r="D1004" s="459"/>
      <c r="E1004" s="459"/>
      <c r="F1004" s="459"/>
      <c r="G1004" s="459"/>
      <c r="H1004" s="459"/>
      <c r="I1004" s="459"/>
      <c r="J1004" s="459"/>
      <c r="K1004" s="459"/>
      <c r="L1004" s="459"/>
      <c r="M1004" s="459"/>
      <c r="N1004" s="459"/>
      <c r="O1004" s="459"/>
      <c r="P1004" s="459"/>
      <c r="Q1004" s="459"/>
    </row>
    <row r="1005" ht="25.15" customHeight="true" x14ac:dyDescent="0.2">
      <c r="C1005" s="459"/>
      <c r="D1005" s="459"/>
      <c r="E1005" s="459"/>
      <c r="F1005" s="459"/>
      <c r="G1005" s="459"/>
      <c r="H1005" s="459"/>
      <c r="I1005" s="459"/>
      <c r="J1005" s="459"/>
      <c r="K1005" s="459"/>
      <c r="L1005" s="459"/>
      <c r="M1005" s="459"/>
      <c r="N1005" s="459"/>
      <c r="O1005" s="459"/>
      <c r="P1005" s="459"/>
      <c r="Q1005" s="459"/>
    </row>
    <row r="1006" ht="25.15" customHeight="true" x14ac:dyDescent="0.2">
      <c r="C1006" s="459"/>
      <c r="D1006" s="459"/>
      <c r="E1006" s="459"/>
      <c r="F1006" s="459"/>
      <c r="G1006" s="459"/>
      <c r="H1006" s="459"/>
      <c r="I1006" s="459"/>
      <c r="J1006" s="459"/>
      <c r="K1006" s="459"/>
      <c r="L1006" s="459"/>
      <c r="M1006" s="459"/>
      <c r="N1006" s="459"/>
      <c r="O1006" s="459"/>
      <c r="P1006" s="459"/>
      <c r="Q1006" s="459"/>
    </row>
    <row r="1007" ht="25.15" customHeight="true" x14ac:dyDescent="0.2">
      <c r="C1007" s="459"/>
      <c r="D1007" s="459"/>
      <c r="E1007" s="459"/>
      <c r="F1007" s="459"/>
      <c r="G1007" s="459"/>
      <c r="H1007" s="459"/>
      <c r="I1007" s="459"/>
      <c r="J1007" s="459"/>
      <c r="K1007" s="459"/>
      <c r="L1007" s="459"/>
      <c r="M1007" s="459"/>
      <c r="N1007" s="459"/>
      <c r="O1007" s="459"/>
      <c r="P1007" s="459"/>
      <c r="Q1007" s="459"/>
    </row>
    <row r="1008" ht="25.15" customHeight="true" x14ac:dyDescent="0.2">
      <c r="C1008" s="459"/>
      <c r="D1008" s="459"/>
      <c r="E1008" s="459"/>
      <c r="F1008" s="459"/>
      <c r="G1008" s="459"/>
      <c r="H1008" s="459"/>
      <c r="I1008" s="459"/>
      <c r="J1008" s="459"/>
      <c r="K1008" s="459"/>
      <c r="L1008" s="459"/>
      <c r="M1008" s="459"/>
      <c r="N1008" s="459"/>
      <c r="O1008" s="459"/>
      <c r="P1008" s="459"/>
      <c r="Q1008" s="459"/>
    </row>
    <row r="1009" ht="25.15" customHeight="true" x14ac:dyDescent="0.2">
      <c r="C1009" s="459"/>
      <c r="D1009" s="459"/>
      <c r="E1009" s="459"/>
      <c r="F1009" s="459"/>
      <c r="G1009" s="459"/>
      <c r="H1009" s="459"/>
      <c r="I1009" s="459"/>
      <c r="J1009" s="459"/>
      <c r="K1009" s="459"/>
      <c r="L1009" s="459"/>
      <c r="M1009" s="459"/>
      <c r="N1009" s="459"/>
      <c r="O1009" s="459"/>
      <c r="P1009" s="459"/>
      <c r="Q1009" s="459"/>
    </row>
    <row r="1010" ht="25.15" customHeight="true" x14ac:dyDescent="0.2">
      <c r="C1010" s="459"/>
      <c r="D1010" s="459"/>
      <c r="E1010" s="459"/>
      <c r="F1010" s="459"/>
      <c r="G1010" s="459"/>
      <c r="H1010" s="459"/>
      <c r="I1010" s="459"/>
      <c r="J1010" s="459"/>
      <c r="K1010" s="459"/>
      <c r="L1010" s="459"/>
      <c r="M1010" s="459"/>
      <c r="N1010" s="459"/>
      <c r="O1010" s="459"/>
      <c r="P1010" s="459"/>
      <c r="Q1010" s="459"/>
    </row>
    <row r="1011" ht="25.15" customHeight="true" x14ac:dyDescent="0.2">
      <c r="C1011" s="459"/>
      <c r="D1011" s="459"/>
      <c r="E1011" s="459"/>
      <c r="F1011" s="459"/>
      <c r="G1011" s="459"/>
      <c r="H1011" s="459"/>
      <c r="I1011" s="459"/>
      <c r="J1011" s="459"/>
      <c r="K1011" s="459"/>
      <c r="L1011" s="459"/>
      <c r="M1011" s="459"/>
      <c r="N1011" s="459"/>
      <c r="O1011" s="459"/>
      <c r="P1011" s="459"/>
      <c r="Q1011" s="459"/>
    </row>
    <row r="1012" ht="25.15" customHeight="true" x14ac:dyDescent="0.2">
      <c r="C1012" s="459"/>
      <c r="D1012" s="459"/>
      <c r="E1012" s="459"/>
      <c r="F1012" s="459"/>
      <c r="G1012" s="459"/>
      <c r="H1012" s="459"/>
      <c r="I1012" s="459"/>
      <c r="J1012" s="459"/>
      <c r="K1012" s="459"/>
      <c r="L1012" s="459"/>
      <c r="M1012" s="459"/>
      <c r="N1012" s="459"/>
      <c r="O1012" s="459"/>
      <c r="P1012" s="459"/>
      <c r="Q1012" s="459"/>
    </row>
    <row r="1013" ht="25.15" customHeight="true" x14ac:dyDescent="0.2">
      <c r="C1013" s="459"/>
      <c r="D1013" s="459"/>
      <c r="E1013" s="459"/>
      <c r="F1013" s="459"/>
      <c r="G1013" s="459"/>
      <c r="H1013" s="459"/>
      <c r="I1013" s="459"/>
      <c r="J1013" s="459"/>
      <c r="K1013" s="459"/>
      <c r="L1013" s="459"/>
      <c r="M1013" s="459"/>
      <c r="N1013" s="459"/>
      <c r="O1013" s="459"/>
      <c r="P1013" s="459"/>
      <c r="Q1013" s="459"/>
    </row>
    <row r="1014" ht="25.15" customHeight="true" x14ac:dyDescent="0.2">
      <c r="C1014" s="459"/>
      <c r="D1014" s="459"/>
      <c r="E1014" s="459"/>
      <c r="F1014" s="459"/>
      <c r="G1014" s="459"/>
      <c r="H1014" s="459"/>
      <c r="I1014" s="459"/>
      <c r="J1014" s="459"/>
      <c r="K1014" s="459"/>
      <c r="L1014" s="459"/>
      <c r="M1014" s="459"/>
      <c r="N1014" s="459"/>
      <c r="O1014" s="459"/>
      <c r="P1014" s="459"/>
      <c r="Q1014" s="459"/>
    </row>
    <row r="1015" ht="25.15" customHeight="true" x14ac:dyDescent="0.2">
      <c r="C1015" s="459"/>
      <c r="D1015" s="459"/>
      <c r="E1015" s="459"/>
      <c r="F1015" s="459"/>
      <c r="G1015" s="459"/>
      <c r="H1015" s="459"/>
      <c r="I1015" s="459"/>
      <c r="J1015" s="459"/>
      <c r="K1015" s="459"/>
      <c r="L1015" s="459"/>
      <c r="M1015" s="459"/>
      <c r="N1015" s="459"/>
      <c r="O1015" s="459"/>
      <c r="P1015" s="459"/>
      <c r="Q1015" s="459"/>
    </row>
    <row r="1016" ht="25.15" customHeight="true" x14ac:dyDescent="0.2">
      <c r="C1016" s="459"/>
      <c r="D1016" s="459"/>
      <c r="E1016" s="459"/>
      <c r="F1016" s="459"/>
      <c r="G1016" s="459"/>
      <c r="H1016" s="459"/>
      <c r="I1016" s="459"/>
      <c r="J1016" s="459"/>
      <c r="K1016" s="459"/>
      <c r="L1016" s="459"/>
      <c r="M1016" s="459"/>
      <c r="N1016" s="459"/>
      <c r="O1016" s="459"/>
      <c r="P1016" s="459"/>
      <c r="Q1016" s="459"/>
    </row>
    <row r="1017" ht="25.15" customHeight="true" x14ac:dyDescent="0.2">
      <c r="C1017" s="459"/>
      <c r="D1017" s="459"/>
      <c r="E1017" s="459"/>
      <c r="F1017" s="459"/>
      <c r="G1017" s="459"/>
      <c r="H1017" s="459"/>
      <c r="I1017" s="459"/>
      <c r="J1017" s="459"/>
      <c r="K1017" s="459"/>
      <c r="L1017" s="459"/>
      <c r="M1017" s="459"/>
      <c r="N1017" s="459"/>
      <c r="O1017" s="459"/>
      <c r="P1017" s="459"/>
      <c r="Q1017" s="459"/>
    </row>
    <row r="1018" ht="25.15" customHeight="true" x14ac:dyDescent="0.2">
      <c r="C1018" s="459"/>
      <c r="D1018" s="459"/>
      <c r="E1018" s="459"/>
      <c r="F1018" s="459"/>
      <c r="G1018" s="459"/>
      <c r="H1018" s="459"/>
      <c r="I1018" s="459"/>
      <c r="J1018" s="459"/>
      <c r="K1018" s="459"/>
      <c r="L1018" s="459"/>
      <c r="M1018" s="459"/>
      <c r="N1018" s="459"/>
      <c r="O1018" s="459"/>
      <c r="P1018" s="459"/>
      <c r="Q1018" s="459"/>
    </row>
    <row r="1019" ht="25.15" customHeight="true" x14ac:dyDescent="0.2">
      <c r="C1019" s="459"/>
      <c r="D1019" s="459"/>
      <c r="E1019" s="459"/>
      <c r="F1019" s="459"/>
      <c r="G1019" s="459"/>
      <c r="H1019" s="459"/>
      <c r="I1019" s="459"/>
      <c r="J1019" s="459"/>
      <c r="K1019" s="459"/>
      <c r="L1019" s="459"/>
      <c r="M1019" s="459"/>
      <c r="N1019" s="459"/>
      <c r="O1019" s="459"/>
      <c r="P1019" s="459"/>
      <c r="Q1019" s="459"/>
    </row>
    <row r="1020" ht="25.15" customHeight="true" x14ac:dyDescent="0.2">
      <c r="C1020" s="459"/>
      <c r="D1020" s="459"/>
      <c r="E1020" s="459"/>
      <c r="F1020" s="459"/>
      <c r="G1020" s="459"/>
      <c r="H1020" s="459"/>
      <c r="I1020" s="459"/>
      <c r="J1020" s="459"/>
      <c r="K1020" s="459"/>
      <c r="L1020" s="459"/>
      <c r="M1020" s="459"/>
      <c r="N1020" s="459"/>
      <c r="O1020" s="459"/>
      <c r="P1020" s="459"/>
      <c r="Q1020" s="459"/>
    </row>
    <row r="1021" ht="25.15" customHeight="true" x14ac:dyDescent="0.2">
      <c r="C1021" s="459"/>
      <c r="D1021" s="459"/>
      <c r="E1021" s="459"/>
      <c r="F1021" s="459"/>
      <c r="G1021" s="459"/>
      <c r="H1021" s="459"/>
      <c r="I1021" s="459"/>
      <c r="J1021" s="459"/>
      <c r="K1021" s="459"/>
      <c r="L1021" s="459"/>
      <c r="M1021" s="459"/>
      <c r="N1021" s="459"/>
      <c r="O1021" s="459"/>
      <c r="P1021" s="459"/>
      <c r="Q1021" s="459"/>
    </row>
    <row r="1022" ht="25.15" customHeight="true" x14ac:dyDescent="0.2">
      <c r="C1022" s="459"/>
      <c r="D1022" s="459"/>
      <c r="E1022" s="459"/>
      <c r="F1022" s="459"/>
      <c r="G1022" s="459"/>
      <c r="H1022" s="459"/>
      <c r="I1022" s="459"/>
      <c r="J1022" s="459"/>
      <c r="K1022" s="459"/>
      <c r="L1022" s="459"/>
      <c r="M1022" s="459"/>
      <c r="N1022" s="459"/>
      <c r="O1022" s="459"/>
      <c r="P1022" s="459"/>
      <c r="Q1022" s="459"/>
    </row>
    <row r="1023" ht="25.15" customHeight="true" x14ac:dyDescent="0.2">
      <c r="C1023" s="459"/>
      <c r="D1023" s="459"/>
      <c r="E1023" s="459"/>
      <c r="F1023" s="459"/>
      <c r="G1023" s="459"/>
      <c r="H1023" s="459"/>
      <c r="I1023" s="459"/>
      <c r="J1023" s="459"/>
      <c r="K1023" s="459"/>
      <c r="L1023" s="459"/>
      <c r="M1023" s="459"/>
      <c r="N1023" s="459"/>
      <c r="O1023" s="459"/>
      <c r="P1023" s="459"/>
      <c r="Q1023" s="459"/>
    </row>
    <row r="1024" ht="25.15" customHeight="true" x14ac:dyDescent="0.2">
      <c r="C1024" s="459"/>
      <c r="D1024" s="459"/>
      <c r="E1024" s="459"/>
      <c r="F1024" s="459"/>
      <c r="G1024" s="459"/>
      <c r="H1024" s="459"/>
      <c r="I1024" s="459"/>
      <c r="J1024" s="459"/>
      <c r="K1024" s="459"/>
      <c r="L1024" s="459"/>
      <c r="M1024" s="459"/>
      <c r="N1024" s="459"/>
      <c r="O1024" s="459"/>
      <c r="P1024" s="459"/>
      <c r="Q1024" s="459"/>
    </row>
    <row r="1025" s="397" customFormat="true" ht="21" customHeight="true" x14ac:dyDescent="0.2">
      <c r="A1025" s="2353" t="s">
        <v>335</v>
      </c>
      <c r="B1025" s="2354"/>
      <c r="C1025" s="2355"/>
      <c r="W1025" s="562"/>
      <c r="X1025" s="562"/>
      <c r="Y1025" s="562"/>
      <c r="Z1025" s="562"/>
      <c r="AA1025" s="562"/>
      <c r="AB1025" s="562"/>
      <c r="AC1025" s="562"/>
      <c r="AD1025" s="562"/>
      <c r="AE1025" s="562"/>
      <c r="AF1025" s="562"/>
      <c r="AG1025" s="562"/>
      <c r="AH1025" s="562"/>
      <c r="AI1025" s="562"/>
      <c r="AJ1025" s="562"/>
      <c r="AK1025" s="562"/>
      <c r="AL1025" s="562"/>
      <c r="AM1025" s="562"/>
      <c r="AN1025" s="562"/>
      <c r="AO1025" s="562"/>
      <c r="AP1025" s="562"/>
      <c r="AQ1025" s="562"/>
      <c r="AR1025" s="562"/>
      <c r="AS1025" s="562"/>
      <c r="AT1025" s="562"/>
      <c r="AU1025" s="562"/>
      <c r="AV1025" s="562"/>
      <c r="AW1025" s="562"/>
      <c r="AX1025" s="562"/>
      <c r="AY1025" s="562"/>
      <c r="AZ1025" s="562"/>
      <c r="BA1025" s="223"/>
      <c r="BB1025" s="291"/>
      <c r="BC1025"/>
      <c r="BD1025"/>
      <c r="BE1025"/>
      <c r="BF1025"/>
      <c r="BG1025"/>
      <c r="BH1025"/>
      <c r="BI1025"/>
      <c r="BJ1025"/>
      <c r="BK1025"/>
      <c r="BL1025"/>
      <c r="BM1025"/>
      <c r="BN1025"/>
      <c r="BO1025"/>
      <c r="BP1025"/>
      <c r="BQ1025"/>
      <c r="BR1025"/>
      <c r="BS1025"/>
      <c r="BT1025"/>
      <c r="BU1025"/>
      <c r="BV1025" s="223"/>
      <c r="BW1025" s="224"/>
      <c r="BX1025" s="224"/>
      <c r="BY1025" s="224"/>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397" customFormat="true" ht="15.95" customHeight="true" x14ac:dyDescent="0.2">
      <c r="A1026" s="2340" t="s">
        <v>188</v>
      </c>
      <c r="B1026" s="2341"/>
      <c r="C1026" s="432" t="s">
        <v>189</v>
      </c>
      <c r="W1026" s="562"/>
      <c r="X1026" s="562"/>
      <c r="Y1026" s="562"/>
      <c r="Z1026" s="562"/>
      <c r="AA1026" s="562"/>
      <c r="AB1026" s="562"/>
      <c r="AC1026" s="562"/>
      <c r="AD1026" s="562"/>
      <c r="AE1026" s="562"/>
      <c r="AF1026" s="562"/>
      <c r="AG1026" s="562"/>
      <c r="AH1026" s="562"/>
      <c r="AI1026" s="562"/>
      <c r="AJ1026" s="562"/>
      <c r="AK1026" s="562"/>
      <c r="AL1026" s="562"/>
      <c r="AM1026" s="562"/>
      <c r="AN1026" s="562"/>
      <c r="AO1026" s="562"/>
      <c r="AP1026" s="562"/>
      <c r="AQ1026" s="562"/>
      <c r="AR1026" s="562"/>
      <c r="AS1026" s="562"/>
      <c r="AT1026" s="562"/>
      <c r="AU1026" s="562"/>
      <c r="AV1026" s="562"/>
      <c r="AW1026" s="562"/>
      <c r="AX1026" s="562"/>
      <c r="AY1026" s="562"/>
      <c r="AZ1026" s="562"/>
      <c r="BA1026" s="223"/>
      <c r="BB1026" s="291"/>
      <c r="BC1026"/>
      <c r="BD1026"/>
      <c r="BE1026"/>
      <c r="BF1026"/>
      <c r="BG1026"/>
      <c r="BH1026"/>
      <c r="BI1026"/>
      <c r="BJ1026"/>
      <c r="BK1026"/>
      <c r="BL1026"/>
      <c r="BM1026"/>
      <c r="BN1026"/>
      <c r="BO1026"/>
      <c r="BP1026"/>
      <c r="BQ1026"/>
      <c r="BR1026"/>
      <c r="BS1026"/>
      <c r="BT1026"/>
      <c r="BU1026"/>
      <c r="BV1026" s="223"/>
      <c r="BW1026" s="224"/>
      <c r="BX1026" s="224"/>
      <c r="BY1026" s="224"/>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397" customFormat="true" ht="17.1" hidden="true" customHeight="true" x14ac:dyDescent="0.2">
      <c r="A1027" s="433" t="s">
        <v>190</v>
      </c>
      <c r="B1027" s="434" t="s">
        <v>191</v>
      </c>
      <c r="C1027" s="435">
        <v>5573</v>
      </c>
      <c r="W1027" s="562"/>
      <c r="X1027" s="562"/>
      <c r="Y1027" s="562"/>
      <c r="Z1027" s="562"/>
      <c r="AA1027" s="562"/>
      <c r="AB1027" s="562"/>
      <c r="AC1027" s="562"/>
      <c r="AD1027" s="562"/>
      <c r="AE1027" s="562"/>
      <c r="AF1027" s="562"/>
      <c r="AG1027" s="562"/>
      <c r="AH1027" s="562"/>
      <c r="AI1027" s="562"/>
      <c r="AJ1027" s="562"/>
      <c r="AK1027" s="562"/>
      <c r="AL1027" s="562"/>
      <c r="AM1027" s="562"/>
      <c r="AN1027" s="562"/>
      <c r="AO1027" s="562"/>
      <c r="AP1027" s="562"/>
      <c r="AQ1027" s="562"/>
      <c r="AR1027" s="562"/>
      <c r="AS1027" s="562"/>
      <c r="AT1027" s="562"/>
      <c r="AU1027" s="562"/>
      <c r="AV1027" s="562"/>
      <c r="AW1027" s="562"/>
      <c r="AX1027" s="562"/>
      <c r="AY1027" s="562"/>
      <c r="AZ1027" s="562"/>
      <c r="BA1027" s="223"/>
      <c r="BB1027" s="291"/>
      <c r="BC1027"/>
      <c r="BD1027"/>
      <c r="BE1027"/>
      <c r="BF1027"/>
      <c r="BG1027"/>
      <c r="BH1027"/>
      <c r="BI1027"/>
      <c r="BJ1027"/>
      <c r="BK1027"/>
      <c r="BL1027"/>
      <c r="BM1027"/>
      <c r="BN1027"/>
      <c r="BO1027"/>
      <c r="BP1027"/>
      <c r="BQ1027"/>
      <c r="BR1027"/>
      <c r="BS1027"/>
      <c r="BT1027"/>
      <c r="BU1027"/>
      <c r="BV1027" s="223"/>
      <c r="BW1027" s="224"/>
      <c r="BX1027" s="224"/>
      <c r="BY1027" s="224"/>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397" customFormat="true" ht="17.1" hidden="true" customHeight="true" x14ac:dyDescent="0.2">
      <c r="A1028" s="436" t="s">
        <v>192</v>
      </c>
      <c r="B1028" s="437" t="s">
        <v>191</v>
      </c>
      <c r="C1028" s="438">
        <v>5573</v>
      </c>
      <c r="W1028" s="562"/>
      <c r="X1028" s="562"/>
      <c r="Y1028" s="562"/>
      <c r="Z1028" s="562"/>
      <c r="AA1028" s="562"/>
      <c r="AB1028" s="562"/>
      <c r="AC1028" s="562"/>
      <c r="AD1028" s="562"/>
      <c r="AE1028" s="562"/>
      <c r="AF1028" s="562"/>
      <c r="AG1028" s="562"/>
      <c r="AH1028" s="562"/>
      <c r="AI1028" s="562"/>
      <c r="AJ1028" s="562"/>
      <c r="AK1028" s="562"/>
      <c r="AL1028" s="562"/>
      <c r="AM1028" s="562"/>
      <c r="AN1028" s="562"/>
      <c r="AO1028" s="562"/>
      <c r="AP1028" s="562"/>
      <c r="AQ1028" s="562"/>
      <c r="AR1028" s="562"/>
      <c r="AS1028" s="562"/>
      <c r="AT1028" s="562"/>
      <c r="AU1028" s="562"/>
      <c r="AV1028" s="562"/>
      <c r="AW1028" s="562"/>
      <c r="AX1028" s="562"/>
      <c r="AY1028" s="562"/>
      <c r="AZ1028" s="562"/>
      <c r="BA1028" s="223"/>
      <c r="BB1028" s="291"/>
      <c r="BC1028"/>
      <c r="BD1028"/>
      <c r="BE1028"/>
      <c r="BF1028"/>
      <c r="BG1028"/>
      <c r="BH1028"/>
      <c r="BI1028"/>
      <c r="BJ1028"/>
      <c r="BK1028"/>
      <c r="BL1028"/>
      <c r="BM1028"/>
      <c r="BN1028"/>
      <c r="BO1028"/>
      <c r="BP1028"/>
      <c r="BQ1028"/>
      <c r="BR1028"/>
      <c r="BS1028"/>
      <c r="BT1028"/>
      <c r="BU1028"/>
      <c r="BV1028" s="223"/>
      <c r="BW1028" s="224"/>
      <c r="BX1028" s="224"/>
      <c r="BY1028" s="224"/>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397" customFormat="true" ht="17.1" hidden="true" customHeight="true" x14ac:dyDescent="0.2">
      <c r="A1029" s="436" t="s">
        <v>193</v>
      </c>
      <c r="B1029" s="437" t="s">
        <v>191</v>
      </c>
      <c r="C1029" s="438">
        <v>5573</v>
      </c>
      <c r="W1029" s="562"/>
      <c r="X1029" s="562"/>
      <c r="Y1029" s="562"/>
      <c r="Z1029" s="562"/>
      <c r="AA1029" s="562"/>
      <c r="AB1029" s="562"/>
      <c r="AC1029" s="562"/>
      <c r="AD1029" s="562"/>
      <c r="AE1029" s="562"/>
      <c r="AF1029" s="562"/>
      <c r="AG1029" s="562"/>
      <c r="AH1029" s="562"/>
      <c r="AI1029" s="562"/>
      <c r="AJ1029" s="562"/>
      <c r="AK1029" s="562"/>
      <c r="AL1029" s="562"/>
      <c r="AM1029" s="562"/>
      <c r="AN1029" s="562"/>
      <c r="AO1029" s="562"/>
      <c r="AP1029" s="562"/>
      <c r="AQ1029" s="562"/>
      <c r="AR1029" s="562"/>
      <c r="AS1029" s="562"/>
      <c r="AT1029" s="562"/>
      <c r="AU1029" s="562"/>
      <c r="AV1029" s="562"/>
      <c r="AW1029" s="562"/>
      <c r="AX1029" s="562"/>
      <c r="AY1029" s="562"/>
      <c r="AZ1029" s="562"/>
      <c r="BA1029" s="223"/>
      <c r="BB1029" s="291"/>
      <c r="BC1029"/>
      <c r="BD1029"/>
      <c r="BE1029"/>
      <c r="BF1029"/>
      <c r="BG1029"/>
      <c r="BH1029"/>
      <c r="BI1029"/>
      <c r="BJ1029"/>
      <c r="BK1029"/>
      <c r="BL1029"/>
      <c r="BM1029"/>
      <c r="BN1029"/>
      <c r="BO1029"/>
      <c r="BP1029"/>
      <c r="BQ1029"/>
      <c r="BR1029"/>
      <c r="BS1029"/>
      <c r="BT1029"/>
      <c r="BU1029"/>
      <c r="BV1029" s="223"/>
      <c r="BW1029" s="224"/>
      <c r="BX1029" s="224"/>
      <c r="BY1029" s="224"/>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397" customFormat="true" ht="17.1" hidden="true" customHeight="true" x14ac:dyDescent="0.2">
      <c r="A1030" s="436" t="s">
        <v>195</v>
      </c>
      <c r="B1030" s="437" t="s">
        <v>191</v>
      </c>
      <c r="C1030" s="438">
        <v>5573</v>
      </c>
      <c r="W1030" s="562"/>
      <c r="X1030" s="562"/>
      <c r="Y1030" s="562"/>
      <c r="Z1030" s="562"/>
      <c r="AA1030" s="562"/>
      <c r="AB1030" s="562"/>
      <c r="AC1030" s="562"/>
      <c r="AD1030" s="562"/>
      <c r="AE1030" s="562"/>
      <c r="AF1030" s="562"/>
      <c r="AG1030" s="562"/>
      <c r="AH1030" s="562"/>
      <c r="AI1030" s="562"/>
      <c r="AJ1030" s="562"/>
      <c r="AK1030" s="562"/>
      <c r="AL1030" s="562"/>
      <c r="AM1030" s="562"/>
      <c r="AN1030" s="562"/>
      <c r="AO1030" s="562"/>
      <c r="AP1030" s="562"/>
      <c r="AQ1030" s="562"/>
      <c r="AR1030" s="562"/>
      <c r="AS1030" s="562"/>
      <c r="AT1030" s="562"/>
      <c r="AU1030" s="562"/>
      <c r="AV1030" s="562"/>
      <c r="AW1030" s="562"/>
      <c r="AX1030" s="562"/>
      <c r="AY1030" s="562"/>
      <c r="AZ1030" s="562"/>
      <c r="BA1030" s="223"/>
      <c r="BB1030" s="291"/>
      <c r="BC1030"/>
      <c r="BD1030"/>
      <c r="BE1030"/>
      <c r="BF1030"/>
      <c r="BG1030"/>
      <c r="BH1030"/>
      <c r="BI1030"/>
      <c r="BJ1030"/>
      <c r="BK1030"/>
      <c r="BL1030"/>
      <c r="BM1030"/>
      <c r="BN1030"/>
      <c r="BO1030"/>
      <c r="BP1030"/>
      <c r="BQ1030"/>
      <c r="BR1030"/>
      <c r="BS1030"/>
      <c r="BT1030"/>
      <c r="BU1030"/>
      <c r="BV1030" s="223"/>
      <c r="BW1030" s="224"/>
      <c r="BX1030" s="224"/>
      <c r="BY1030" s="224"/>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397" customFormat="true" ht="17.1" customHeight="true" x14ac:dyDescent="0.2">
      <c r="A1031" s="2342" t="s">
        <v>197</v>
      </c>
      <c r="B1031" s="437" t="s">
        <v>199</v>
      </c>
      <c r="C1031" s="438">
        <v>2559</v>
      </c>
      <c r="W1031" s="562"/>
      <c r="X1031" s="562"/>
      <c r="Y1031" s="562"/>
      <c r="Z1031" s="562"/>
      <c r="AA1031" s="562"/>
      <c r="AB1031" s="562"/>
      <c r="AC1031" s="562"/>
      <c r="AD1031" s="562"/>
      <c r="AE1031" s="562"/>
      <c r="AF1031" s="562"/>
      <c r="AG1031" s="562"/>
      <c r="AH1031" s="562"/>
      <c r="AI1031" s="562"/>
      <c r="AJ1031" s="562"/>
      <c r="AK1031" s="562"/>
      <c r="AL1031" s="562"/>
      <c r="AM1031" s="562"/>
      <c r="AN1031" s="562"/>
      <c r="AO1031" s="562"/>
      <c r="AP1031" s="562"/>
      <c r="AQ1031" s="562"/>
      <c r="AR1031" s="562"/>
      <c r="AS1031" s="562"/>
      <c r="AT1031" s="562"/>
      <c r="AU1031" s="562"/>
      <c r="AV1031" s="562"/>
      <c r="AW1031" s="562"/>
      <c r="AX1031" s="562"/>
      <c r="AY1031" s="562"/>
      <c r="AZ1031" s="562"/>
      <c r="BA1031" s="223"/>
      <c r="BB1031" s="291"/>
      <c r="BC1031"/>
      <c r="BD1031"/>
      <c r="BE1031"/>
      <c r="BF1031"/>
      <c r="BG1031"/>
      <c r="BH1031"/>
      <c r="BI1031"/>
      <c r="BJ1031"/>
      <c r="BK1031"/>
      <c r="BL1031"/>
      <c r="BM1031"/>
      <c r="BN1031"/>
      <c r="BO1031"/>
      <c r="BP1031"/>
      <c r="BQ1031"/>
      <c r="BR1031"/>
      <c r="BS1031"/>
      <c r="BT1031"/>
      <c r="BU1031"/>
      <c r="BV1031" s="223"/>
      <c r="BW1031" s="224"/>
      <c r="BX1031" s="224"/>
      <c r="BY1031" s="224"/>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397" customFormat="true" ht="17.1" customHeight="true" x14ac:dyDescent="0.2">
      <c r="A1032" s="2342"/>
      <c r="B1032" s="437" t="s">
        <v>200</v>
      </c>
      <c r="C1032" s="438">
        <v>3014</v>
      </c>
      <c r="W1032" s="562"/>
      <c r="X1032" s="562"/>
      <c r="Y1032" s="562"/>
      <c r="Z1032" s="562"/>
      <c r="AA1032" s="562"/>
      <c r="AB1032" s="562"/>
      <c r="AC1032" s="562"/>
      <c r="AD1032" s="562"/>
      <c r="AE1032" s="562"/>
      <c r="AF1032" s="562"/>
      <c r="AG1032" s="562"/>
      <c r="AH1032" s="562"/>
      <c r="AI1032" s="562"/>
      <c r="AJ1032" s="562"/>
      <c r="AK1032" s="562"/>
      <c r="AL1032" s="562"/>
      <c r="AM1032" s="562"/>
      <c r="AN1032" s="562"/>
      <c r="AO1032" s="562"/>
      <c r="AP1032" s="562"/>
      <c r="AQ1032" s="562"/>
      <c r="AR1032" s="562"/>
      <c r="AS1032" s="562"/>
      <c r="AT1032" s="562"/>
      <c r="AU1032" s="562"/>
      <c r="AV1032" s="562"/>
      <c r="AW1032" s="562"/>
      <c r="AX1032" s="562"/>
      <c r="AY1032" s="562"/>
      <c r="AZ1032" s="562"/>
      <c r="BA1032" s="223"/>
      <c r="BB1032" s="291"/>
      <c r="BC1032"/>
      <c r="BD1032"/>
      <c r="BE1032"/>
      <c r="BF1032"/>
      <c r="BG1032"/>
      <c r="BH1032"/>
      <c r="BI1032"/>
      <c r="BJ1032"/>
      <c r="BK1032"/>
      <c r="BL1032"/>
      <c r="BM1032"/>
      <c r="BN1032"/>
      <c r="BO1032"/>
      <c r="BP1032"/>
      <c r="BQ1032"/>
      <c r="BR1032"/>
      <c r="BS1032"/>
      <c r="BT1032"/>
      <c r="BU1032"/>
      <c r="BV1032" s="223"/>
      <c r="BW1032" s="224"/>
      <c r="BX1032" s="224"/>
      <c r="BY1032" s="224"/>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397" customFormat="true" ht="17.1" customHeight="true" x14ac:dyDescent="0.2">
      <c r="A1033" s="2343"/>
      <c r="B1033" s="439" t="s">
        <v>271</v>
      </c>
      <c r="C1033" s="440">
        <v>0</v>
      </c>
      <c r="W1033" s="562"/>
      <c r="X1033" s="562"/>
      <c r="Y1033" s="562"/>
      <c r="Z1033" s="562"/>
      <c r="AA1033" s="562"/>
      <c r="AB1033" s="562"/>
      <c r="AC1033" s="562"/>
      <c r="AD1033" s="562"/>
      <c r="AE1033" s="562"/>
      <c r="AF1033" s="562"/>
      <c r="AG1033" s="562"/>
      <c r="AH1033" s="562"/>
      <c r="AI1033" s="562"/>
      <c r="AJ1033" s="562"/>
      <c r="AK1033" s="562"/>
      <c r="AL1033" s="562"/>
      <c r="AM1033" s="562"/>
      <c r="AN1033" s="562"/>
      <c r="AO1033" s="562"/>
      <c r="AP1033" s="562"/>
      <c r="AQ1033" s="562"/>
      <c r="AR1033" s="562"/>
      <c r="AS1033" s="562"/>
      <c r="AT1033" s="562"/>
      <c r="AU1033" s="562"/>
      <c r="AV1033" s="562"/>
      <c r="AW1033" s="562"/>
      <c r="AX1033" s="562"/>
      <c r="AY1033" s="562"/>
      <c r="AZ1033" s="562"/>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211"/>
      <c r="BX1033" s="211"/>
      <c r="BY1033" s="211"/>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397" customFormat="true" ht="12.95" customHeight="true" x14ac:dyDescent="0.2">
      <c r="A1034" s="2344" t="s">
        <v>336</v>
      </c>
      <c r="B1034" s="2345"/>
      <c r="C1034" s="2346"/>
      <c r="W1034" s="562"/>
      <c r="X1034" s="562"/>
      <c r="Y1034" s="562"/>
      <c r="Z1034" s="562"/>
      <c r="AA1034" s="562"/>
      <c r="AB1034" s="562"/>
      <c r="AC1034" s="562"/>
      <c r="AD1034" s="562"/>
      <c r="AE1034" s="562"/>
      <c r="AF1034" s="562"/>
      <c r="AG1034" s="562"/>
      <c r="AH1034" s="562"/>
      <c r="AI1034" s="562"/>
      <c r="AJ1034" s="562"/>
      <c r="AK1034" s="562"/>
      <c r="AL1034" s="562"/>
      <c r="AM1034" s="562"/>
      <c r="AN1034" s="562"/>
      <c r="AO1034" s="562"/>
      <c r="AP1034" s="562"/>
      <c r="AQ1034" s="562"/>
      <c r="AR1034" s="562"/>
      <c r="AS1034" s="562"/>
      <c r="AT1034" s="562"/>
      <c r="AU1034" s="562"/>
      <c r="AV1034" s="562"/>
      <c r="AW1034" s="562"/>
      <c r="AX1034" s="562"/>
      <c r="AY1034" s="562"/>
      <c r="AZ1034" s="562"/>
      <c r="BA1034" s="223"/>
      <c r="BB1034" s="291"/>
      <c r="BC1034"/>
      <c r="BD1034"/>
      <c r="BE1034"/>
      <c r="BF1034"/>
      <c r="BG1034"/>
      <c r="BH1034"/>
      <c r="BI1034"/>
      <c r="BJ1034"/>
      <c r="BK1034"/>
      <c r="BL1034"/>
      <c r="BM1034"/>
      <c r="BN1034"/>
      <c r="BO1034"/>
      <c r="BP1034"/>
      <c r="BQ1034"/>
      <c r="BR1034"/>
      <c r="BS1034"/>
      <c r="BT1034"/>
      <c r="BU1034"/>
      <c r="BV1034" s="223"/>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5"/>
      <c r="W1035" s="211"/>
      <c r="X1035" s="211"/>
      <c r="Y1035" s="211"/>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4"/>
      <c r="BB1035" s="238"/>
      <c r="BC1035" s="394"/>
      <c r="BD1035" s="394"/>
      <c r="BE1035" s="394"/>
      <c r="BF1035" s="394"/>
      <c r="BG1035" s="394"/>
      <c r="BH1035" s="394"/>
      <c r="BI1035" s="394"/>
      <c r="BJ1035" s="394"/>
      <c r="BK1035" s="394"/>
      <c r="BL1035" s="394"/>
      <c r="BM1035" s="394"/>
      <c r="BN1035" s="394"/>
      <c r="BO1035" s="394"/>
      <c r="BP1035" s="394"/>
      <c r="BQ1035" s="394"/>
      <c r="BR1035" s="394"/>
      <c r="BS1035" s="394"/>
      <c r="BT1035" s="394"/>
      <c r="BU1035" s="394"/>
      <c r="BV1035" s="394"/>
      <c r="BW1035" s="211"/>
      <c r="BX1035" s="211"/>
      <c r="BY1035" s="21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121</v>
      </c>
      <c r="B1036" s="118" t="s">
        <v>122</v>
      </c>
    </row>
    <row r="1037" ht="15" customHeight="true" x14ac:dyDescent="0.2">
      <c r="A1037" s="293" t="str">
        <f>R15</f>
        <v>Central</v>
      </c>
      <c r="B1037" s="293">
        <f>BR122+BR123</f>
        <v>6838.1378139063436</v>
      </c>
    </row>
    <row r="1038" ht="15" customHeight="true" x14ac:dyDescent="0.2">
      <c r="A1038" s="293" t="str">
        <f>S15</f>
        <v>East</v>
      </c>
      <c r="B1038" s="293">
        <f>BS122+BS123</f>
        <v>1355.3321489629216</v>
      </c>
    </row>
    <row r="1039" ht="15" customHeight="true" x14ac:dyDescent="0.2">
      <c r="A1039" s="293" t="str">
        <f>T15</f>
        <v>North West</v>
      </c>
      <c r="B1039" s="293">
        <f>BT122+BT123</f>
        <v>4198.986504809709</v>
      </c>
    </row>
    <row r="1040" ht="15" customHeight="true" x14ac:dyDescent="0.2">
      <c r="A1040" s="293" t="str">
        <f>U15</f>
        <v>South West</v>
      </c>
      <c r="B1040" s="293">
        <f>BU122+BU123</f>
        <v>4751.9087593564436</v>
      </c>
    </row>
    <row r="1041" ht="15" customHeight="true" x14ac:dyDescent="0.2">
      <c r="A1041" s="293" t="str">
        <f>V15</f>
        <v>Tobago</v>
      </c>
      <c r="B1041" s="293">
        <f>BV122+BV123</f>
        <v>738.97820026084526</v>
      </c>
    </row>
    <row r="1042" ht="15" customHeight="true" x14ac:dyDescent="0.2">
      <c r="A1042" s="293">
        <f>W15</f>
        <v>0</v>
      </c>
      <c r="B1042" s="293">
        <f>BW122+BW123</f>
        <v>0</v>
      </c>
    </row>
    <row r="1043" ht="15" customHeight="true" x14ac:dyDescent="0.2">
      <c r="A1043" s="293">
        <f>X15</f>
        <v>0</v>
      </c>
      <c r="B1043" s="293">
        <f>BX122+XR123</f>
        <v>0</v>
      </c>
    </row>
    <row r="1044" ht="15" customHeight="true" x14ac:dyDescent="0.2">
      <c r="A1044" s="293">
        <f>Y15</f>
        <v>0</v>
      </c>
      <c r="B1044" s="293">
        <f>BY122+BY123</f>
        <v>0</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5</v>
      </c>
      <c r="B1072" s="238" t="s">
        <v>138</v>
      </c>
    </row>
    <row r="1100" s="573" customFormat="true" ht="17.1" customHeight="true" x14ac:dyDescent="0.2">
      <c r="A1100" s="574"/>
      <c r="B1100" s="561"/>
      <c r="BA1100" s="394"/>
      <c r="BB1100" s="238"/>
      <c r="BC1100" s="394"/>
      <c r="BD1100" s="394"/>
      <c r="BE1100" s="394"/>
      <c r="BF1100" s="394"/>
      <c r="BG1100" s="394"/>
      <c r="BH1100" s="394"/>
      <c r="BI1100" s="394"/>
      <c r="BJ1100" s="394"/>
      <c r="BK1100" s="394"/>
      <c r="BL1100" s="394"/>
      <c r="BM1100" s="394"/>
      <c r="BN1100" s="394"/>
      <c r="BO1100" s="394"/>
      <c r="BP1100" s="394"/>
      <c r="BQ1100" s="394"/>
      <c r="BR1100" s="394"/>
      <c r="BS1100" s="394"/>
      <c r="BT1100" s="394"/>
      <c r="BU1100" s="394"/>
      <c r="BV1100" s="394"/>
      <c r="BW1100" s="211"/>
      <c r="BX1100" s="211"/>
      <c r="BY1100" s="211"/>
      <c r="BZ1100" s="211"/>
      <c r="CA1100" s="211"/>
      <c r="CB1100" s="211"/>
      <c r="CC1100" s="211"/>
      <c r="CD1100" s="211"/>
      <c r="CE1100" s="211"/>
      <c r="CF1100" s="211"/>
      <c r="CG1100" s="211"/>
      <c r="CH1100" s="211"/>
      <c r="CI1100" s="211"/>
      <c r="CJ1100" s="211"/>
      <c r="CK1100" s="211"/>
      <c r="CL1100" s="211"/>
      <c r="CM1100" s="211"/>
      <c r="CN1100" s="211"/>
      <c r="CO1100" s="211"/>
      <c r="CP1100" s="211"/>
      <c r="CQ1100" s="211"/>
      <c r="CR1100" s="211"/>
      <c r="CS1100" s="211"/>
      <c r="CT1100" s="211"/>
      <c r="CU1100" s="211"/>
      <c r="CV1100" s="211"/>
      <c r="CW1100" s="211"/>
      <c r="CX1100" s="211"/>
      <c r="CY1100" s="211"/>
      <c r="CZ1100" s="211"/>
    </row>
    <row r="1101" s="573" customFormat="true" ht="17.1" customHeight="true" x14ac:dyDescent="0.2">
      <c r="A1101" s="575"/>
      <c r="B1101" s="563"/>
      <c r="BA1101" s="394"/>
      <c r="BB1101" s="238"/>
      <c r="BC1101" s="394"/>
      <c r="BD1101" s="394"/>
      <c r="BE1101" s="394"/>
      <c r="BF1101" s="394"/>
      <c r="BG1101" s="394"/>
      <c r="BH1101" s="394"/>
      <c r="BI1101" s="394"/>
      <c r="BJ1101" s="394"/>
      <c r="BK1101" s="394"/>
      <c r="BL1101" s="394"/>
      <c r="BM1101" s="394"/>
      <c r="BN1101" s="394"/>
      <c r="BO1101" s="394"/>
      <c r="BP1101" s="394"/>
      <c r="BQ1101" s="394"/>
      <c r="BR1101" s="394"/>
      <c r="BS1101" s="394"/>
      <c r="BT1101" s="394"/>
      <c r="BU1101" s="394"/>
      <c r="BV1101" s="394"/>
      <c r="BW1101" s="211"/>
      <c r="BX1101" s="211"/>
      <c r="BY1101" s="211"/>
      <c r="BZ1101" s="211"/>
      <c r="CA1101" s="211"/>
      <c r="CB1101" s="211"/>
      <c r="CC1101" s="211"/>
      <c r="CD1101" s="211"/>
      <c r="CE1101" s="211"/>
      <c r="CF1101" s="211"/>
      <c r="CG1101" s="211"/>
      <c r="CH1101" s="211"/>
      <c r="CI1101" s="211"/>
      <c r="CJ1101" s="211"/>
      <c r="CK1101" s="211"/>
      <c r="CL1101" s="211"/>
      <c r="CM1101" s="211"/>
      <c r="CN1101" s="211"/>
      <c r="CO1101" s="211"/>
      <c r="CP1101" s="211"/>
      <c r="CQ1101" s="211"/>
      <c r="CR1101" s="211"/>
      <c r="CS1101" s="211"/>
      <c r="CT1101" s="211"/>
      <c r="CU1101" s="211"/>
      <c r="CV1101" s="211"/>
      <c r="CW1101" s="211"/>
      <c r="CX1101" s="211"/>
      <c r="CY1101" s="211"/>
      <c r="CZ1101" s="211"/>
    </row>
    <row r="1102" s="211" customFormat="true" ht="15" customHeight="true" x14ac:dyDescent="0.2">
      <c r="BA1102" s="394"/>
      <c r="BB1102" s="238"/>
      <c r="BC1102" s="394"/>
      <c r="BD1102" s="394"/>
      <c r="BE1102" s="394"/>
      <c r="BF1102" s="394"/>
      <c r="BG1102" s="394"/>
      <c r="BH1102" s="394"/>
      <c r="BI1102" s="394"/>
      <c r="BJ1102" s="394"/>
      <c r="BK1102" s="394"/>
      <c r="BL1102" s="394"/>
      <c r="BM1102" s="394"/>
      <c r="BN1102" s="394"/>
      <c r="BO1102" s="394"/>
      <c r="BP1102" s="394"/>
      <c r="BQ1102" s="394"/>
      <c r="BR1102" s="394"/>
      <c r="BS1102" s="394"/>
      <c r="BT1102" s="394"/>
      <c r="BU1102" s="394"/>
      <c r="BV1102" s="394"/>
    </row>
    <row r="1103" s="211" customFormat="true" ht="15" customHeight="true" x14ac:dyDescent="0.2">
      <c r="BA1103" s="394"/>
      <c r="BB1103" s="238"/>
      <c r="BC1103" s="394"/>
      <c r="BD1103" s="394"/>
      <c r="BE1103" s="394"/>
      <c r="BF1103" s="394"/>
      <c r="BG1103" s="394"/>
      <c r="BH1103" s="394"/>
      <c r="BI1103" s="394"/>
      <c r="BJ1103" s="394"/>
      <c r="BK1103" s="394"/>
      <c r="BL1103" s="394"/>
      <c r="BM1103" s="394"/>
      <c r="BN1103" s="394"/>
      <c r="BO1103" s="394"/>
      <c r="BP1103" s="394"/>
      <c r="BQ1103" s="394"/>
      <c r="BR1103" s="394"/>
      <c r="BS1103" s="394"/>
      <c r="BT1103" s="394"/>
      <c r="BU1103" s="394"/>
      <c r="BV1103" s="394"/>
    </row>
    <row r="1104" s="211" customFormat="true" ht="15" customHeight="true" x14ac:dyDescent="0.2">
      <c r="BA1104" s="394"/>
      <c r="BB1104" s="238"/>
      <c r="BC1104" s="394"/>
      <c r="BD1104" s="394"/>
      <c r="BE1104" s="394"/>
      <c r="BF1104" s="394"/>
      <c r="BG1104" s="394"/>
      <c r="BH1104" s="394"/>
      <c r="BI1104" s="394"/>
      <c r="BJ1104" s="394"/>
      <c r="BK1104" s="394"/>
      <c r="BL1104" s="394"/>
      <c r="BM1104" s="394"/>
      <c r="BN1104" s="394"/>
      <c r="BO1104" s="394"/>
      <c r="BP1104" s="394"/>
      <c r="BQ1104" s="394"/>
      <c r="BR1104" s="394"/>
      <c r="BS1104" s="394"/>
      <c r="BT1104" s="394"/>
      <c r="BU1104" s="394"/>
      <c r="BV1104" s="394"/>
    </row>
    <row r="1105" s="211" customFormat="true" ht="15" customHeight="true" x14ac:dyDescent="0.2">
      <c r="BA1105" s="394"/>
      <c r="BB1105" s="238"/>
      <c r="BC1105" s="394"/>
      <c r="BD1105" s="394"/>
      <c r="BE1105" s="394"/>
      <c r="BF1105" s="394"/>
      <c r="BG1105" s="394"/>
      <c r="BH1105" s="394"/>
      <c r="BI1105" s="394"/>
      <c r="BJ1105" s="394"/>
      <c r="BK1105" s="394"/>
      <c r="BL1105" s="394"/>
      <c r="BM1105" s="394"/>
      <c r="BN1105" s="394"/>
      <c r="BO1105" s="394"/>
      <c r="BP1105" s="394"/>
      <c r="BQ1105" s="394"/>
      <c r="BR1105" s="394"/>
      <c r="BS1105" s="394"/>
      <c r="BT1105" s="394"/>
      <c r="BU1105" s="394"/>
      <c r="BV1105" s="394"/>
    </row>
    <row r="1106" s="211" customFormat="true" ht="15" customHeight="true" x14ac:dyDescent="0.2">
      <c r="BA1106" s="394"/>
      <c r="BB1106" s="238"/>
      <c r="BC1106" s="394"/>
      <c r="BD1106" s="394"/>
      <c r="BE1106" s="394"/>
      <c r="BF1106" s="394"/>
      <c r="BG1106" s="394"/>
      <c r="BH1106" s="394"/>
      <c r="BI1106" s="394"/>
      <c r="BJ1106" s="394"/>
      <c r="BK1106" s="394"/>
      <c r="BL1106" s="394"/>
      <c r="BM1106" s="394"/>
      <c r="BN1106" s="394"/>
      <c r="BO1106" s="394"/>
      <c r="BP1106" s="394"/>
      <c r="BQ1106" s="394"/>
      <c r="BR1106" s="394"/>
      <c r="BS1106" s="394"/>
      <c r="BT1106" s="394"/>
      <c r="BU1106" s="394"/>
      <c r="BV1106" s="394"/>
    </row>
    <row r="1107" s="211" customFormat="true" ht="15" customHeight="true" x14ac:dyDescent="0.2">
      <c r="BA1107" s="394"/>
      <c r="BB1107" s="238"/>
      <c r="BC1107" s="394"/>
      <c r="BD1107" s="394"/>
      <c r="BE1107" s="394"/>
      <c r="BF1107" s="394"/>
      <c r="BG1107" s="394"/>
      <c r="BH1107" s="394"/>
      <c r="BI1107" s="394"/>
      <c r="BJ1107" s="394"/>
      <c r="BK1107" s="394"/>
      <c r="BL1107" s="394"/>
      <c r="BM1107" s="394"/>
      <c r="BN1107" s="394"/>
      <c r="BO1107" s="394"/>
      <c r="BP1107" s="394"/>
      <c r="BQ1107" s="394"/>
      <c r="BR1107" s="394"/>
      <c r="BS1107" s="394"/>
      <c r="BT1107" s="394"/>
      <c r="BU1107" s="394"/>
      <c r="BV1107" s="394"/>
    </row>
    <row r="1108" s="211" customFormat="true" ht="15" customHeight="true" x14ac:dyDescent="0.2">
      <c r="BA1108" s="394"/>
      <c r="BB1108" s="238"/>
      <c r="BC1108" s="394"/>
      <c r="BD1108" s="394"/>
      <c r="BE1108" s="394"/>
      <c r="BF1108" s="394"/>
      <c r="BG1108" s="394"/>
      <c r="BH1108" s="394"/>
      <c r="BI1108" s="394"/>
      <c r="BJ1108" s="394"/>
      <c r="BK1108" s="394"/>
      <c r="BL1108" s="394"/>
      <c r="BM1108" s="394"/>
      <c r="BN1108" s="394"/>
      <c r="BO1108" s="394"/>
      <c r="BP1108" s="394"/>
      <c r="BQ1108" s="394"/>
      <c r="BR1108" s="394"/>
      <c r="BS1108" s="394"/>
      <c r="BT1108" s="394"/>
      <c r="BU1108" s="394"/>
      <c r="BV1108" s="394"/>
    </row>
    <row r="1109" s="211" customFormat="true" ht="15" customHeight="true" x14ac:dyDescent="0.2">
      <c r="BA1109" s="394"/>
      <c r="BB1109" s="238"/>
      <c r="BC1109" s="394"/>
      <c r="BD1109" s="394"/>
      <c r="BE1109" s="394"/>
      <c r="BF1109" s="394"/>
      <c r="BG1109" s="394"/>
      <c r="BH1109" s="394"/>
      <c r="BI1109" s="394"/>
      <c r="BJ1109" s="394"/>
      <c r="BK1109" s="394"/>
      <c r="BL1109" s="394"/>
      <c r="BM1109" s="394"/>
      <c r="BN1109" s="394"/>
      <c r="BO1109" s="394"/>
      <c r="BP1109" s="394"/>
      <c r="BQ1109" s="394"/>
      <c r="BR1109" s="394"/>
      <c r="BS1109" s="394"/>
      <c r="BT1109" s="394"/>
      <c r="BU1109" s="394"/>
      <c r="BV1109" s="394"/>
    </row>
    <row r="1110" s="211" customFormat="true" ht="15" customHeight="true" x14ac:dyDescent="0.2">
      <c r="BA1110" s="394"/>
      <c r="BB1110" s="238"/>
      <c r="BC1110" s="394"/>
      <c r="BD1110" s="394"/>
      <c r="BE1110" s="394"/>
      <c r="BF1110" s="394"/>
      <c r="BG1110" s="394"/>
      <c r="BH1110" s="394"/>
      <c r="BI1110" s="394"/>
      <c r="BJ1110" s="394"/>
      <c r="BK1110" s="394"/>
      <c r="BL1110" s="394"/>
      <c r="BM1110" s="394"/>
      <c r="BN1110" s="394"/>
      <c r="BO1110" s="394"/>
      <c r="BP1110" s="394"/>
      <c r="BQ1110" s="394"/>
      <c r="BR1110" s="394"/>
      <c r="BS1110" s="394"/>
      <c r="BT1110" s="394"/>
      <c r="BU1110" s="394"/>
      <c r="BV1110" s="394"/>
    </row>
    <row r="1111" s="211" customFormat="true" ht="15" customHeight="true" x14ac:dyDescent="0.2">
      <c r="BA1111" s="394"/>
      <c r="BB1111" s="238"/>
      <c r="BC1111" s="394"/>
      <c r="BD1111" s="394"/>
      <c r="BE1111" s="394"/>
      <c r="BF1111" s="394"/>
      <c r="BG1111" s="394"/>
      <c r="BH1111" s="394"/>
      <c r="BI1111" s="394"/>
      <c r="BJ1111" s="394"/>
      <c r="BK1111" s="394"/>
      <c r="BL1111" s="394"/>
      <c r="BM1111" s="394"/>
      <c r="BN1111" s="394"/>
      <c r="BO1111" s="394"/>
      <c r="BP1111" s="394"/>
      <c r="BQ1111" s="394"/>
      <c r="BR1111" s="394"/>
      <c r="BS1111" s="394"/>
      <c r="BT1111" s="394"/>
      <c r="BU1111" s="394"/>
      <c r="BV1111" s="394"/>
    </row>
    <row r="1112" s="211" customFormat="true" ht="15" customHeight="true" x14ac:dyDescent="0.2">
      <c r="BA1112" s="394"/>
      <c r="BB1112" s="238"/>
      <c r="BC1112" s="394"/>
      <c r="BD1112" s="394"/>
      <c r="BE1112" s="394"/>
      <c r="BF1112" s="394"/>
      <c r="BG1112" s="394"/>
      <c r="BH1112" s="394"/>
      <c r="BI1112" s="394"/>
      <c r="BJ1112" s="394"/>
      <c r="BK1112" s="394"/>
      <c r="BL1112" s="394"/>
      <c r="BM1112" s="394"/>
      <c r="BN1112" s="394"/>
      <c r="BO1112" s="394"/>
      <c r="BP1112" s="394"/>
      <c r="BQ1112" s="394"/>
      <c r="BR1112" s="394"/>
      <c r="BS1112" s="394"/>
      <c r="BT1112" s="394"/>
      <c r="BU1112" s="394"/>
      <c r="BV1112" s="394"/>
    </row>
    <row r="1113" s="211" customFormat="true" ht="15" customHeight="true" x14ac:dyDescent="0.2">
      <c r="BA1113" s="394"/>
      <c r="BB1113" s="238"/>
      <c r="BC1113" s="394"/>
      <c r="BD1113" s="394"/>
      <c r="BE1113" s="394"/>
      <c r="BF1113" s="394"/>
      <c r="BG1113" s="394"/>
      <c r="BH1113" s="394"/>
      <c r="BI1113" s="394"/>
      <c r="BJ1113" s="394"/>
      <c r="BK1113" s="394"/>
      <c r="BL1113" s="394"/>
      <c r="BM1113" s="394"/>
      <c r="BN1113" s="394"/>
      <c r="BO1113" s="394"/>
      <c r="BP1113" s="394"/>
      <c r="BQ1113" s="394"/>
      <c r="BR1113" s="394"/>
      <c r="BS1113" s="394"/>
      <c r="BT1113" s="394"/>
      <c r="BU1113" s="394"/>
      <c r="BV1113" s="394"/>
    </row>
    <row r="1114" s="573" customFormat="true" ht="17.1" customHeight="true" x14ac:dyDescent="0.2">
      <c r="A1114" s="575"/>
      <c r="B1114" s="563"/>
      <c r="C1114" s="564"/>
      <c r="D1114" s="565"/>
      <c r="E1114" s="565"/>
      <c r="F1114" s="565"/>
      <c r="G1114" s="566"/>
      <c r="H1114" s="565"/>
      <c r="I1114" s="565"/>
      <c r="J1114" s="565"/>
      <c r="K1114" s="565"/>
      <c r="L1114" s="566"/>
      <c r="M1114" s="565"/>
      <c r="N1114" s="565"/>
      <c r="O1114" s="565"/>
      <c r="P1114" s="565"/>
      <c r="Q1114" s="566"/>
      <c r="R1114" s="565"/>
      <c r="S1114" s="565"/>
      <c r="T1114" s="565"/>
      <c r="U1114" s="565"/>
      <c r="V1114" s="567"/>
      <c r="BA1114" s="394"/>
      <c r="BB1114" s="238"/>
      <c r="BC1114" s="394"/>
      <c r="BD1114" s="394"/>
      <c r="BE1114" s="394"/>
      <c r="BF1114" s="394"/>
      <c r="BG1114" s="394"/>
      <c r="BH1114" s="394"/>
      <c r="BI1114" s="394"/>
      <c r="BJ1114" s="394"/>
      <c r="BK1114" s="394"/>
      <c r="BL1114" s="394"/>
      <c r="BM1114" s="394"/>
      <c r="BN1114" s="394"/>
      <c r="BO1114" s="394"/>
      <c r="BP1114" s="394"/>
      <c r="BQ1114" s="394"/>
      <c r="BR1114" s="394"/>
      <c r="BS1114" s="394"/>
      <c r="BT1114" s="394"/>
      <c r="BU1114" s="394"/>
      <c r="BV1114" s="394"/>
      <c r="BW1114" s="211"/>
      <c r="BX1114" s="211"/>
      <c r="BY1114" s="211"/>
      <c r="BZ1114" s="211"/>
      <c r="CA1114" s="211"/>
      <c r="CB1114" s="211"/>
      <c r="CC1114" s="211"/>
      <c r="CD1114" s="211"/>
      <c r="CE1114" s="211"/>
      <c r="CF1114" s="211"/>
      <c r="CG1114" s="211"/>
      <c r="CH1114" s="211"/>
      <c r="CI1114" s="211"/>
      <c r="CJ1114" s="211"/>
      <c r="CK1114" s="211"/>
      <c r="CL1114" s="211"/>
      <c r="CM1114" s="211"/>
      <c r="CN1114" s="211"/>
      <c r="CO1114" s="211"/>
      <c r="CP1114" s="211"/>
      <c r="CQ1114" s="211"/>
      <c r="CR1114" s="211"/>
      <c r="CS1114" s="211"/>
      <c r="CT1114" s="211"/>
      <c r="CU1114" s="211"/>
      <c r="CV1114" s="211"/>
      <c r="CW1114" s="211"/>
      <c r="CX1114" s="211"/>
      <c r="CY1114" s="211"/>
      <c r="CZ1114" s="211"/>
    </row>
    <row r="1115" s="573" customFormat="true" ht="17.1" customHeight="true" x14ac:dyDescent="0.2">
      <c r="A1115" s="575"/>
      <c r="B1115" s="563"/>
      <c r="C1115" s="564"/>
      <c r="D1115" s="565"/>
      <c r="E1115" s="565"/>
      <c r="F1115" s="565"/>
      <c r="G1115" s="566"/>
      <c r="H1115" s="565"/>
      <c r="I1115" s="565"/>
      <c r="J1115" s="565"/>
      <c r="K1115" s="565"/>
      <c r="L1115" s="566"/>
      <c r="M1115" s="565"/>
      <c r="N1115" s="565"/>
      <c r="O1115" s="565"/>
      <c r="P1115" s="565"/>
      <c r="Q1115" s="566"/>
      <c r="R1115" s="565"/>
      <c r="S1115" s="565"/>
      <c r="T1115" s="565"/>
      <c r="U1115" s="565"/>
      <c r="V1115" s="567"/>
      <c r="BA1115" s="394"/>
      <c r="BB1115" s="238"/>
      <c r="BC1115" s="394"/>
      <c r="BD1115" s="394"/>
      <c r="BE1115" s="394"/>
      <c r="BF1115" s="394"/>
      <c r="BG1115" s="394"/>
      <c r="BH1115" s="394"/>
      <c r="BI1115" s="394"/>
      <c r="BJ1115" s="394"/>
      <c r="BK1115" s="394"/>
      <c r="BL1115" s="394"/>
      <c r="BM1115" s="394"/>
      <c r="BN1115" s="394"/>
      <c r="BO1115" s="394"/>
      <c r="BP1115" s="394"/>
      <c r="BQ1115" s="394"/>
      <c r="BR1115" s="394"/>
      <c r="BS1115" s="394"/>
      <c r="BT1115" s="394"/>
      <c r="BU1115" s="394"/>
      <c r="BV1115" s="394"/>
      <c r="BW1115" s="211"/>
      <c r="BX1115" s="211"/>
      <c r="BY1115" s="211"/>
      <c r="BZ1115" s="211"/>
      <c r="CA1115" s="211"/>
      <c r="CB1115" s="211"/>
      <c r="CC1115" s="211"/>
      <c r="CD1115" s="211"/>
      <c r="CE1115" s="211"/>
      <c r="CF1115" s="211"/>
      <c r="CG1115" s="211"/>
      <c r="CH1115" s="211"/>
      <c r="CI1115" s="211"/>
      <c r="CJ1115" s="211"/>
      <c r="CK1115" s="211"/>
      <c r="CL1115" s="211"/>
      <c r="CM1115" s="211"/>
      <c r="CN1115" s="211"/>
      <c r="CO1115" s="211"/>
      <c r="CP1115" s="211"/>
      <c r="CQ1115" s="211"/>
      <c r="CR1115" s="211"/>
      <c r="CS1115" s="211"/>
      <c r="CT1115" s="211"/>
      <c r="CU1115" s="211"/>
      <c r="CV1115" s="211"/>
      <c r="CW1115" s="211"/>
      <c r="CX1115" s="211"/>
      <c r="CY1115" s="211"/>
      <c r="CZ1115" s="211"/>
    </row>
    <row r="1116" s="573" customFormat="true" ht="17.1" customHeight="true" x14ac:dyDescent="0.2">
      <c r="A1116" s="575"/>
      <c r="B1116" s="563"/>
      <c r="C1116" s="564"/>
      <c r="D1116" s="565"/>
      <c r="E1116" s="565"/>
      <c r="F1116" s="565"/>
      <c r="G1116" s="566"/>
      <c r="H1116" s="565"/>
      <c r="I1116" s="565"/>
      <c r="J1116" s="565"/>
      <c r="K1116" s="565"/>
      <c r="L1116" s="566"/>
      <c r="M1116" s="565"/>
      <c r="N1116" s="565"/>
      <c r="O1116" s="565"/>
      <c r="P1116" s="565"/>
      <c r="Q1116" s="566"/>
      <c r="R1116" s="565"/>
      <c r="S1116" s="565"/>
      <c r="T1116" s="565"/>
      <c r="U1116" s="565"/>
      <c r="V1116" s="567"/>
      <c r="BA1116" s="394"/>
      <c r="BB1116" s="238"/>
      <c r="BC1116" s="394"/>
      <c r="BD1116" s="394"/>
      <c r="BE1116" s="394"/>
      <c r="BF1116" s="394"/>
      <c r="BG1116" s="394"/>
      <c r="BH1116" s="394"/>
      <c r="BI1116" s="394"/>
      <c r="BJ1116" s="394"/>
      <c r="BK1116" s="394"/>
      <c r="BL1116" s="394"/>
      <c r="BM1116" s="394"/>
      <c r="BN1116" s="394"/>
      <c r="BO1116" s="394"/>
      <c r="BP1116" s="394"/>
      <c r="BQ1116" s="394"/>
      <c r="BR1116" s="394"/>
      <c r="BS1116" s="394"/>
      <c r="BT1116" s="394"/>
      <c r="BU1116" s="394"/>
      <c r="BV1116" s="394"/>
      <c r="BW1116" s="211"/>
      <c r="BX1116" s="211"/>
      <c r="BY1116" s="211"/>
      <c r="BZ1116" s="211"/>
      <c r="CA1116" s="211"/>
      <c r="CB1116" s="211"/>
      <c r="CC1116" s="211"/>
      <c r="CD1116" s="211"/>
      <c r="CE1116" s="211"/>
      <c r="CF1116" s="211"/>
      <c r="CG1116" s="211"/>
      <c r="CH1116" s="211"/>
      <c r="CI1116" s="211"/>
      <c r="CJ1116" s="211"/>
      <c r="CK1116" s="211"/>
      <c r="CL1116" s="211"/>
      <c r="CM1116" s="211"/>
      <c r="CN1116" s="211"/>
      <c r="CO1116" s="211"/>
      <c r="CP1116" s="211"/>
      <c r="CQ1116" s="211"/>
      <c r="CR1116" s="211"/>
      <c r="CS1116" s="211"/>
      <c r="CT1116" s="211"/>
      <c r="CU1116" s="211"/>
      <c r="CV1116" s="211"/>
      <c r="CW1116" s="211"/>
      <c r="CX1116" s="211"/>
      <c r="CY1116" s="211"/>
      <c r="CZ1116" s="211"/>
    </row>
    <row r="1117" s="573" customFormat="true" ht="17.1" customHeight="true" x14ac:dyDescent="0.2">
      <c r="A1117" s="576"/>
      <c r="B1117" s="568"/>
      <c r="C1117" s="569"/>
      <c r="D1117" s="570"/>
      <c r="E1117" s="570"/>
      <c r="F1117" s="570"/>
      <c r="G1117" s="571"/>
      <c r="H1117" s="570"/>
      <c r="I1117" s="570"/>
      <c r="J1117" s="570"/>
      <c r="K1117" s="570"/>
      <c r="L1117" s="571"/>
      <c r="M1117" s="570"/>
      <c r="N1117" s="570"/>
      <c r="O1117" s="570"/>
      <c r="P1117" s="570"/>
      <c r="Q1117" s="571"/>
      <c r="R1117" s="570"/>
      <c r="S1117" s="570"/>
      <c r="T1117" s="570"/>
      <c r="U1117" s="570"/>
      <c r="V1117" s="572"/>
      <c r="BA1117" s="394"/>
      <c r="BB1117" s="238"/>
      <c r="BC1117" s="394"/>
      <c r="BD1117" s="394"/>
      <c r="BE1117" s="394"/>
      <c r="BF1117" s="394"/>
      <c r="BG1117" s="394"/>
      <c r="BH1117" s="394"/>
      <c r="BI1117" s="394"/>
      <c r="BJ1117" s="394"/>
      <c r="BK1117" s="394"/>
      <c r="BL1117" s="394"/>
      <c r="BM1117" s="394"/>
      <c r="BN1117" s="394"/>
      <c r="BO1117" s="394"/>
      <c r="BP1117" s="394"/>
      <c r="BQ1117" s="394"/>
      <c r="BR1117" s="394"/>
      <c r="BS1117" s="394"/>
      <c r="BT1117" s="394"/>
      <c r="BU1117" s="394"/>
      <c r="BV1117" s="394"/>
      <c r="BW1117" s="211"/>
      <c r="BX1117" s="211"/>
      <c r="BY1117" s="211"/>
      <c r="BZ1117" s="211"/>
      <c r="CA1117" s="211"/>
      <c r="CB1117" s="211"/>
      <c r="CC1117" s="211"/>
      <c r="CD1117" s="211"/>
      <c r="CE1117" s="211"/>
      <c r="CF1117" s="211"/>
      <c r="CG1117" s="211"/>
      <c r="CH1117" s="211"/>
      <c r="CI1117" s="211"/>
      <c r="CJ1117" s="211"/>
      <c r="CK1117" s="211"/>
      <c r="CL1117" s="211"/>
      <c r="CM1117" s="211"/>
      <c r="CN1117" s="211"/>
      <c r="CO1117" s="211"/>
      <c r="CP1117" s="211"/>
      <c r="CQ1117" s="211"/>
      <c r="CR1117" s="211"/>
      <c r="CS1117" s="211"/>
      <c r="CT1117" s="211"/>
      <c r="CU1117" s="211"/>
      <c r="CV1117" s="211"/>
      <c r="CW1117" s="211"/>
      <c r="CX1117" s="211"/>
      <c r="CY1117" s="211"/>
      <c r="CZ1117" s="211"/>
    </row>
    <row r="1118" s="211" customFormat="true" ht="15" customHeight="true" x14ac:dyDescent="0.2">
      <c r="BA1118" s="394"/>
      <c r="BB1118" s="238"/>
      <c r="BC1118" s="394"/>
      <c r="BD1118" s="394"/>
      <c r="BE1118" s="394"/>
      <c r="BF1118" s="394"/>
      <c r="BG1118" s="394"/>
      <c r="BH1118" s="394"/>
      <c r="BI1118" s="394"/>
      <c r="BJ1118" s="394"/>
      <c r="BK1118" s="394"/>
      <c r="BL1118" s="394"/>
      <c r="BM1118" s="394"/>
      <c r="BN1118" s="394"/>
      <c r="BO1118" s="394"/>
      <c r="BP1118" s="394"/>
      <c r="BQ1118" s="394"/>
      <c r="BR1118" s="394"/>
      <c r="BS1118" s="394"/>
      <c r="BT1118" s="394"/>
      <c r="BU1118" s="394"/>
      <c r="BV1118" s="394"/>
    </row>
    <row r="1119" s="211" customFormat="true" ht="15" customHeight="true" x14ac:dyDescent="0.2">
      <c r="BA1119" s="394"/>
      <c r="BB1119" s="238"/>
      <c r="BC1119" s="394"/>
      <c r="BD1119" s="394"/>
      <c r="BE1119" s="394"/>
      <c r="BF1119" s="394"/>
      <c r="BG1119" s="394"/>
      <c r="BH1119" s="394"/>
      <c r="BI1119" s="394"/>
      <c r="BJ1119" s="394"/>
      <c r="BK1119" s="394"/>
      <c r="BL1119" s="394"/>
      <c r="BM1119" s="394"/>
      <c r="BN1119" s="394"/>
      <c r="BO1119" s="394"/>
      <c r="BP1119" s="394"/>
      <c r="BQ1119" s="394"/>
      <c r="BR1119" s="394"/>
      <c r="BS1119" s="394"/>
      <c r="BT1119" s="394"/>
      <c r="BU1119" s="394"/>
      <c r="BV1119" s="394"/>
    </row>
    <row r="1120" s="211" customFormat="true" ht="15" customHeight="true" x14ac:dyDescent="0.2">
      <c r="BA1120" s="394"/>
      <c r="BB1120" s="238"/>
      <c r="BC1120" s="394"/>
      <c r="BD1120" s="394"/>
      <c r="BE1120" s="394"/>
      <c r="BF1120" s="394"/>
      <c r="BG1120" s="394"/>
      <c r="BH1120" s="394"/>
      <c r="BI1120" s="394"/>
      <c r="BJ1120" s="394"/>
      <c r="BK1120" s="394"/>
      <c r="BL1120" s="394"/>
      <c r="BM1120" s="394"/>
      <c r="BN1120" s="394"/>
      <c r="BO1120" s="394"/>
      <c r="BP1120" s="394"/>
      <c r="BQ1120" s="394"/>
      <c r="BR1120" s="394"/>
      <c r="BS1120" s="394"/>
      <c r="BT1120" s="394"/>
      <c r="BU1120" s="394"/>
      <c r="BV1120" s="394"/>
    </row>
    <row r="1121" s="211" customFormat="true" ht="15" customHeight="true" x14ac:dyDescent="0.2">
      <c r="BA1121" s="394"/>
      <c r="BB1121" s="238"/>
      <c r="BC1121" s="394"/>
      <c r="BD1121" s="394"/>
      <c r="BE1121" s="394"/>
      <c r="BF1121" s="394"/>
      <c r="BG1121" s="394"/>
      <c r="BH1121" s="394"/>
      <c r="BI1121" s="394"/>
      <c r="BJ1121" s="394"/>
      <c r="BK1121" s="394"/>
      <c r="BL1121" s="394"/>
      <c r="BM1121" s="394"/>
      <c r="BN1121" s="394"/>
      <c r="BO1121" s="394"/>
      <c r="BP1121" s="394"/>
      <c r="BQ1121" s="394"/>
      <c r="BR1121" s="394"/>
      <c r="BS1121" s="394"/>
      <c r="BT1121" s="394"/>
      <c r="BU1121" s="394"/>
      <c r="BV1121" s="394"/>
    </row>
    <row r="1122" s="211" customFormat="true" ht="15" customHeight="true" x14ac:dyDescent="0.2">
      <c r="BA1122" s="394"/>
      <c r="BB1122" s="238"/>
      <c r="BC1122" s="394"/>
      <c r="BD1122" s="394"/>
      <c r="BE1122" s="394"/>
      <c r="BF1122" s="394"/>
      <c r="BG1122" s="394"/>
      <c r="BH1122" s="394"/>
      <c r="BI1122" s="394"/>
      <c r="BJ1122" s="394"/>
      <c r="BK1122" s="394"/>
      <c r="BL1122" s="394"/>
      <c r="BM1122" s="394"/>
      <c r="BN1122" s="394"/>
      <c r="BO1122" s="394"/>
      <c r="BP1122" s="394"/>
      <c r="BQ1122" s="394"/>
      <c r="BR1122" s="394"/>
      <c r="BS1122" s="394"/>
      <c r="BT1122" s="394"/>
      <c r="BU1122" s="394"/>
      <c r="BV1122" s="394"/>
    </row>
    <row r="1123" s="211" customFormat="true" ht="15" customHeight="true" x14ac:dyDescent="0.2">
      <c r="BA1123" s="394"/>
      <c r="BB1123" s="238"/>
      <c r="BC1123" s="394"/>
      <c r="BD1123" s="394"/>
      <c r="BE1123" s="394"/>
      <c r="BF1123" s="394"/>
      <c r="BG1123" s="394"/>
      <c r="BH1123" s="394"/>
      <c r="BI1123" s="394"/>
      <c r="BJ1123" s="394"/>
      <c r="BK1123" s="394"/>
      <c r="BL1123" s="394"/>
      <c r="BM1123" s="394"/>
      <c r="BN1123" s="394"/>
      <c r="BO1123" s="394"/>
      <c r="BP1123" s="394"/>
      <c r="BQ1123" s="394"/>
      <c r="BR1123" s="394"/>
      <c r="BS1123" s="394"/>
      <c r="BT1123" s="394"/>
      <c r="BU1123" s="394"/>
      <c r="BV1123" s="394"/>
    </row>
    <row r="1124" s="211" customFormat="true" ht="15" customHeight="true" x14ac:dyDescent="0.2">
      <c r="BA1124" s="394"/>
      <c r="BB1124" s="238"/>
      <c r="BC1124" s="394"/>
      <c r="BD1124" s="394"/>
      <c r="BE1124" s="394"/>
      <c r="BF1124" s="394"/>
      <c r="BG1124" s="394"/>
      <c r="BH1124" s="394"/>
      <c r="BI1124" s="394"/>
      <c r="BJ1124" s="394"/>
      <c r="BK1124" s="394"/>
      <c r="BL1124" s="394"/>
      <c r="BM1124" s="394"/>
      <c r="BN1124" s="394"/>
      <c r="BO1124" s="394"/>
      <c r="BP1124" s="394"/>
      <c r="BQ1124" s="394"/>
      <c r="BR1124" s="394"/>
      <c r="BS1124" s="394"/>
      <c r="BT1124" s="394"/>
      <c r="BU1124" s="394"/>
      <c r="BV1124" s="394"/>
    </row>
    <row r="1125" s="211" customFormat="true" ht="15" customHeight="true" x14ac:dyDescent="0.2">
      <c r="BA1125" s="394"/>
      <c r="BB1125" s="238"/>
      <c r="BC1125" s="394"/>
      <c r="BD1125" s="394"/>
      <c r="BE1125" s="394"/>
      <c r="BF1125" s="394"/>
      <c r="BG1125" s="394"/>
      <c r="BH1125" s="394"/>
      <c r="BI1125" s="394"/>
      <c r="BJ1125" s="394"/>
      <c r="BK1125" s="394"/>
      <c r="BL1125" s="394"/>
      <c r="BM1125" s="394"/>
      <c r="BN1125" s="394"/>
      <c r="BO1125" s="394"/>
      <c r="BP1125" s="394"/>
      <c r="BQ1125" s="394"/>
      <c r="BR1125" s="394"/>
      <c r="BS1125" s="394"/>
      <c r="BT1125" s="394"/>
      <c r="BU1125" s="394"/>
      <c r="BV1125" s="394"/>
    </row>
    <row r="1126" s="211" customFormat="true" ht="15" customHeight="true" x14ac:dyDescent="0.2">
      <c r="BA1126" s="394"/>
      <c r="BB1126" s="238"/>
      <c r="BC1126" s="394"/>
      <c r="BD1126" s="394"/>
      <c r="BE1126" s="394"/>
      <c r="BF1126" s="394"/>
      <c r="BG1126" s="394"/>
      <c r="BH1126" s="394"/>
      <c r="BI1126" s="394"/>
      <c r="BJ1126" s="394"/>
      <c r="BK1126" s="394"/>
      <c r="BL1126" s="394"/>
      <c r="BM1126" s="394"/>
      <c r="BN1126" s="394"/>
      <c r="BO1126" s="394"/>
      <c r="BP1126" s="394"/>
      <c r="BQ1126" s="394"/>
      <c r="BR1126" s="394"/>
      <c r="BS1126" s="394"/>
      <c r="BT1126" s="394"/>
      <c r="BU1126" s="394"/>
      <c r="BV1126" s="394"/>
    </row>
    <row r="1127" s="211" customFormat="true" ht="15" customHeight="true" x14ac:dyDescent="0.2">
      <c r="BA1127" s="394"/>
      <c r="BB1127" s="238"/>
      <c r="BC1127" s="394"/>
      <c r="BD1127" s="394"/>
      <c r="BE1127" s="394"/>
      <c r="BF1127" s="394"/>
      <c r="BG1127" s="394"/>
      <c r="BH1127" s="394"/>
      <c r="BI1127" s="394"/>
      <c r="BJ1127" s="394"/>
      <c r="BK1127" s="394"/>
      <c r="BL1127" s="394"/>
      <c r="BM1127" s="394"/>
      <c r="BN1127" s="394"/>
      <c r="BO1127" s="394"/>
      <c r="BP1127" s="394"/>
      <c r="BQ1127" s="394"/>
      <c r="BR1127" s="394"/>
      <c r="BS1127" s="394"/>
      <c r="BT1127" s="394"/>
      <c r="BU1127" s="394"/>
      <c r="BV1127" s="394"/>
    </row>
    <row r="1128" s="211" customFormat="true" ht="15" customHeight="true" x14ac:dyDescent="0.2">
      <c r="BA1128" s="394"/>
      <c r="BB1128" s="238"/>
      <c r="BC1128" s="394"/>
      <c r="BD1128" s="394"/>
      <c r="BE1128" s="394"/>
      <c r="BF1128" s="394"/>
      <c r="BG1128" s="394"/>
      <c r="BH1128" s="394"/>
      <c r="BI1128" s="394"/>
      <c r="BJ1128" s="394"/>
      <c r="BK1128" s="394"/>
      <c r="BL1128" s="394"/>
      <c r="BM1128" s="394"/>
      <c r="BN1128" s="394"/>
      <c r="BO1128" s="394"/>
      <c r="BP1128" s="394"/>
      <c r="BQ1128" s="394"/>
      <c r="BR1128" s="394"/>
      <c r="BS1128" s="394"/>
      <c r="BT1128" s="394"/>
      <c r="BU1128" s="394"/>
      <c r="BV1128" s="394"/>
    </row>
    <row r="1129" s="211" customFormat="true" ht="15" customHeight="true" x14ac:dyDescent="0.2">
      <c r="BA1129" s="394"/>
      <c r="BB1129" s="238"/>
      <c r="BC1129" s="394"/>
      <c r="BD1129" s="394"/>
      <c r="BE1129" s="394"/>
      <c r="BF1129" s="394"/>
      <c r="BG1129" s="394"/>
      <c r="BH1129" s="394"/>
      <c r="BI1129" s="394"/>
      <c r="BJ1129" s="394"/>
      <c r="BK1129" s="394"/>
      <c r="BL1129" s="394"/>
      <c r="BM1129" s="394"/>
      <c r="BN1129" s="394"/>
      <c r="BO1129" s="394"/>
      <c r="BP1129" s="394"/>
      <c r="BQ1129" s="394"/>
      <c r="BR1129" s="394"/>
      <c r="BS1129" s="394"/>
      <c r="BT1129" s="394"/>
      <c r="BU1129" s="394"/>
      <c r="BV1129" s="394"/>
    </row>
    <row r="1130" s="211" customFormat="true" ht="15" customHeight="true" x14ac:dyDescent="0.2">
      <c r="BA1130" s="394"/>
      <c r="BB1130" s="238"/>
      <c r="BC1130" s="394"/>
      <c r="BD1130" s="394"/>
      <c r="BE1130" s="394"/>
      <c r="BF1130" s="394"/>
      <c r="BG1130" s="394"/>
      <c r="BH1130" s="394"/>
      <c r="BI1130" s="394"/>
      <c r="BJ1130" s="394"/>
      <c r="BK1130" s="394"/>
      <c r="BL1130" s="394"/>
      <c r="BM1130" s="394"/>
      <c r="BN1130" s="394"/>
      <c r="BO1130" s="394"/>
      <c r="BP1130" s="394"/>
      <c r="BQ1130" s="394"/>
      <c r="BR1130" s="394"/>
      <c r="BS1130" s="394"/>
      <c r="BT1130" s="394"/>
      <c r="BU1130" s="394"/>
      <c r="BV1130" s="394"/>
    </row>
    <row r="1131" s="211" customFormat="true" ht="15" customHeight="true" x14ac:dyDescent="0.2">
      <c r="BA1131" s="394"/>
      <c r="BB1131" s="238"/>
      <c r="BC1131" s="394"/>
      <c r="BD1131" s="394"/>
      <c r="BE1131" s="394"/>
      <c r="BF1131" s="394"/>
      <c r="BG1131" s="394"/>
      <c r="BH1131" s="394"/>
      <c r="BI1131" s="394"/>
      <c r="BJ1131" s="394"/>
      <c r="BK1131" s="394"/>
      <c r="BL1131" s="394"/>
      <c r="BM1131" s="394"/>
      <c r="BN1131" s="394"/>
      <c r="BO1131" s="394"/>
      <c r="BP1131" s="394"/>
      <c r="BQ1131" s="394"/>
      <c r="BR1131" s="394"/>
      <c r="BS1131" s="394"/>
      <c r="BT1131" s="394"/>
      <c r="BU1131" s="394"/>
      <c r="BV1131" s="394"/>
    </row>
    <row r="1132" s="211" customFormat="true" ht="15" customHeight="true" x14ac:dyDescent="0.2">
      <c r="BA1132" s="394"/>
      <c r="BB1132" s="238"/>
      <c r="BC1132" s="394"/>
      <c r="BD1132" s="394"/>
      <c r="BE1132" s="394"/>
      <c r="BF1132" s="394"/>
      <c r="BG1132" s="394"/>
      <c r="BH1132" s="394"/>
      <c r="BI1132" s="394"/>
      <c r="BJ1132" s="394"/>
      <c r="BK1132" s="394"/>
      <c r="BL1132" s="394"/>
      <c r="BM1132" s="394"/>
      <c r="BN1132" s="394"/>
      <c r="BO1132" s="394"/>
      <c r="BP1132" s="394"/>
      <c r="BQ1132" s="394"/>
      <c r="BR1132" s="394"/>
      <c r="BS1132" s="394"/>
      <c r="BT1132" s="394"/>
      <c r="BU1132" s="394"/>
      <c r="BV1132" s="394"/>
    </row>
    <row r="1133" s="211" customFormat="true" ht="15" customHeight="true" x14ac:dyDescent="0.2">
      <c r="BA1133" s="394"/>
      <c r="BB1133" s="238"/>
      <c r="BC1133" s="394"/>
      <c r="BD1133" s="394"/>
      <c r="BE1133" s="394"/>
      <c r="BF1133" s="394"/>
      <c r="BG1133" s="394"/>
      <c r="BH1133" s="394"/>
      <c r="BI1133" s="394"/>
      <c r="BJ1133" s="394"/>
      <c r="BK1133" s="394"/>
      <c r="BL1133" s="394"/>
      <c r="BM1133" s="394"/>
      <c r="BN1133" s="394"/>
      <c r="BO1133" s="394"/>
      <c r="BP1133" s="394"/>
      <c r="BQ1133" s="394"/>
      <c r="BR1133" s="394"/>
      <c r="BS1133" s="394"/>
      <c r="BT1133" s="394"/>
      <c r="BU1133" s="394"/>
      <c r="BV1133" s="394"/>
    </row>
    <row r="1134" s="211" customFormat="true" ht="15" customHeight="true" x14ac:dyDescent="0.2">
      <c r="BA1134" s="394"/>
      <c r="BB1134" s="238"/>
      <c r="BC1134" s="394"/>
      <c r="BD1134" s="394"/>
      <c r="BE1134" s="394"/>
      <c r="BF1134" s="394"/>
      <c r="BG1134" s="394"/>
      <c r="BH1134" s="394"/>
      <c r="BI1134" s="394"/>
      <c r="BJ1134" s="394"/>
      <c r="BK1134" s="394"/>
      <c r="BL1134" s="394"/>
      <c r="BM1134" s="394"/>
      <c r="BN1134" s="394"/>
      <c r="BO1134" s="394"/>
      <c r="BP1134" s="394"/>
      <c r="BQ1134" s="394"/>
      <c r="BR1134" s="394"/>
      <c r="BS1134" s="394"/>
      <c r="BT1134" s="394"/>
      <c r="BU1134" s="394"/>
      <c r="BV1134" s="394"/>
    </row>
    <row r="1135" s="211" customFormat="true" ht="15" customHeight="true" x14ac:dyDescent="0.2">
      <c r="BA1135" s="394"/>
      <c r="BB1135" s="238"/>
      <c r="BC1135" s="394"/>
      <c r="BD1135" s="394"/>
      <c r="BE1135" s="394"/>
      <c r="BF1135" s="394"/>
      <c r="BG1135" s="394"/>
      <c r="BH1135" s="394"/>
      <c r="BI1135" s="394"/>
      <c r="BJ1135" s="394"/>
      <c r="BK1135" s="394"/>
      <c r="BL1135" s="394"/>
      <c r="BM1135" s="394"/>
      <c r="BN1135" s="394"/>
      <c r="BO1135" s="394"/>
      <c r="BP1135" s="394"/>
      <c r="BQ1135" s="394"/>
      <c r="BR1135" s="394"/>
      <c r="BS1135" s="394"/>
      <c r="BT1135" s="394"/>
      <c r="BU1135" s="394"/>
      <c r="BV1135" s="394"/>
    </row>
    <row r="1136" s="211" customFormat="true" ht="15" customHeight="true" x14ac:dyDescent="0.2">
      <c r="BA1136" s="394"/>
      <c r="BB1136" s="238"/>
      <c r="BC1136" s="394"/>
      <c r="BD1136" s="394"/>
      <c r="BE1136" s="394"/>
      <c r="BF1136" s="394"/>
      <c r="BG1136" s="394"/>
      <c r="BH1136" s="394"/>
      <c r="BI1136" s="394"/>
      <c r="BJ1136" s="394"/>
      <c r="BK1136" s="394"/>
      <c r="BL1136" s="394"/>
      <c r="BM1136" s="394"/>
      <c r="BN1136" s="394"/>
      <c r="BO1136" s="394"/>
      <c r="BP1136" s="394"/>
      <c r="BQ1136" s="394"/>
      <c r="BR1136" s="394"/>
      <c r="BS1136" s="394"/>
      <c r="BT1136" s="394"/>
      <c r="BU1136" s="394"/>
      <c r="BV1136" s="394"/>
    </row>
    <row r="1137" s="211" customFormat="true" ht="15" customHeight="true" x14ac:dyDescent="0.2">
      <c r="BA1137" s="394"/>
      <c r="BB1137" s="238"/>
      <c r="BC1137" s="394"/>
      <c r="BD1137" s="394"/>
      <c r="BE1137" s="394"/>
      <c r="BF1137" s="394"/>
      <c r="BG1137" s="394"/>
      <c r="BH1137" s="394"/>
      <c r="BI1137" s="394"/>
      <c r="BJ1137" s="394"/>
      <c r="BK1137" s="394"/>
      <c r="BL1137" s="394"/>
      <c r="BM1137" s="394"/>
      <c r="BN1137" s="394"/>
      <c r="BO1137" s="394"/>
      <c r="BP1137" s="394"/>
      <c r="BQ1137" s="394"/>
      <c r="BR1137" s="394"/>
      <c r="BS1137" s="394"/>
      <c r="BT1137" s="394"/>
      <c r="BU1137" s="394"/>
      <c r="BV1137" s="394"/>
    </row>
    <row r="1138" s="211" customFormat="true" ht="15" customHeight="true" x14ac:dyDescent="0.2">
      <c r="BA1138" s="394"/>
      <c r="BB1138" s="238"/>
      <c r="BC1138" s="394"/>
      <c r="BD1138" s="394"/>
      <c r="BE1138" s="394"/>
      <c r="BF1138" s="394"/>
      <c r="BG1138" s="394"/>
      <c r="BH1138" s="394"/>
      <c r="BI1138" s="394"/>
      <c r="BJ1138" s="394"/>
      <c r="BK1138" s="394"/>
      <c r="BL1138" s="394"/>
      <c r="BM1138" s="394"/>
      <c r="BN1138" s="394"/>
      <c r="BO1138" s="394"/>
      <c r="BP1138" s="394"/>
      <c r="BQ1138" s="394"/>
      <c r="BR1138" s="394"/>
      <c r="BS1138" s="394"/>
      <c r="BT1138" s="394"/>
      <c r="BU1138" s="394"/>
      <c r="BV1138" s="394"/>
    </row>
    <row r="1139" s="211" customFormat="true" ht="15" customHeight="true" x14ac:dyDescent="0.2">
      <c r="BA1139" s="394"/>
      <c r="BB1139" s="238"/>
      <c r="BC1139" s="394"/>
      <c r="BD1139" s="394"/>
      <c r="BE1139" s="394"/>
      <c r="BF1139" s="394"/>
      <c r="BG1139" s="394"/>
      <c r="BH1139" s="394"/>
      <c r="BI1139" s="394"/>
      <c r="BJ1139" s="394"/>
      <c r="BK1139" s="394"/>
      <c r="BL1139" s="394"/>
      <c r="BM1139" s="394"/>
      <c r="BN1139" s="394"/>
      <c r="BO1139" s="394"/>
      <c r="BP1139" s="394"/>
      <c r="BQ1139" s="394"/>
      <c r="BR1139" s="394"/>
      <c r="BS1139" s="394"/>
      <c r="BT1139" s="394"/>
      <c r="BU1139" s="394"/>
      <c r="BV1139" s="394"/>
    </row>
    <row r="1140" s="211" customFormat="true" ht="15" customHeight="true" x14ac:dyDescent="0.2">
      <c r="BA1140" s="394"/>
      <c r="BB1140" s="238"/>
      <c r="BC1140" s="394"/>
      <c r="BD1140" s="394"/>
      <c r="BE1140" s="394"/>
      <c r="BF1140" s="394"/>
      <c r="BG1140" s="394"/>
      <c r="BH1140" s="394"/>
      <c r="BI1140" s="394"/>
      <c r="BJ1140" s="394"/>
      <c r="BK1140" s="394"/>
      <c r="BL1140" s="394"/>
      <c r="BM1140" s="394"/>
      <c r="BN1140" s="394"/>
      <c r="BO1140" s="394"/>
      <c r="BP1140" s="394"/>
      <c r="BQ1140" s="394"/>
      <c r="BR1140" s="394"/>
      <c r="BS1140" s="394"/>
      <c r="BT1140" s="394"/>
      <c r="BU1140" s="394"/>
      <c r="BV1140" s="394"/>
    </row>
    <row r="1141" s="211" customFormat="true" ht="15" customHeight="true" x14ac:dyDescent="0.2">
      <c r="BA1141" s="394"/>
      <c r="BB1141" s="238"/>
      <c r="BC1141" s="394"/>
      <c r="BD1141" s="394"/>
      <c r="BE1141" s="394"/>
      <c r="BF1141" s="394"/>
      <c r="BG1141" s="394"/>
      <c r="BH1141" s="394"/>
      <c r="BI1141" s="394"/>
      <c r="BJ1141" s="394"/>
      <c r="BK1141" s="394"/>
      <c r="BL1141" s="394"/>
      <c r="BM1141" s="394"/>
      <c r="BN1141" s="394"/>
      <c r="BO1141" s="394"/>
      <c r="BP1141" s="394"/>
      <c r="BQ1141" s="394"/>
      <c r="BR1141" s="394"/>
      <c r="BS1141" s="394"/>
      <c r="BT1141" s="394"/>
      <c r="BU1141" s="394"/>
      <c r="BV1141" s="394"/>
    </row>
    <row r="1142" s="211" customFormat="true" ht="15" customHeight="true" x14ac:dyDescent="0.2">
      <c r="BA1142" s="394"/>
      <c r="BB1142" s="238"/>
      <c r="BC1142" s="394"/>
      <c r="BD1142" s="394"/>
      <c r="BE1142" s="394"/>
      <c r="BF1142" s="394"/>
      <c r="BG1142" s="394"/>
      <c r="BH1142" s="394"/>
      <c r="BI1142" s="394"/>
      <c r="BJ1142" s="394"/>
      <c r="BK1142" s="394"/>
      <c r="BL1142" s="394"/>
      <c r="BM1142" s="394"/>
      <c r="BN1142" s="394"/>
      <c r="BO1142" s="394"/>
      <c r="BP1142" s="394"/>
      <c r="BQ1142" s="394"/>
      <c r="BR1142" s="394"/>
      <c r="BS1142" s="394"/>
      <c r="BT1142" s="394"/>
      <c r="BU1142" s="394"/>
      <c r="BV1142" s="394"/>
    </row>
    <row r="1143" s="211" customFormat="true" ht="15" customHeight="true" x14ac:dyDescent="0.2">
      <c r="BA1143" s="394"/>
      <c r="BB1143" s="238"/>
      <c r="BC1143" s="394"/>
      <c r="BD1143" s="394"/>
      <c r="BE1143" s="394"/>
      <c r="BF1143" s="394"/>
      <c r="BG1143" s="394"/>
      <c r="BH1143" s="394"/>
      <c r="BI1143" s="394"/>
      <c r="BJ1143" s="394"/>
      <c r="BK1143" s="394"/>
      <c r="BL1143" s="394"/>
      <c r="BM1143" s="394"/>
      <c r="BN1143" s="394"/>
      <c r="BO1143" s="394"/>
      <c r="BP1143" s="394"/>
      <c r="BQ1143" s="394"/>
      <c r="BR1143" s="394"/>
      <c r="BS1143" s="394"/>
      <c r="BT1143" s="394"/>
      <c r="BU1143" s="394"/>
      <c r="BV1143" s="394"/>
    </row>
    <row r="1144" s="211" customFormat="true" ht="15" customHeight="true" x14ac:dyDescent="0.2">
      <c r="BA1144" s="394"/>
      <c r="BB1144" s="238"/>
      <c r="BC1144" s="394"/>
      <c r="BD1144" s="394"/>
      <c r="BE1144" s="394"/>
      <c r="BF1144" s="394"/>
      <c r="BG1144" s="394"/>
      <c r="BH1144" s="394"/>
      <c r="BI1144" s="394"/>
      <c r="BJ1144" s="394"/>
      <c r="BK1144" s="394"/>
      <c r="BL1144" s="394"/>
      <c r="BM1144" s="394"/>
      <c r="BN1144" s="394"/>
      <c r="BO1144" s="394"/>
      <c r="BP1144" s="394"/>
      <c r="BQ1144" s="394"/>
      <c r="BR1144" s="394"/>
      <c r="BS1144" s="394"/>
      <c r="BT1144" s="394"/>
      <c r="BU1144" s="394"/>
      <c r="BV1144" s="394"/>
    </row>
    <row r="1145" s="211" customFormat="true" ht="15" customHeight="true" x14ac:dyDescent="0.2">
      <c r="BA1145" s="394"/>
      <c r="BB1145" s="238"/>
      <c r="BC1145" s="394"/>
      <c r="BD1145" s="394"/>
      <c r="BE1145" s="394"/>
      <c r="BF1145" s="394"/>
      <c r="BG1145" s="394"/>
      <c r="BH1145" s="394"/>
      <c r="BI1145" s="394"/>
      <c r="BJ1145" s="394"/>
      <c r="BK1145" s="394"/>
      <c r="BL1145" s="394"/>
      <c r="BM1145" s="394"/>
      <c r="BN1145" s="394"/>
      <c r="BO1145" s="394"/>
      <c r="BP1145" s="394"/>
      <c r="BQ1145" s="394"/>
      <c r="BR1145" s="394"/>
      <c r="BS1145" s="394"/>
      <c r="BT1145" s="394"/>
      <c r="BU1145" s="394"/>
      <c r="BV1145" s="394"/>
    </row>
    <row r="1146" s="211" customFormat="true" ht="15" customHeight="true" x14ac:dyDescent="0.2">
      <c r="BA1146" s="394"/>
      <c r="BB1146" s="238"/>
      <c r="BC1146" s="394"/>
      <c r="BD1146" s="394"/>
      <c r="BE1146" s="394"/>
      <c r="BF1146" s="394"/>
      <c r="BG1146" s="394"/>
      <c r="BH1146" s="394"/>
      <c r="BI1146" s="394"/>
      <c r="BJ1146" s="394"/>
      <c r="BK1146" s="394"/>
      <c r="BL1146" s="394"/>
      <c r="BM1146" s="394"/>
      <c r="BN1146" s="394"/>
      <c r="BO1146" s="394"/>
      <c r="BP1146" s="394"/>
      <c r="BQ1146" s="394"/>
      <c r="BR1146" s="394"/>
      <c r="BS1146" s="394"/>
      <c r="BT1146" s="394"/>
      <c r="BU1146" s="394"/>
      <c r="BV1146" s="394"/>
    </row>
    <row r="1147" s="211" customFormat="true" ht="15" customHeight="true" x14ac:dyDescent="0.2">
      <c r="BA1147" s="394"/>
      <c r="BB1147" s="238"/>
      <c r="BC1147" s="394"/>
      <c r="BD1147" s="394"/>
      <c r="BE1147" s="394"/>
      <c r="BF1147" s="394"/>
      <c r="BG1147" s="394"/>
      <c r="BH1147" s="394"/>
      <c r="BI1147" s="394"/>
      <c r="BJ1147" s="394"/>
      <c r="BK1147" s="394"/>
      <c r="BL1147" s="394"/>
      <c r="BM1147" s="394"/>
      <c r="BN1147" s="394"/>
      <c r="BO1147" s="394"/>
      <c r="BP1147" s="394"/>
      <c r="BQ1147" s="394"/>
      <c r="BR1147" s="394"/>
      <c r="BS1147" s="394"/>
      <c r="BT1147" s="394"/>
      <c r="BU1147" s="394"/>
      <c r="BV1147" s="394"/>
    </row>
    <row r="1148" s="211" customFormat="true" ht="15" customHeight="true" x14ac:dyDescent="0.2">
      <c r="BA1148" s="394"/>
      <c r="BB1148" s="238"/>
      <c r="BC1148" s="394"/>
      <c r="BD1148" s="394"/>
      <c r="BE1148" s="394"/>
      <c r="BF1148" s="394"/>
      <c r="BG1148" s="394"/>
      <c r="BH1148" s="394"/>
      <c r="BI1148" s="394"/>
      <c r="BJ1148" s="394"/>
      <c r="BK1148" s="394"/>
      <c r="BL1148" s="394"/>
      <c r="BM1148" s="394"/>
      <c r="BN1148" s="394"/>
      <c r="BO1148" s="394"/>
      <c r="BP1148" s="394"/>
      <c r="BQ1148" s="394"/>
      <c r="BR1148" s="394"/>
      <c r="BS1148" s="394"/>
      <c r="BT1148" s="394"/>
      <c r="BU1148" s="394"/>
      <c r="BV1148" s="394"/>
    </row>
    <row r="1149" s="211" customFormat="true" ht="15" customHeight="true" x14ac:dyDescent="0.2">
      <c r="BA1149" s="394"/>
      <c r="BB1149" s="238"/>
      <c r="BC1149" s="394"/>
      <c r="BD1149" s="394"/>
      <c r="BE1149" s="394"/>
      <c r="BF1149" s="394"/>
      <c r="BG1149" s="394"/>
      <c r="BH1149" s="394"/>
      <c r="BI1149" s="394"/>
      <c r="BJ1149" s="394"/>
      <c r="BK1149" s="394"/>
      <c r="BL1149" s="394"/>
      <c r="BM1149" s="394"/>
      <c r="BN1149" s="394"/>
      <c r="BO1149" s="394"/>
      <c r="BP1149" s="394"/>
      <c r="BQ1149" s="394"/>
      <c r="BR1149" s="394"/>
      <c r="BS1149" s="394"/>
      <c r="BT1149" s="394"/>
      <c r="BU1149" s="394"/>
      <c r="BV1149" s="394"/>
    </row>
    <row r="1150" s="211" customFormat="true" ht="15" customHeight="true" x14ac:dyDescent="0.2">
      <c r="BA1150" s="394"/>
      <c r="BB1150" s="238"/>
      <c r="BC1150" s="394"/>
      <c r="BD1150" s="394"/>
      <c r="BE1150" s="394"/>
      <c r="BF1150" s="394"/>
      <c r="BG1150" s="394"/>
      <c r="BH1150" s="394"/>
      <c r="BI1150" s="394"/>
      <c r="BJ1150" s="394"/>
      <c r="BK1150" s="394"/>
      <c r="BL1150" s="394"/>
      <c r="BM1150" s="394"/>
      <c r="BN1150" s="394"/>
      <c r="BO1150" s="394"/>
      <c r="BP1150" s="394"/>
      <c r="BQ1150" s="394"/>
      <c r="BR1150" s="394"/>
      <c r="BS1150" s="394"/>
      <c r="BT1150" s="394"/>
      <c r="BU1150" s="394"/>
      <c r="BV1150" s="394"/>
    </row>
    <row r="1151" s="211" customFormat="true" ht="15" customHeight="true" x14ac:dyDescent="0.2">
      <c r="BA1151" s="394"/>
      <c r="BB1151" s="238"/>
      <c r="BC1151" s="394"/>
      <c r="BD1151" s="394"/>
      <c r="BE1151" s="394"/>
      <c r="BF1151" s="394"/>
      <c r="BG1151" s="394"/>
      <c r="BH1151" s="394"/>
      <c r="BI1151" s="394"/>
      <c r="BJ1151" s="394"/>
      <c r="BK1151" s="394"/>
      <c r="BL1151" s="394"/>
      <c r="BM1151" s="394"/>
      <c r="BN1151" s="394"/>
      <c r="BO1151" s="394"/>
      <c r="BP1151" s="394"/>
      <c r="BQ1151" s="394"/>
      <c r="BR1151" s="394"/>
      <c r="BS1151" s="394"/>
      <c r="BT1151" s="394"/>
      <c r="BU1151" s="394"/>
      <c r="BV1151" s="394"/>
    </row>
    <row r="1152" s="211" customFormat="true" ht="15" customHeight="true" x14ac:dyDescent="0.2">
      <c r="BA1152" s="394"/>
      <c r="BB1152" s="238"/>
      <c r="BC1152" s="394"/>
      <c r="BD1152" s="394"/>
      <c r="BE1152" s="394"/>
      <c r="BF1152" s="394"/>
      <c r="BG1152" s="394"/>
      <c r="BH1152" s="394"/>
      <c r="BI1152" s="394"/>
      <c r="BJ1152" s="394"/>
      <c r="BK1152" s="394"/>
      <c r="BL1152" s="394"/>
      <c r="BM1152" s="394"/>
      <c r="BN1152" s="394"/>
      <c r="BO1152" s="394"/>
      <c r="BP1152" s="394"/>
      <c r="BQ1152" s="394"/>
      <c r="BR1152" s="394"/>
      <c r="BS1152" s="394"/>
      <c r="BT1152" s="394"/>
      <c r="BU1152" s="394"/>
      <c r="BV1152" s="394"/>
    </row>
    <row r="1153" s="211" customFormat="true" ht="15" customHeight="true" x14ac:dyDescent="0.2">
      <c r="BA1153" s="394"/>
      <c r="BB1153" s="238"/>
      <c r="BC1153" s="394"/>
      <c r="BD1153" s="394"/>
      <c r="BE1153" s="394"/>
      <c r="BF1153" s="394"/>
      <c r="BG1153" s="394"/>
      <c r="BH1153" s="394"/>
      <c r="BI1153" s="394"/>
      <c r="BJ1153" s="394"/>
      <c r="BK1153" s="394"/>
      <c r="BL1153" s="394"/>
      <c r="BM1153" s="394"/>
      <c r="BN1153" s="394"/>
      <c r="BO1153" s="394"/>
      <c r="BP1153" s="394"/>
      <c r="BQ1153" s="394"/>
      <c r="BR1153" s="394"/>
      <c r="BS1153" s="394"/>
      <c r="BT1153" s="394"/>
      <c r="BU1153" s="394"/>
      <c r="BV1153" s="394"/>
    </row>
    <row r="1154" s="211" customFormat="true" ht="15" customHeight="true" x14ac:dyDescent="0.2">
      <c r="BA1154" s="394"/>
      <c r="BB1154" s="238"/>
      <c r="BC1154" s="394"/>
      <c r="BD1154" s="394"/>
      <c r="BE1154" s="394"/>
      <c r="BF1154" s="394"/>
      <c r="BG1154" s="394"/>
      <c r="BH1154" s="394"/>
      <c r="BI1154" s="394"/>
      <c r="BJ1154" s="394"/>
      <c r="BK1154" s="394"/>
      <c r="BL1154" s="394"/>
      <c r="BM1154" s="394"/>
      <c r="BN1154" s="394"/>
      <c r="BO1154" s="394"/>
      <c r="BP1154" s="394"/>
      <c r="BQ1154" s="394"/>
      <c r="BR1154" s="394"/>
      <c r="BS1154" s="394"/>
      <c r="BT1154" s="394"/>
      <c r="BU1154" s="394"/>
      <c r="BV1154" s="394"/>
    </row>
    <row r="1155" s="211" customFormat="true" ht="15" customHeight="true" x14ac:dyDescent="0.2">
      <c r="BA1155" s="394"/>
      <c r="BB1155" s="238"/>
      <c r="BC1155" s="394"/>
      <c r="BD1155" s="394"/>
      <c r="BE1155" s="394"/>
      <c r="BF1155" s="394"/>
      <c r="BG1155" s="394"/>
      <c r="BH1155" s="394"/>
      <c r="BI1155" s="394"/>
      <c r="BJ1155" s="394"/>
      <c r="BK1155" s="394"/>
      <c r="BL1155" s="394"/>
      <c r="BM1155" s="394"/>
      <c r="BN1155" s="394"/>
      <c r="BO1155" s="394"/>
      <c r="BP1155" s="394"/>
      <c r="BQ1155" s="394"/>
      <c r="BR1155" s="394"/>
      <c r="BS1155" s="394"/>
      <c r="BT1155" s="394"/>
      <c r="BU1155" s="394"/>
      <c r="BV1155" s="394"/>
    </row>
    <row r="1156" s="211" customFormat="true" ht="15" customHeight="true" x14ac:dyDescent="0.2">
      <c r="BA1156" s="394"/>
      <c r="BB1156" s="238"/>
      <c r="BC1156" s="394"/>
      <c r="BD1156" s="394"/>
      <c r="BE1156" s="394"/>
      <c r="BF1156" s="394"/>
      <c r="BG1156" s="394"/>
      <c r="BH1156" s="394"/>
      <c r="BI1156" s="394"/>
      <c r="BJ1156" s="394"/>
      <c r="BK1156" s="394"/>
      <c r="BL1156" s="394"/>
      <c r="BM1156" s="394"/>
      <c r="BN1156" s="394"/>
      <c r="BO1156" s="394"/>
      <c r="BP1156" s="394"/>
      <c r="BQ1156" s="394"/>
      <c r="BR1156" s="394"/>
      <c r="BS1156" s="394"/>
      <c r="BT1156" s="394"/>
      <c r="BU1156" s="394"/>
      <c r="BV1156" s="394"/>
    </row>
    <row r="1157" s="211" customFormat="true" ht="15" customHeight="true" x14ac:dyDescent="0.2">
      <c r="BA1157" s="394"/>
      <c r="BB1157" s="238"/>
      <c r="BC1157" s="394"/>
      <c r="BD1157" s="394"/>
      <c r="BE1157" s="394"/>
      <c r="BF1157" s="394"/>
      <c r="BG1157" s="394"/>
      <c r="BH1157" s="394"/>
      <c r="BI1157" s="394"/>
      <c r="BJ1157" s="394"/>
      <c r="BK1157" s="394"/>
      <c r="BL1157" s="394"/>
      <c r="BM1157" s="394"/>
      <c r="BN1157" s="394"/>
      <c r="BO1157" s="394"/>
      <c r="BP1157" s="394"/>
      <c r="BQ1157" s="394"/>
      <c r="BR1157" s="394"/>
      <c r="BS1157" s="394"/>
      <c r="BT1157" s="394"/>
      <c r="BU1157" s="394"/>
      <c r="BV1157" s="394"/>
    </row>
    <row r="1158" s="211" customFormat="true" ht="15" customHeight="true" x14ac:dyDescent="0.2">
      <c r="BA1158" s="394"/>
      <c r="BB1158" s="238"/>
      <c r="BC1158" s="394"/>
      <c r="BD1158" s="394"/>
      <c r="BE1158" s="394"/>
      <c r="BF1158" s="394"/>
      <c r="BG1158" s="394"/>
      <c r="BH1158" s="394"/>
      <c r="BI1158" s="394"/>
      <c r="BJ1158" s="394"/>
      <c r="BK1158" s="394"/>
      <c r="BL1158" s="394"/>
      <c r="BM1158" s="394"/>
      <c r="BN1158" s="394"/>
      <c r="BO1158" s="394"/>
      <c r="BP1158" s="394"/>
      <c r="BQ1158" s="394"/>
      <c r="BR1158" s="394"/>
      <c r="BS1158" s="394"/>
      <c r="BT1158" s="394"/>
      <c r="BU1158" s="394"/>
      <c r="BV1158" s="394"/>
    </row>
    <row r="1159" s="211" customFormat="true" ht="15" customHeight="true" x14ac:dyDescent="0.2">
      <c r="BA1159" s="394"/>
      <c r="BB1159" s="238"/>
      <c r="BC1159" s="394"/>
      <c r="BD1159" s="394"/>
      <c r="BE1159" s="394"/>
      <c r="BF1159" s="394"/>
      <c r="BG1159" s="394"/>
      <c r="BH1159" s="394"/>
      <c r="BI1159" s="394"/>
      <c r="BJ1159" s="394"/>
      <c r="BK1159" s="394"/>
      <c r="BL1159" s="394"/>
      <c r="BM1159" s="394"/>
      <c r="BN1159" s="394"/>
      <c r="BO1159" s="394"/>
      <c r="BP1159" s="394"/>
      <c r="BQ1159" s="394"/>
      <c r="BR1159" s="394"/>
      <c r="BS1159" s="394"/>
      <c r="BT1159" s="394"/>
      <c r="BU1159" s="394"/>
      <c r="BV1159" s="394"/>
    </row>
    <row r="1160" s="211" customFormat="true" ht="15" customHeight="true" x14ac:dyDescent="0.2">
      <c r="BA1160" s="394"/>
      <c r="BB1160" s="238"/>
      <c r="BC1160" s="394"/>
      <c r="BD1160" s="394"/>
      <c r="BE1160" s="394"/>
      <c r="BF1160" s="394"/>
      <c r="BG1160" s="394"/>
      <c r="BH1160" s="394"/>
      <c r="BI1160" s="394"/>
      <c r="BJ1160" s="394"/>
      <c r="BK1160" s="394"/>
      <c r="BL1160" s="394"/>
      <c r="BM1160" s="394"/>
      <c r="BN1160" s="394"/>
      <c r="BO1160" s="394"/>
      <c r="BP1160" s="394"/>
      <c r="BQ1160" s="394"/>
      <c r="BR1160" s="394"/>
      <c r="BS1160" s="394"/>
      <c r="BT1160" s="394"/>
      <c r="BU1160" s="394"/>
      <c r="BV1160" s="394"/>
    </row>
    <row r="1161" s="211" customFormat="true" ht="15" customHeight="true" x14ac:dyDescent="0.2">
      <c r="BA1161" s="394"/>
      <c r="BB1161" s="238"/>
      <c r="BC1161" s="394"/>
      <c r="BD1161" s="394"/>
      <c r="BE1161" s="394"/>
      <c r="BF1161" s="394"/>
      <c r="BG1161" s="394"/>
      <c r="BH1161" s="394"/>
      <c r="BI1161" s="394"/>
      <c r="BJ1161" s="394"/>
      <c r="BK1161" s="394"/>
      <c r="BL1161" s="394"/>
      <c r="BM1161" s="394"/>
      <c r="BN1161" s="394"/>
      <c r="BO1161" s="394"/>
      <c r="BP1161" s="394"/>
      <c r="BQ1161" s="394"/>
      <c r="BR1161" s="394"/>
      <c r="BS1161" s="394"/>
      <c r="BT1161" s="394"/>
      <c r="BU1161" s="394"/>
      <c r="BV1161" s="394"/>
    </row>
    <row r="1162" s="211" customFormat="true" ht="15" customHeight="true" x14ac:dyDescent="0.2">
      <c r="BA1162" s="394"/>
      <c r="BB1162" s="238"/>
      <c r="BC1162" s="394"/>
      <c r="BD1162" s="394"/>
      <c r="BE1162" s="394"/>
      <c r="BF1162" s="394"/>
      <c r="BG1162" s="394"/>
      <c r="BH1162" s="394"/>
      <c r="BI1162" s="394"/>
      <c r="BJ1162" s="394"/>
      <c r="BK1162" s="394"/>
      <c r="BL1162" s="394"/>
      <c r="BM1162" s="394"/>
      <c r="BN1162" s="394"/>
      <c r="BO1162" s="394"/>
      <c r="BP1162" s="394"/>
      <c r="BQ1162" s="394"/>
      <c r="BR1162" s="394"/>
      <c r="BS1162" s="394"/>
      <c r="BT1162" s="394"/>
      <c r="BU1162" s="394"/>
      <c r="BV1162" s="394"/>
    </row>
    <row r="1163" s="211" customFormat="true" ht="15" customHeight="true" x14ac:dyDescent="0.2">
      <c r="BA1163" s="394"/>
      <c r="BB1163" s="238"/>
      <c r="BC1163" s="394"/>
      <c r="BD1163" s="394"/>
      <c r="BE1163" s="394"/>
      <c r="BF1163" s="394"/>
      <c r="BG1163" s="394"/>
      <c r="BH1163" s="394"/>
      <c r="BI1163" s="394"/>
      <c r="BJ1163" s="394"/>
      <c r="BK1163" s="394"/>
      <c r="BL1163" s="394"/>
      <c r="BM1163" s="394"/>
      <c r="BN1163" s="394"/>
      <c r="BO1163" s="394"/>
      <c r="BP1163" s="394"/>
      <c r="BQ1163" s="394"/>
      <c r="BR1163" s="394"/>
      <c r="BS1163" s="394"/>
      <c r="BT1163" s="394"/>
      <c r="BU1163" s="394"/>
      <c r="BV1163" s="394"/>
    </row>
    <row r="1164" s="211" customFormat="true" ht="15" customHeight="true" x14ac:dyDescent="0.2">
      <c r="BA1164" s="394"/>
      <c r="BB1164" s="238"/>
      <c r="BC1164" s="394"/>
      <c r="BD1164" s="394"/>
      <c r="BE1164" s="394"/>
      <c r="BF1164" s="394"/>
      <c r="BG1164" s="394"/>
      <c r="BH1164" s="394"/>
      <c r="BI1164" s="394"/>
      <c r="BJ1164" s="394"/>
      <c r="BK1164" s="394"/>
      <c r="BL1164" s="394"/>
      <c r="BM1164" s="394"/>
      <c r="BN1164" s="394"/>
      <c r="BO1164" s="394"/>
      <c r="BP1164" s="394"/>
      <c r="BQ1164" s="394"/>
      <c r="BR1164" s="394"/>
      <c r="BS1164" s="394"/>
      <c r="BT1164" s="394"/>
      <c r="BU1164" s="394"/>
      <c r="BV1164" s="394"/>
    </row>
    <row r="1165" s="211" customFormat="true" ht="15" customHeight="true" x14ac:dyDescent="0.2">
      <c r="BA1165" s="394"/>
      <c r="BB1165" s="238"/>
      <c r="BC1165" s="394"/>
      <c r="BD1165" s="394"/>
      <c r="BE1165" s="394"/>
      <c r="BF1165" s="394"/>
      <c r="BG1165" s="394"/>
      <c r="BH1165" s="394"/>
      <c r="BI1165" s="394"/>
      <c r="BJ1165" s="394"/>
      <c r="BK1165" s="394"/>
      <c r="BL1165" s="394"/>
      <c r="BM1165" s="394"/>
      <c r="BN1165" s="394"/>
      <c r="BO1165" s="394"/>
      <c r="BP1165" s="394"/>
      <c r="BQ1165" s="394"/>
      <c r="BR1165" s="394"/>
      <c r="BS1165" s="394"/>
      <c r="BT1165" s="394"/>
      <c r="BU1165" s="394"/>
      <c r="BV1165" s="394"/>
    </row>
    <row r="1166" s="211" customFormat="true" ht="15" customHeight="true" x14ac:dyDescent="0.2">
      <c r="BA1166" s="394"/>
      <c r="BB1166" s="238"/>
      <c r="BC1166" s="394"/>
      <c r="BD1166" s="394"/>
      <c r="BE1166" s="394"/>
      <c r="BF1166" s="394"/>
      <c r="BG1166" s="394"/>
      <c r="BH1166" s="394"/>
      <c r="BI1166" s="394"/>
      <c r="BJ1166" s="394"/>
      <c r="BK1166" s="394"/>
      <c r="BL1166" s="394"/>
      <c r="BM1166" s="394"/>
      <c r="BN1166" s="394"/>
      <c r="BO1166" s="394"/>
      <c r="BP1166" s="394"/>
      <c r="BQ1166" s="394"/>
      <c r="BR1166" s="394"/>
      <c r="BS1166" s="394"/>
      <c r="BT1166" s="394"/>
      <c r="BU1166" s="394"/>
      <c r="BV1166" s="394"/>
    </row>
    <row r="1167" s="211" customFormat="true" ht="15" customHeight="true" x14ac:dyDescent="0.2">
      <c r="BA1167" s="394"/>
      <c r="BB1167" s="238"/>
      <c r="BC1167" s="394"/>
      <c r="BD1167" s="394"/>
      <c r="BE1167" s="394"/>
      <c r="BF1167" s="394"/>
      <c r="BG1167" s="394"/>
      <c r="BH1167" s="394"/>
      <c r="BI1167" s="394"/>
      <c r="BJ1167" s="394"/>
      <c r="BK1167" s="394"/>
      <c r="BL1167" s="394"/>
      <c r="BM1167" s="394"/>
      <c r="BN1167" s="394"/>
      <c r="BO1167" s="394"/>
      <c r="BP1167" s="394"/>
      <c r="BQ1167" s="394"/>
      <c r="BR1167" s="394"/>
      <c r="BS1167" s="394"/>
      <c r="BT1167" s="394"/>
      <c r="BU1167" s="394"/>
      <c r="BV1167" s="394"/>
    </row>
    <row r="1168" s="211" customFormat="true" ht="15" customHeight="true" x14ac:dyDescent="0.2">
      <c r="BA1168" s="394"/>
      <c r="BB1168" s="238"/>
      <c r="BC1168" s="394"/>
      <c r="BD1168" s="394"/>
      <c r="BE1168" s="394"/>
      <c r="BF1168" s="394"/>
      <c r="BG1168" s="394"/>
      <c r="BH1168" s="394"/>
      <c r="BI1168" s="394"/>
      <c r="BJ1168" s="394"/>
      <c r="BK1168" s="394"/>
      <c r="BL1168" s="394"/>
      <c r="BM1168" s="394"/>
      <c r="BN1168" s="394"/>
      <c r="BO1168" s="394"/>
      <c r="BP1168" s="394"/>
      <c r="BQ1168" s="394"/>
      <c r="BR1168" s="394"/>
      <c r="BS1168" s="394"/>
      <c r="BT1168" s="394"/>
      <c r="BU1168" s="394"/>
      <c r="BV1168" s="394"/>
    </row>
    <row r="1169" s="211" customFormat="true" ht="15" customHeight="true" x14ac:dyDescent="0.2">
      <c r="BA1169" s="394"/>
      <c r="BB1169" s="238"/>
      <c r="BC1169" s="394"/>
      <c r="BD1169" s="394"/>
      <c r="BE1169" s="394"/>
      <c r="BF1169" s="394"/>
      <c r="BG1169" s="394"/>
      <c r="BH1169" s="394"/>
      <c r="BI1169" s="394"/>
      <c r="BJ1169" s="394"/>
      <c r="BK1169" s="394"/>
      <c r="BL1169" s="394"/>
      <c r="BM1169" s="394"/>
      <c r="BN1169" s="394"/>
      <c r="BO1169" s="394"/>
      <c r="BP1169" s="394"/>
      <c r="BQ1169" s="394"/>
      <c r="BR1169" s="394"/>
      <c r="BS1169" s="394"/>
      <c r="BT1169" s="394"/>
      <c r="BU1169" s="394"/>
      <c r="BV1169" s="394"/>
    </row>
    <row r="1170" s="211" customFormat="true" ht="15" customHeight="true" x14ac:dyDescent="0.2">
      <c r="A1170" s="312"/>
      <c r="B1170" s="539"/>
      <c r="C1170" s="540"/>
      <c r="D1170" s="540"/>
      <c r="E1170" s="540"/>
      <c r="F1170" s="540"/>
      <c r="G1170" s="540"/>
      <c r="H1170" s="540"/>
      <c r="I1170" s="540"/>
      <c r="J1170" s="540"/>
      <c r="K1170" s="540"/>
      <c r="L1170" s="540"/>
      <c r="M1170" s="540"/>
      <c r="N1170" s="540"/>
      <c r="O1170" s="540"/>
      <c r="P1170" s="540"/>
      <c r="Q1170" s="540"/>
      <c r="R1170" s="540"/>
      <c r="S1170" s="540"/>
      <c r="T1170" s="540"/>
      <c r="U1170" s="540"/>
      <c r="V1170" s="540"/>
      <c r="BA1170" s="394"/>
      <c r="BB1170" s="238"/>
      <c r="BC1170" s="394"/>
      <c r="BD1170" s="394"/>
      <c r="BE1170" s="394"/>
      <c r="BF1170" s="394"/>
      <c r="BG1170" s="394"/>
      <c r="BH1170" s="394"/>
      <c r="BI1170" s="394"/>
      <c r="BJ1170" s="394"/>
      <c r="BK1170" s="394"/>
      <c r="BL1170" s="394"/>
      <c r="BM1170" s="394"/>
      <c r="BN1170" s="394"/>
      <c r="BO1170" s="394"/>
      <c r="BP1170" s="394"/>
      <c r="BQ1170" s="394"/>
      <c r="BR1170" s="394"/>
      <c r="BS1170" s="394"/>
      <c r="BT1170" s="394"/>
      <c r="BU1170" s="394"/>
      <c r="BV1170" s="394"/>
    </row>
    <row r="1171" s="211" customFormat="true" ht="15" customHeight="true" x14ac:dyDescent="0.2">
      <c r="A1171" s="312"/>
      <c r="B1171" s="539"/>
      <c r="C1171" s="540"/>
      <c r="D1171" s="540"/>
      <c r="E1171" s="540"/>
      <c r="F1171" s="540"/>
      <c r="G1171" s="540"/>
      <c r="H1171" s="540"/>
      <c r="I1171" s="540"/>
      <c r="J1171" s="540"/>
      <c r="K1171" s="540"/>
      <c r="L1171" s="540"/>
      <c r="M1171" s="540"/>
      <c r="N1171" s="540"/>
      <c r="O1171" s="540"/>
      <c r="P1171" s="540"/>
      <c r="Q1171" s="540"/>
      <c r="R1171" s="540"/>
      <c r="S1171" s="540"/>
      <c r="T1171" s="540"/>
      <c r="U1171" s="540"/>
      <c r="V1171" s="540"/>
      <c r="BA1171" s="394"/>
      <c r="BB1171" s="238"/>
      <c r="BC1171" s="394"/>
      <c r="BD1171" s="394"/>
      <c r="BE1171" s="394"/>
      <c r="BF1171" s="394"/>
      <c r="BG1171" s="394"/>
      <c r="BH1171" s="394"/>
      <c r="BI1171" s="394"/>
      <c r="BJ1171" s="394"/>
      <c r="BK1171" s="394"/>
      <c r="BL1171" s="394"/>
      <c r="BM1171" s="394"/>
      <c r="BN1171" s="394"/>
      <c r="BO1171" s="394"/>
      <c r="BP1171" s="394"/>
      <c r="BQ1171" s="394"/>
      <c r="BR1171" s="394"/>
      <c r="BS1171" s="394"/>
      <c r="BT1171" s="394"/>
      <c r="BU1171" s="394"/>
      <c r="BV1171" s="394"/>
    </row>
    <row r="1172" s="211" customFormat="true" ht="15" customHeight="true" x14ac:dyDescent="0.2">
      <c r="A1172" s="312"/>
      <c r="B1172" s="539"/>
      <c r="C1172" s="540"/>
      <c r="D1172" s="540"/>
      <c r="E1172" s="540"/>
      <c r="F1172" s="540"/>
      <c r="G1172" s="540"/>
      <c r="H1172" s="540"/>
      <c r="I1172" s="540"/>
      <c r="J1172" s="540"/>
      <c r="K1172" s="540"/>
      <c r="L1172" s="540"/>
      <c r="M1172" s="540"/>
      <c r="N1172" s="540"/>
      <c r="O1172" s="540"/>
      <c r="P1172" s="540"/>
      <c r="Q1172" s="540"/>
      <c r="R1172" s="540"/>
      <c r="S1172" s="540"/>
      <c r="T1172" s="540"/>
      <c r="U1172" s="540"/>
      <c r="V1172" s="540"/>
      <c r="BA1172" s="394"/>
      <c r="BB1172" s="238"/>
      <c r="BC1172" s="394"/>
      <c r="BD1172" s="394"/>
      <c r="BE1172" s="394"/>
      <c r="BF1172" s="394"/>
      <c r="BG1172" s="394"/>
      <c r="BH1172" s="394"/>
      <c r="BI1172" s="394"/>
      <c r="BJ1172" s="394"/>
      <c r="BK1172" s="394"/>
      <c r="BL1172" s="394"/>
      <c r="BM1172" s="394"/>
      <c r="BN1172" s="394"/>
      <c r="BO1172" s="394"/>
      <c r="BP1172" s="394"/>
      <c r="BQ1172" s="394"/>
      <c r="BR1172" s="394"/>
      <c r="BS1172" s="394"/>
      <c r="BT1172" s="394"/>
      <c r="BU1172" s="394"/>
      <c r="BV1172" s="394"/>
    </row>
    <row r="1173" s="211" customFormat="true" ht="15" customHeight="true" x14ac:dyDescent="0.2">
      <c r="A1173" s="312"/>
      <c r="B1173" s="539"/>
      <c r="C1173" s="540"/>
      <c r="D1173" s="540"/>
      <c r="E1173" s="540"/>
      <c r="F1173" s="540"/>
      <c r="G1173" s="540"/>
      <c r="H1173" s="540"/>
      <c r="I1173" s="540"/>
      <c r="J1173" s="540"/>
      <c r="K1173" s="540"/>
      <c r="L1173" s="540"/>
      <c r="M1173" s="540"/>
      <c r="N1173" s="540"/>
      <c r="O1173" s="540"/>
      <c r="P1173" s="540"/>
      <c r="Q1173" s="540"/>
      <c r="R1173" s="540"/>
      <c r="S1173" s="540"/>
      <c r="T1173" s="540"/>
      <c r="U1173" s="540"/>
      <c r="V1173" s="540"/>
      <c r="BA1173" s="394"/>
      <c r="BB1173" s="238"/>
      <c r="BC1173" s="394"/>
      <c r="BD1173" s="394"/>
      <c r="BE1173" s="394"/>
      <c r="BF1173" s="394"/>
      <c r="BG1173" s="394"/>
      <c r="BH1173" s="394"/>
      <c r="BI1173" s="394"/>
      <c r="BJ1173" s="394"/>
      <c r="BK1173" s="394"/>
      <c r="BL1173" s="394"/>
      <c r="BM1173" s="394"/>
      <c r="BN1173" s="394"/>
      <c r="BO1173" s="394"/>
      <c r="BP1173" s="394"/>
      <c r="BQ1173" s="394"/>
      <c r="BR1173" s="394"/>
      <c r="BS1173" s="394"/>
      <c r="BT1173" s="394"/>
      <c r="BU1173" s="394"/>
      <c r="BV1173" s="394"/>
    </row>
    <row r="1174" s="211" customFormat="true" ht="15" customHeight="true" x14ac:dyDescent="0.2">
      <c r="A1174" s="312"/>
      <c r="B1174" s="539"/>
      <c r="C1174" s="540"/>
      <c r="D1174" s="540"/>
      <c r="E1174" s="540"/>
      <c r="F1174" s="540"/>
      <c r="G1174" s="540"/>
      <c r="H1174" s="540"/>
      <c r="I1174" s="540"/>
      <c r="J1174" s="540"/>
      <c r="K1174" s="540"/>
      <c r="L1174" s="540"/>
      <c r="M1174" s="540"/>
      <c r="N1174" s="540"/>
      <c r="O1174" s="540"/>
      <c r="P1174" s="540"/>
      <c r="Q1174" s="540"/>
      <c r="R1174" s="540"/>
      <c r="S1174" s="540"/>
      <c r="T1174" s="540"/>
      <c r="U1174" s="540"/>
      <c r="V1174" s="540"/>
      <c r="BA1174" s="394"/>
      <c r="BB1174" s="238"/>
      <c r="BC1174" s="394"/>
      <c r="BD1174" s="394"/>
      <c r="BE1174" s="394"/>
      <c r="BF1174" s="394"/>
      <c r="BG1174" s="394"/>
      <c r="BH1174" s="394"/>
      <c r="BI1174" s="394"/>
      <c r="BJ1174" s="394"/>
      <c r="BK1174" s="394"/>
      <c r="BL1174" s="394"/>
      <c r="BM1174" s="394"/>
      <c r="BN1174" s="394"/>
      <c r="BO1174" s="394"/>
      <c r="BP1174" s="394"/>
      <c r="BQ1174" s="394"/>
      <c r="BR1174" s="394"/>
      <c r="BS1174" s="394"/>
      <c r="BT1174" s="394"/>
      <c r="BU1174" s="394"/>
      <c r="BV1174" s="394"/>
    </row>
    <row r="1175" s="211" customFormat="true" ht="15" customHeight="true" x14ac:dyDescent="0.2">
      <c r="A1175" s="312"/>
      <c r="B1175" s="539"/>
      <c r="C1175" s="540"/>
      <c r="D1175" s="540"/>
      <c r="E1175" s="540"/>
      <c r="F1175" s="540"/>
      <c r="G1175" s="540"/>
      <c r="H1175" s="540"/>
      <c r="I1175" s="540"/>
      <c r="J1175" s="540"/>
      <c r="K1175" s="540"/>
      <c r="L1175" s="540"/>
      <c r="M1175" s="540"/>
      <c r="N1175" s="540"/>
      <c r="O1175" s="540"/>
      <c r="P1175" s="540"/>
      <c r="Q1175" s="540"/>
      <c r="R1175" s="540"/>
      <c r="S1175" s="540"/>
      <c r="T1175" s="540"/>
      <c r="U1175" s="540"/>
      <c r="V1175" s="540"/>
      <c r="BA1175" s="394"/>
      <c r="BB1175" s="238"/>
      <c r="BC1175" s="394"/>
      <c r="BD1175" s="394"/>
      <c r="BE1175" s="394"/>
      <c r="BF1175" s="394"/>
      <c r="BG1175" s="394"/>
      <c r="BH1175" s="394"/>
      <c r="BI1175" s="394"/>
      <c r="BJ1175" s="394"/>
      <c r="BK1175" s="394"/>
      <c r="BL1175" s="394"/>
      <c r="BM1175" s="394"/>
      <c r="BN1175" s="394"/>
      <c r="BO1175" s="394"/>
      <c r="BP1175" s="394"/>
      <c r="BQ1175" s="394"/>
      <c r="BR1175" s="394"/>
      <c r="BS1175" s="394"/>
      <c r="BT1175" s="394"/>
      <c r="BU1175" s="394"/>
      <c r="BV1175" s="394"/>
    </row>
    <row r="1176" s="211" customFormat="true" ht="15" customHeight="true" x14ac:dyDescent="0.2">
      <c r="A1176" s="541"/>
      <c r="B1176" s="312"/>
      <c r="C1176" s="542"/>
      <c r="D1176" s="543"/>
      <c r="E1176" s="543"/>
      <c r="F1176" s="543"/>
      <c r="G1176" s="543"/>
      <c r="H1176" s="542"/>
      <c r="I1176" s="543"/>
      <c r="J1176" s="543"/>
      <c r="K1176" s="543"/>
      <c r="L1176" s="543"/>
      <c r="M1176" s="542"/>
      <c r="N1176" s="543"/>
      <c r="O1176" s="543"/>
      <c r="P1176" s="543"/>
      <c r="Q1176" s="543"/>
      <c r="R1176" s="542"/>
      <c r="S1176" s="543"/>
      <c r="T1176" s="543"/>
      <c r="U1176" s="543"/>
      <c r="BA1176" s="394"/>
      <c r="BB1176" s="238"/>
      <c r="BC1176" s="394"/>
      <c r="BD1176" s="394"/>
      <c r="BE1176" s="394"/>
      <c r="BF1176" s="394"/>
      <c r="BG1176" s="394"/>
      <c r="BH1176" s="394"/>
      <c r="BI1176" s="394"/>
      <c r="BJ1176" s="394"/>
      <c r="BK1176" s="394"/>
      <c r="BL1176" s="394"/>
      <c r="BM1176" s="394"/>
      <c r="BN1176" s="394"/>
      <c r="BO1176" s="394"/>
      <c r="BP1176" s="394"/>
      <c r="BQ1176" s="394"/>
      <c r="BR1176" s="394"/>
      <c r="BS1176" s="394"/>
      <c r="BT1176" s="394"/>
      <c r="BU1176" s="394"/>
      <c r="BV1176" s="394"/>
    </row>
    <row r="1177" s="211" customFormat="true" ht="15" customHeight="true" x14ac:dyDescent="0.2">
      <c r="A1177" s="543"/>
      <c r="B1177" s="543"/>
      <c r="C1177" s="542"/>
      <c r="D1177" s="542"/>
      <c r="E1177" s="542"/>
      <c r="F1177" s="542"/>
      <c r="G1177" s="542"/>
      <c r="H1177" s="542"/>
      <c r="I1177" s="542"/>
      <c r="J1177" s="542"/>
      <c r="K1177" s="542"/>
      <c r="L1177" s="542"/>
      <c r="M1177" s="542"/>
      <c r="N1177" s="542"/>
      <c r="O1177" s="542"/>
      <c r="P1177" s="542"/>
      <c r="Q1177" s="542"/>
      <c r="R1177" s="542"/>
      <c r="S1177" s="542"/>
      <c r="T1177" s="542"/>
      <c r="U1177" s="542"/>
      <c r="BA1177" s="394"/>
      <c r="BB1177" s="238"/>
      <c r="BC1177" s="394"/>
      <c r="BD1177" s="394"/>
      <c r="BE1177" s="394"/>
      <c r="BF1177" s="394"/>
      <c r="BG1177" s="394"/>
      <c r="BH1177" s="394"/>
      <c r="BI1177" s="394"/>
      <c r="BJ1177" s="394"/>
      <c r="BK1177" s="394"/>
      <c r="BL1177" s="394"/>
      <c r="BM1177" s="394"/>
      <c r="BN1177" s="394"/>
      <c r="BO1177" s="394"/>
      <c r="BP1177" s="394"/>
      <c r="BQ1177" s="394"/>
      <c r="BR1177" s="394"/>
      <c r="BS1177" s="394"/>
      <c r="BT1177" s="394"/>
      <c r="BU1177" s="394"/>
      <c r="BV1177" s="394"/>
    </row>
    <row r="1178" s="211" customFormat="true" ht="15" customHeight="true" x14ac:dyDescent="0.2">
      <c r="BA1178" s="394"/>
      <c r="BB1178" s="238"/>
      <c r="BC1178" s="394"/>
      <c r="BD1178" s="394"/>
      <c r="BE1178" s="394"/>
      <c r="BF1178" s="394"/>
      <c r="BG1178" s="394"/>
      <c r="BH1178" s="394"/>
      <c r="BI1178" s="394"/>
      <c r="BJ1178" s="394"/>
      <c r="BK1178" s="394"/>
      <c r="BL1178" s="394"/>
      <c r="BM1178" s="394"/>
      <c r="BN1178" s="394"/>
      <c r="BO1178" s="394"/>
      <c r="BP1178" s="394"/>
      <c r="BQ1178" s="394"/>
      <c r="BR1178" s="394"/>
      <c r="BS1178" s="394"/>
      <c r="BT1178" s="394"/>
      <c r="BU1178" s="394"/>
      <c r="BV1178" s="394"/>
    </row>
    <row r="1179" s="211" customFormat="true" ht="15" customHeight="true" x14ac:dyDescent="0.2">
      <c r="BA1179" s="394"/>
      <c r="BB1179" s="238"/>
      <c r="BC1179" s="394"/>
      <c r="BD1179" s="394"/>
      <c r="BE1179" s="394"/>
      <c r="BF1179" s="394"/>
      <c r="BG1179" s="394"/>
      <c r="BH1179" s="394"/>
      <c r="BI1179" s="394"/>
      <c r="BJ1179" s="394"/>
      <c r="BK1179" s="394"/>
      <c r="BL1179" s="394"/>
      <c r="BM1179" s="394"/>
      <c r="BN1179" s="394"/>
      <c r="BO1179" s="394"/>
      <c r="BP1179" s="394"/>
      <c r="BQ1179" s="394"/>
      <c r="BR1179" s="394"/>
      <c r="BS1179" s="394"/>
      <c r="BT1179" s="394"/>
      <c r="BU1179" s="394"/>
      <c r="BV1179" s="394"/>
    </row>
    <row r="1180" s="211" customFormat="true" ht="15" customHeight="true" x14ac:dyDescent="0.2">
      <c r="BA1180" s="394"/>
      <c r="BB1180" s="238"/>
      <c r="BC1180" s="394"/>
      <c r="BD1180" s="394"/>
      <c r="BE1180" s="394"/>
      <c r="BF1180" s="394"/>
      <c r="BG1180" s="394"/>
      <c r="BH1180" s="394"/>
      <c r="BI1180" s="394"/>
      <c r="BJ1180" s="394"/>
      <c r="BK1180" s="394"/>
      <c r="BL1180" s="394"/>
      <c r="BM1180" s="394"/>
      <c r="BN1180" s="394"/>
      <c r="BO1180" s="394"/>
      <c r="BP1180" s="394"/>
      <c r="BQ1180" s="394"/>
      <c r="BR1180" s="394"/>
      <c r="BS1180" s="394"/>
      <c r="BT1180" s="394"/>
      <c r="BU1180" s="394"/>
      <c r="BV1180" s="394"/>
    </row>
    <row r="1181" s="211" customFormat="true" ht="15" customHeight="true" x14ac:dyDescent="0.2">
      <c r="BA1181" s="394"/>
      <c r="BB1181" s="238"/>
      <c r="BC1181" s="394"/>
      <c r="BD1181" s="394"/>
      <c r="BE1181" s="394"/>
      <c r="BF1181" s="394"/>
      <c r="BG1181" s="394"/>
      <c r="BH1181" s="394"/>
      <c r="BI1181" s="394"/>
      <c r="BJ1181" s="394"/>
      <c r="BK1181" s="394"/>
      <c r="BL1181" s="394"/>
      <c r="BM1181" s="394"/>
      <c r="BN1181" s="394"/>
      <c r="BO1181" s="394"/>
      <c r="BP1181" s="394"/>
      <c r="BQ1181" s="394"/>
      <c r="BR1181" s="394"/>
      <c r="BS1181" s="394"/>
      <c r="BT1181" s="394"/>
      <c r="BU1181" s="394"/>
      <c r="BV1181" s="394"/>
    </row>
    <row r="1182" s="211" customFormat="true" ht="15" customHeight="true" x14ac:dyDescent="0.2">
      <c r="BA1182" s="394"/>
      <c r="BB1182" s="238"/>
      <c r="BC1182" s="394"/>
      <c r="BD1182" s="394"/>
      <c r="BE1182" s="394"/>
      <c r="BF1182" s="394"/>
      <c r="BG1182" s="394"/>
      <c r="BH1182" s="394"/>
      <c r="BI1182" s="394"/>
      <c r="BJ1182" s="394"/>
      <c r="BK1182" s="394"/>
      <c r="BL1182" s="394"/>
      <c r="BM1182" s="394"/>
      <c r="BN1182" s="394"/>
      <c r="BO1182" s="394"/>
      <c r="BP1182" s="394"/>
      <c r="BQ1182" s="394"/>
      <c r="BR1182" s="394"/>
      <c r="BS1182" s="394"/>
      <c r="BT1182" s="394"/>
      <c r="BU1182" s="394"/>
      <c r="BV1182" s="394"/>
    </row>
    <row r="1183" s="211" customFormat="true" ht="15" customHeight="true" x14ac:dyDescent="0.2">
      <c r="BA1183" s="394"/>
      <c r="BB1183" s="238"/>
      <c r="BC1183" s="394"/>
      <c r="BD1183" s="394"/>
      <c r="BE1183" s="394"/>
      <c r="BF1183" s="394"/>
      <c r="BG1183" s="394"/>
      <c r="BH1183" s="394"/>
      <c r="BI1183" s="394"/>
      <c r="BJ1183" s="394"/>
      <c r="BK1183" s="394"/>
      <c r="BL1183" s="394"/>
      <c r="BM1183" s="394"/>
      <c r="BN1183" s="394"/>
      <c r="BO1183" s="394"/>
      <c r="BP1183" s="394"/>
      <c r="BQ1183" s="394"/>
      <c r="BR1183" s="394"/>
      <c r="BS1183" s="394"/>
      <c r="BT1183" s="394"/>
      <c r="BU1183" s="394"/>
      <c r="BV1183" s="394"/>
    </row>
    <row r="1184" s="211" customFormat="true" ht="15" customHeight="true" x14ac:dyDescent="0.2">
      <c r="BA1184" s="394"/>
      <c r="BB1184" s="238"/>
      <c r="BC1184" s="394"/>
      <c r="BD1184" s="394"/>
      <c r="BE1184" s="394"/>
      <c r="BF1184" s="394"/>
      <c r="BG1184" s="394"/>
      <c r="BH1184" s="394"/>
      <c r="BI1184" s="394"/>
      <c r="BJ1184" s="394"/>
      <c r="BK1184" s="394"/>
      <c r="BL1184" s="394"/>
      <c r="BM1184" s="394"/>
      <c r="BN1184" s="394"/>
      <c r="BO1184" s="394"/>
      <c r="BP1184" s="394"/>
      <c r="BQ1184" s="394"/>
      <c r="BR1184" s="394"/>
      <c r="BS1184" s="394"/>
      <c r="BT1184" s="394"/>
      <c r="BU1184" s="394"/>
      <c r="BV1184" s="394"/>
    </row>
    <row r="1185" s="211" customFormat="true" ht="15" customHeight="true" x14ac:dyDescent="0.2">
      <c r="BA1185" s="394"/>
      <c r="BB1185" s="238"/>
      <c r="BC1185" s="394"/>
      <c r="BD1185" s="394"/>
      <c r="BE1185" s="394"/>
      <c r="BF1185" s="394"/>
      <c r="BG1185" s="394"/>
      <c r="BH1185" s="394"/>
      <c r="BI1185" s="394"/>
      <c r="BJ1185" s="394"/>
      <c r="BK1185" s="394"/>
      <c r="BL1185" s="394"/>
      <c r="BM1185" s="394"/>
      <c r="BN1185" s="394"/>
      <c r="BO1185" s="394"/>
      <c r="BP1185" s="394"/>
      <c r="BQ1185" s="394"/>
      <c r="BR1185" s="394"/>
      <c r="BS1185" s="394"/>
      <c r="BT1185" s="394"/>
      <c r="BU1185" s="394"/>
      <c r="BV1185" s="394"/>
    </row>
    <row r="1186" s="211" customFormat="true" ht="15" customHeight="true" x14ac:dyDescent="0.2">
      <c r="BA1186" s="394"/>
      <c r="BB1186" s="238"/>
      <c r="BC1186" s="394"/>
      <c r="BD1186" s="394"/>
      <c r="BE1186" s="394"/>
      <c r="BF1186" s="394"/>
      <c r="BG1186" s="394"/>
      <c r="BH1186" s="394"/>
      <c r="BI1186" s="394"/>
      <c r="BJ1186" s="394"/>
      <c r="BK1186" s="394"/>
      <c r="BL1186" s="394"/>
      <c r="BM1186" s="394"/>
      <c r="BN1186" s="394"/>
      <c r="BO1186" s="394"/>
      <c r="BP1186" s="394"/>
      <c r="BQ1186" s="394"/>
      <c r="BR1186" s="394"/>
      <c r="BS1186" s="394"/>
      <c r="BT1186" s="394"/>
      <c r="BU1186" s="394"/>
      <c r="BV1186" s="394"/>
    </row>
    <row r="1187" s="211" customFormat="true" ht="15" customHeight="true" x14ac:dyDescent="0.2">
      <c r="BA1187" s="394"/>
      <c r="BB1187" s="238"/>
      <c r="BC1187" s="394"/>
      <c r="BD1187" s="394"/>
      <c r="BE1187" s="394"/>
      <c r="BF1187" s="394"/>
      <c r="BG1187" s="394"/>
      <c r="BH1187" s="394"/>
      <c r="BI1187" s="394"/>
      <c r="BJ1187" s="394"/>
      <c r="BK1187" s="394"/>
      <c r="BL1187" s="394"/>
      <c r="BM1187" s="394"/>
      <c r="BN1187" s="394"/>
      <c r="BO1187" s="394"/>
      <c r="BP1187" s="394"/>
      <c r="BQ1187" s="394"/>
      <c r="BR1187" s="394"/>
      <c r="BS1187" s="394"/>
      <c r="BT1187" s="394"/>
      <c r="BU1187" s="394"/>
      <c r="BV1187" s="394"/>
    </row>
    <row r="1188" s="211" customFormat="true" ht="15" customHeight="true" x14ac:dyDescent="0.2">
      <c r="BA1188" s="394"/>
      <c r="BB1188" s="238"/>
      <c r="BC1188" s="394"/>
      <c r="BD1188" s="394"/>
      <c r="BE1188" s="394"/>
      <c r="BF1188" s="394"/>
      <c r="BG1188" s="394"/>
      <c r="BH1188" s="394"/>
      <c r="BI1188" s="394"/>
      <c r="BJ1188" s="394"/>
      <c r="BK1188" s="394"/>
      <c r="BL1188" s="394"/>
      <c r="BM1188" s="394"/>
      <c r="BN1188" s="394"/>
      <c r="BO1188" s="394"/>
      <c r="BP1188" s="394"/>
      <c r="BQ1188" s="394"/>
      <c r="BR1188" s="394"/>
      <c r="BS1188" s="394"/>
      <c r="BT1188" s="394"/>
      <c r="BU1188" s="394"/>
      <c r="BV1188" s="394"/>
    </row>
    <row r="1189" s="211" customFormat="true" ht="15" customHeight="true" x14ac:dyDescent="0.2">
      <c r="BA1189" s="394"/>
      <c r="BB1189" s="238"/>
      <c r="BC1189" s="394"/>
      <c r="BD1189" s="394"/>
      <c r="BE1189" s="394"/>
      <c r="BF1189" s="394"/>
      <c r="BG1189" s="394"/>
      <c r="BH1189" s="394"/>
      <c r="BI1189" s="394"/>
      <c r="BJ1189" s="394"/>
      <c r="BK1189" s="394"/>
      <c r="BL1189" s="394"/>
      <c r="BM1189" s="394"/>
      <c r="BN1189" s="394"/>
      <c r="BO1189" s="394"/>
      <c r="BP1189" s="394"/>
      <c r="BQ1189" s="394"/>
      <c r="BR1189" s="394"/>
      <c r="BS1189" s="394"/>
      <c r="BT1189" s="394"/>
      <c r="BU1189" s="394"/>
      <c r="BV1189" s="394"/>
    </row>
    <row r="1190" s="211" customFormat="true" ht="15" customHeight="true" x14ac:dyDescent="0.2">
      <c r="BA1190" s="394"/>
      <c r="BB1190" s="238"/>
      <c r="BC1190" s="394"/>
      <c r="BD1190" s="394"/>
      <c r="BE1190" s="394"/>
      <c r="BF1190" s="394"/>
      <c r="BG1190" s="394"/>
      <c r="BH1190" s="394"/>
      <c r="BI1190" s="394"/>
      <c r="BJ1190" s="394"/>
      <c r="BK1190" s="394"/>
      <c r="BL1190" s="394"/>
      <c r="BM1190" s="394"/>
      <c r="BN1190" s="394"/>
      <c r="BO1190" s="394"/>
      <c r="BP1190" s="394"/>
      <c r="BQ1190" s="394"/>
      <c r="BR1190" s="394"/>
      <c r="BS1190" s="394"/>
      <c r="BT1190" s="394"/>
      <c r="BU1190" s="394"/>
      <c r="BV1190" s="394"/>
    </row>
    <row r="1191" s="211" customFormat="true" ht="15" customHeight="true" x14ac:dyDescent="0.2">
      <c r="BA1191" s="394"/>
      <c r="BB1191" s="238"/>
      <c r="BC1191" s="394"/>
      <c r="BD1191" s="394"/>
      <c r="BE1191" s="394"/>
      <c r="BF1191" s="394"/>
      <c r="BG1191" s="394"/>
      <c r="BH1191" s="394"/>
      <c r="BI1191" s="394"/>
      <c r="BJ1191" s="394"/>
      <c r="BK1191" s="394"/>
      <c r="BL1191" s="394"/>
      <c r="BM1191" s="394"/>
      <c r="BN1191" s="394"/>
      <c r="BO1191" s="394"/>
      <c r="BP1191" s="394"/>
      <c r="BQ1191" s="394"/>
      <c r="BR1191" s="394"/>
      <c r="BS1191" s="394"/>
      <c r="BT1191" s="394"/>
      <c r="BU1191" s="394"/>
      <c r="BV1191" s="394"/>
    </row>
    <row r="1192" s="211" customFormat="true" ht="15" customHeight="true" x14ac:dyDescent="0.2">
      <c r="BA1192" s="394"/>
      <c r="BB1192" s="238"/>
      <c r="BC1192" s="394"/>
      <c r="BD1192" s="394"/>
      <c r="BE1192" s="394"/>
      <c r="BF1192" s="394"/>
      <c r="BG1192" s="394"/>
      <c r="BH1192" s="394"/>
      <c r="BI1192" s="394"/>
      <c r="BJ1192" s="394"/>
      <c r="BK1192" s="394"/>
      <c r="BL1192" s="394"/>
      <c r="BM1192" s="394"/>
      <c r="BN1192" s="394"/>
      <c r="BO1192" s="394"/>
      <c r="BP1192" s="394"/>
      <c r="BQ1192" s="394"/>
      <c r="BR1192" s="394"/>
      <c r="BS1192" s="394"/>
      <c r="BT1192" s="394"/>
      <c r="BU1192" s="394"/>
      <c r="BV1192" s="394"/>
    </row>
    <row r="1193" s="211" customFormat="true" ht="15" customHeight="true" x14ac:dyDescent="0.2">
      <c r="BA1193" s="394"/>
      <c r="BB1193" s="238"/>
      <c r="BC1193" s="394"/>
      <c r="BD1193" s="394"/>
      <c r="BE1193" s="394"/>
      <c r="BF1193" s="394"/>
      <c r="BG1193" s="394"/>
      <c r="BH1193" s="394"/>
      <c r="BI1193" s="394"/>
      <c r="BJ1193" s="394"/>
      <c r="BK1193" s="394"/>
      <c r="BL1193" s="394"/>
      <c r="BM1193" s="394"/>
      <c r="BN1193" s="394"/>
      <c r="BO1193" s="394"/>
      <c r="BP1193" s="394"/>
      <c r="BQ1193" s="394"/>
      <c r="BR1193" s="394"/>
      <c r="BS1193" s="394"/>
      <c r="BT1193" s="394"/>
      <c r="BU1193" s="394"/>
      <c r="BV1193" s="394"/>
    </row>
    <row r="1194" s="211" customFormat="true" ht="15" customHeight="true" x14ac:dyDescent="0.2">
      <c r="BA1194" s="394"/>
      <c r="BB1194" s="238"/>
      <c r="BC1194" s="394"/>
      <c r="BD1194" s="394"/>
      <c r="BE1194" s="394"/>
      <c r="BF1194" s="394"/>
      <c r="BG1194" s="394"/>
      <c r="BH1194" s="394"/>
      <c r="BI1194" s="394"/>
      <c r="BJ1194" s="394"/>
      <c r="BK1194" s="394"/>
      <c r="BL1194" s="394"/>
      <c r="BM1194" s="394"/>
      <c r="BN1194" s="394"/>
      <c r="BO1194" s="394"/>
      <c r="BP1194" s="394"/>
      <c r="BQ1194" s="394"/>
      <c r="BR1194" s="394"/>
      <c r="BS1194" s="394"/>
      <c r="BT1194" s="394"/>
      <c r="BU1194" s="394"/>
      <c r="BV1194" s="394"/>
    </row>
    <row r="1195" s="211" customFormat="true" ht="15" customHeight="true" x14ac:dyDescent="0.2">
      <c r="BA1195" s="394"/>
      <c r="BB1195" s="238"/>
      <c r="BC1195" s="394"/>
      <c r="BD1195" s="394"/>
      <c r="BE1195" s="394"/>
      <c r="BF1195" s="394"/>
      <c r="BG1195" s="394"/>
      <c r="BH1195" s="394"/>
      <c r="BI1195" s="394"/>
      <c r="BJ1195" s="394"/>
      <c r="BK1195" s="394"/>
      <c r="BL1195" s="394"/>
      <c r="BM1195" s="394"/>
      <c r="BN1195" s="394"/>
      <c r="BO1195" s="394"/>
      <c r="BP1195" s="394"/>
      <c r="BQ1195" s="394"/>
      <c r="BR1195" s="394"/>
      <c r="BS1195" s="394"/>
      <c r="BT1195" s="394"/>
      <c r="BU1195" s="394"/>
      <c r="BV1195" s="394"/>
    </row>
    <row r="1196" s="211" customFormat="true" ht="15" customHeight="true" x14ac:dyDescent="0.2">
      <c r="BA1196" s="394"/>
      <c r="BB1196" s="238"/>
      <c r="BC1196" s="394"/>
      <c r="BD1196" s="394"/>
      <c r="BE1196" s="394"/>
      <c r="BF1196" s="394"/>
      <c r="BG1196" s="394"/>
      <c r="BH1196" s="394"/>
      <c r="BI1196" s="394"/>
      <c r="BJ1196" s="394"/>
      <c r="BK1196" s="394"/>
      <c r="BL1196" s="394"/>
      <c r="BM1196" s="394"/>
      <c r="BN1196" s="394"/>
      <c r="BO1196" s="394"/>
      <c r="BP1196" s="394"/>
      <c r="BQ1196" s="394"/>
      <c r="BR1196" s="394"/>
      <c r="BS1196" s="394"/>
      <c r="BT1196" s="394"/>
      <c r="BU1196" s="394"/>
      <c r="BV1196" s="394"/>
    </row>
    <row r="1197" s="211" customFormat="true" ht="15" customHeight="true" x14ac:dyDescent="0.2">
      <c r="BA1197" s="394"/>
      <c r="BB1197" s="238"/>
      <c r="BC1197" s="394"/>
      <c r="BD1197" s="394"/>
      <c r="BE1197" s="394"/>
      <c r="BF1197" s="394"/>
      <c r="BG1197" s="394"/>
      <c r="BH1197" s="394"/>
      <c r="BI1197" s="394"/>
      <c r="BJ1197" s="394"/>
      <c r="BK1197" s="394"/>
      <c r="BL1197" s="394"/>
      <c r="BM1197" s="394"/>
      <c r="BN1197" s="394"/>
      <c r="BO1197" s="394"/>
      <c r="BP1197" s="394"/>
      <c r="BQ1197" s="394"/>
      <c r="BR1197" s="394"/>
      <c r="BS1197" s="394"/>
      <c r="BT1197" s="394"/>
      <c r="BU1197" s="394"/>
      <c r="BV1197" s="394"/>
    </row>
    <row r="1198" s="211" customFormat="true" ht="15" customHeight="true" x14ac:dyDescent="0.2">
      <c r="BA1198" s="394"/>
      <c r="BB1198" s="238"/>
      <c r="BC1198" s="394"/>
      <c r="BD1198" s="394"/>
      <c r="BE1198" s="394"/>
      <c r="BF1198" s="394"/>
      <c r="BG1198" s="394"/>
      <c r="BH1198" s="394"/>
      <c r="BI1198" s="394"/>
      <c r="BJ1198" s="394"/>
      <c r="BK1198" s="394"/>
      <c r="BL1198" s="394"/>
      <c r="BM1198" s="394"/>
      <c r="BN1198" s="394"/>
      <c r="BO1198" s="394"/>
      <c r="BP1198" s="394"/>
      <c r="BQ1198" s="394"/>
      <c r="BR1198" s="394"/>
      <c r="BS1198" s="394"/>
      <c r="BT1198" s="394"/>
      <c r="BU1198" s="394"/>
      <c r="BV1198" s="394"/>
    </row>
    <row r="1199" s="211" customFormat="true" ht="15" customHeight="true" x14ac:dyDescent="0.2">
      <c r="BA1199" s="394"/>
      <c r="BB1199" s="238"/>
      <c r="BC1199" s="394"/>
      <c r="BD1199" s="394"/>
      <c r="BE1199" s="394"/>
      <c r="BF1199" s="394"/>
      <c r="BG1199" s="394"/>
      <c r="BH1199" s="394"/>
      <c r="BI1199" s="394"/>
      <c r="BJ1199" s="394"/>
      <c r="BK1199" s="394"/>
      <c r="BL1199" s="394"/>
      <c r="BM1199" s="394"/>
      <c r="BN1199" s="394"/>
      <c r="BO1199" s="394"/>
      <c r="BP1199" s="394"/>
      <c r="BQ1199" s="394"/>
      <c r="BR1199" s="394"/>
      <c r="BS1199" s="394"/>
      <c r="BT1199" s="394"/>
      <c r="BU1199" s="394"/>
      <c r="BV1199" s="394"/>
    </row>
    <row r="1200" s="211" customFormat="true" ht="15" customHeight="true" x14ac:dyDescent="0.2">
      <c r="BA1200" s="394"/>
      <c r="BB1200" s="238"/>
      <c r="BC1200" s="394"/>
      <c r="BD1200" s="394"/>
      <c r="BE1200" s="394"/>
      <c r="BF1200" s="394"/>
      <c r="BG1200" s="394"/>
      <c r="BH1200" s="394"/>
      <c r="BI1200" s="394"/>
      <c r="BJ1200" s="394"/>
      <c r="BK1200" s="394"/>
      <c r="BL1200" s="394"/>
      <c r="BM1200" s="394"/>
      <c r="BN1200" s="394"/>
      <c r="BO1200" s="394"/>
      <c r="BP1200" s="394"/>
      <c r="BQ1200" s="394"/>
      <c r="BR1200" s="394"/>
      <c r="BS1200" s="394"/>
      <c r="BT1200" s="394"/>
      <c r="BU1200" s="394"/>
      <c r="BV1200" s="394"/>
    </row>
  </sheetData>
  <mergeCells count="1016">
    <mergeCell ref="BA347:BA348"/>
    <mergeCell ref="BA349:BA350"/>
    <mergeCell ref="BA351:BA352"/>
    <mergeCell ref="BA353:BA354"/>
    <mergeCell ref="BA153:BA164"/>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0"/>
    <mergeCell ref="M133:Q133"/>
    <mergeCell ref="A135:A139"/>
    <mergeCell ref="M120:Q120"/>
    <mergeCell ref="A122:A123"/>
    <mergeCell ref="A124:A127"/>
    <mergeCell ref="A128:A129"/>
    <mergeCell ref="A130:A132"/>
    <mergeCell ref="A153:A163"/>
    <mergeCell ref="C133:G133"/>
    <mergeCell ref="H133:L133"/>
    <mergeCell ref="C220:G220"/>
    <mergeCell ref="H220:L220"/>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E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J492"/>
    <mergeCell ref="M492:N492"/>
    <mergeCell ref="C489:D489"/>
    <mergeCell ref="H489:I489"/>
    <mergeCell ref="M489:N489"/>
    <mergeCell ref="C490:D490"/>
    <mergeCell ref="H490:I490"/>
    <mergeCell ref="M490:N490"/>
    <mergeCell ref="C495:D495"/>
    <mergeCell ref="H495:I495"/>
    <mergeCell ref="M495:O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4"/>
    <mergeCell ref="E543:G543"/>
    <mergeCell ref="H543:I543"/>
    <mergeCell ref="M543:N543"/>
    <mergeCell ref="H544:I544"/>
    <mergeCell ref="M544:N544"/>
    <mergeCell ref="C541:D541"/>
    <mergeCell ref="H541:I541"/>
    <mergeCell ref="M541:N541"/>
    <mergeCell ref="C542:G542"/>
    <mergeCell ref="H542:I542"/>
    <mergeCell ref="M542:N542"/>
    <mergeCell ref="C547:D547"/>
    <mergeCell ref="H547:I547"/>
    <mergeCell ref="M547:N547"/>
    <mergeCell ref="C548:E548"/>
    <mergeCell ref="H548:I548"/>
    <mergeCell ref="M548:N548"/>
    <mergeCell ref="C545:D545"/>
    <mergeCell ref="H545:I545"/>
    <mergeCell ref="M545:N545"/>
    <mergeCell ref="C546:D546"/>
    <mergeCell ref="H546:I546"/>
    <mergeCell ref="M546:N546"/>
    <mergeCell ref="C552:D552"/>
    <mergeCell ref="H552:I552"/>
    <mergeCell ref="M552:N552"/>
    <mergeCell ref="C553:D553"/>
    <mergeCell ref="H553:I553"/>
    <mergeCell ref="M553:N553"/>
    <mergeCell ref="C549:D550"/>
    <mergeCell ref="H549:I549"/>
    <mergeCell ref="M549:N549"/>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5:D585"/>
    <mergeCell ref="H585:I585"/>
    <mergeCell ref="M585:N585"/>
    <mergeCell ref="C586:D586"/>
    <mergeCell ref="H586:I586"/>
    <mergeCell ref="M586:N586"/>
    <mergeCell ref="C582:D582"/>
    <mergeCell ref="H582:L582"/>
    <mergeCell ref="M582:N582"/>
    <mergeCell ref="C583:D583"/>
    <mergeCell ref="H583:I584"/>
    <mergeCell ref="J583:L583"/>
    <mergeCell ref="M583:N583"/>
    <mergeCell ref="C584:D584"/>
    <mergeCell ref="M584:N584"/>
    <mergeCell ref="C589:D589"/>
    <mergeCell ref="H589:I590"/>
    <mergeCell ref="M589:N590"/>
    <mergeCell ref="O589:Q589"/>
    <mergeCell ref="C590:D590"/>
    <mergeCell ref="C591:D591"/>
    <mergeCell ref="H591:I591"/>
    <mergeCell ref="M591:N591"/>
    <mergeCell ref="C587:D587"/>
    <mergeCell ref="H587:I587"/>
    <mergeCell ref="M587:N587"/>
    <mergeCell ref="C588:D588"/>
    <mergeCell ref="H588:J588"/>
    <mergeCell ref="M588:Q588"/>
    <mergeCell ref="C594:D594"/>
    <mergeCell ref="H594:I594"/>
    <mergeCell ref="M594:O594"/>
    <mergeCell ref="C595:D595"/>
    <mergeCell ref="H595:I595"/>
    <mergeCell ref="M595:N596"/>
    <mergeCell ref="C596:D596"/>
    <mergeCell ref="H596:I596"/>
    <mergeCell ref="C592:D592"/>
    <mergeCell ref="H592:I592"/>
    <mergeCell ref="M592:N592"/>
    <mergeCell ref="C593:D593"/>
    <mergeCell ref="H593:I593"/>
    <mergeCell ref="M593:N593"/>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E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J679"/>
    <mergeCell ref="M679:N679"/>
    <mergeCell ref="C680:D680"/>
    <mergeCell ref="H680:I680"/>
    <mergeCell ref="M680:N680"/>
    <mergeCell ref="C677:D677"/>
    <mergeCell ref="H677:I677"/>
    <mergeCell ref="M677:N677"/>
    <mergeCell ref="C678:D678"/>
    <mergeCell ref="H678:I678"/>
    <mergeCell ref="M678:N678"/>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O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CD188"/>
  <sheetViews>
    <sheetView workbookViewId="0"/>
  </sheetViews>
  <sheetFormatPr defaultRowHeight="12.75" x14ac:dyDescent="0.2"/>
  <sheetData>
    <row r="1">
      <c r="A1" t="s">
        <v>429</v>
      </c>
      <c r="B1" t="s">
        <v>431</v>
      </c>
      <c r="C1" t="s">
        <v>432</v>
      </c>
      <c r="D1" t="s">
        <v>436</v>
      </c>
      <c r="E1" t="s">
        <v>437</v>
      </c>
      <c r="F1" t="s">
        <v>438</v>
      </c>
      <c r="G1" t="s">
        <v>439</v>
      </c>
      <c r="H1" t="s">
        <v>462</v>
      </c>
      <c r="I1" t="s">
        <v>463</v>
      </c>
      <c r="J1" t="s">
        <v>464</v>
      </c>
      <c r="K1" t="s">
        <v>465</v>
      </c>
      <c r="L1" t="s">
        <v>466</v>
      </c>
      <c r="M1" t="s">
        <v>467</v>
      </c>
      <c r="N1" t="s">
        <v>468</v>
      </c>
      <c r="O1" t="s">
        <v>469</v>
      </c>
      <c r="P1" t="s">
        <v>470</v>
      </c>
      <c r="Q1" t="s">
        <v>471</v>
      </c>
      <c r="R1" t="s">
        <v>472</v>
      </c>
      <c r="S1" t="s">
        <v>473</v>
      </c>
      <c r="T1" t="s">
        <v>474</v>
      </c>
      <c r="U1" t="s">
        <v>475</v>
      </c>
      <c r="V1" t="s">
        <v>476</v>
      </c>
      <c r="W1" t="s">
        <v>477</v>
      </c>
      <c r="X1" t="s">
        <v>478</v>
      </c>
      <c r="Y1" t="s">
        <v>479</v>
      </c>
      <c r="Z1" t="s">
        <v>480</v>
      </c>
      <c r="AA1" t="s">
        <v>481</v>
      </c>
      <c r="AB1" t="s">
        <v>482</v>
      </c>
      <c r="AC1" t="s">
        <v>483</v>
      </c>
      <c r="AD1" t="s">
        <v>484</v>
      </c>
      <c r="AE1" t="s">
        <v>485</v>
      </c>
      <c r="AF1" t="s">
        <v>486</v>
      </c>
      <c r="AG1" t="s">
        <v>487</v>
      </c>
      <c r="AH1" t="s">
        <v>488</v>
      </c>
      <c r="AI1" t="s">
        <v>489</v>
      </c>
      <c r="AJ1" t="s">
        <v>490</v>
      </c>
      <c r="AK1" t="s">
        <v>491</v>
      </c>
      <c r="AL1" t="s">
        <v>492</v>
      </c>
      <c r="AM1" t="s">
        <v>493</v>
      </c>
      <c r="AN1" t="s">
        <v>494</v>
      </c>
      <c r="AO1" t="s">
        <v>495</v>
      </c>
      <c r="AP1" t="s">
        <v>496</v>
      </c>
      <c r="AQ1" t="s">
        <v>497</v>
      </c>
      <c r="AR1" t="s">
        <v>498</v>
      </c>
      <c r="AS1" t="s">
        <v>499</v>
      </c>
      <c r="AT1" t="s">
        <v>500</v>
      </c>
      <c r="AU1" t="s">
        <v>501</v>
      </c>
      <c r="AV1" t="s">
        <v>502</v>
      </c>
      <c r="AW1" t="s">
        <v>503</v>
      </c>
      <c r="AX1" t="s">
        <v>504</v>
      </c>
      <c r="AY1" t="s">
        <v>505</v>
      </c>
      <c r="AZ1" t="s">
        <v>506</v>
      </c>
      <c r="BA1" t="s">
        <v>507</v>
      </c>
      <c r="BB1" t="s">
        <v>508</v>
      </c>
      <c r="BC1" t="s">
        <v>509</v>
      </c>
      <c r="BD1" t="s">
        <v>510</v>
      </c>
      <c r="BE1" t="s">
        <v>511</v>
      </c>
      <c r="BF1" t="s">
        <v>512</v>
      </c>
      <c r="BG1" t="s">
        <v>513</v>
      </c>
      <c r="BH1" t="s">
        <v>514</v>
      </c>
      <c r="BI1" t="s">
        <v>515</v>
      </c>
      <c r="BJ1" t="s">
        <v>516</v>
      </c>
      <c r="BK1" t="s">
        <v>517</v>
      </c>
      <c r="BL1" t="s">
        <v>518</v>
      </c>
      <c r="BM1" t="s">
        <v>519</v>
      </c>
      <c r="BN1" t="s">
        <v>520</v>
      </c>
      <c r="BO1" t="s">
        <v>521</v>
      </c>
      <c r="BP1" t="s">
        <v>522</v>
      </c>
      <c r="BQ1" t="s">
        <v>523</v>
      </c>
      <c r="BR1" t="s">
        <v>524</v>
      </c>
      <c r="BS1" t="s">
        <v>525</v>
      </c>
      <c r="BT1" t="s">
        <v>526</v>
      </c>
      <c r="BU1" t="s">
        <v>527</v>
      </c>
      <c r="BV1" t="s">
        <v>528</v>
      </c>
      <c r="BW1" t="s">
        <v>529</v>
      </c>
      <c r="BX1" t="s">
        <v>530</v>
      </c>
      <c r="BY1" t="s">
        <v>531</v>
      </c>
      <c r="BZ1" t="s">
        <v>532</v>
      </c>
      <c r="CA1" t="s">
        <v>533</v>
      </c>
      <c r="CB1" t="s">
        <v>534</v>
      </c>
      <c r="CC1" t="s">
        <v>535</v>
      </c>
      <c r="CD1" t="s">
        <v>536</v>
      </c>
    </row>
    <row r="2">
      <c r="A2" t="s">
        <v>430</v>
      </c>
      <c r="B2">
        <v>2000</v>
      </c>
      <c r="C2" t="s">
        <v>433</v>
      </c>
      <c r="D2">
        <v>16</v>
      </c>
      <c r="E2" t="s">
        <v>13</v>
      </c>
      <c r="F2" t="s">
        <v>14</v>
      </c>
      <c r="G2" t="s">
        <v>440</v>
      </c>
      <c r="H2">
        <v>90.976933514246952</v>
      </c>
      <c r="I2">
        <v>94.78375701551667</v>
      </c>
      <c r="J2">
        <v>95.389408099688481</v>
      </c>
      <c r="K2">
        <v>98.078219824679707</v>
      </c>
      <c r="L2">
        <v>98.813559322033896</v>
      </c>
      <c r="M2"/>
      <c r="N2"/>
      <c r="O2"/>
      <c r="P2"/>
      <c r="Q2"/>
      <c r="R2"/>
      <c r="S2"/>
      <c r="T2"/>
      <c r="U2"/>
      <c r="V2"/>
      <c r="W2" t="s">
        <v>149</v>
      </c>
      <c r="X2" t="s">
        <v>150</v>
      </c>
      <c r="Y2" t="s">
        <v>151</v>
      </c>
      <c r="Z2" t="s">
        <v>152</v>
      </c>
      <c r="AA2" t="s">
        <v>153</v>
      </c>
      <c r="AB2" t="s">
        <v>154</v>
      </c>
      <c r="AC2" t="s">
        <v>155</v>
      </c>
      <c r="AD2" t="s">
        <v>156</v>
      </c>
      <c r="AE2" t="s">
        <v>157</v>
      </c>
      <c r="AF2" t="s">
        <v>158</v>
      </c>
      <c r="AG2" t="s">
        <v>159</v>
      </c>
      <c r="AH2" t="s">
        <v>160</v>
      </c>
      <c r="AI2" t="s">
        <v>161</v>
      </c>
      <c r="AJ2" t="s">
        <v>162</v>
      </c>
      <c r="AK2" t="s">
        <v>163</v>
      </c>
      <c r="AL2">
        <v>95.356037151702793</v>
      </c>
      <c r="AM2">
        <v>91.885441527446304</v>
      </c>
      <c r="AN2">
        <v>93.902439024390233</v>
      </c>
      <c r="AO2">
        <v>95.679012345679013</v>
      </c>
      <c r="AP2">
        <v>99.043062200956939</v>
      </c>
      <c r="AQ2">
        <v>99.387442572741193</v>
      </c>
      <c r="AR2">
        <v>98.755186721991706</v>
      </c>
      <c r="AS2">
        <v>90.353697749196144</v>
      </c>
      <c r="AT2">
        <v>97.87556904400607</v>
      </c>
      <c r="AU2">
        <v>95.531587057010782</v>
      </c>
      <c r="AV2">
        <v>96.397694524495677</v>
      </c>
      <c r="AW2">
        <v>96.928982725527831</v>
      </c>
      <c r="AX2">
        <v>97.449313276651409</v>
      </c>
      <c r="AY2">
        <v>94.830659536541901</v>
      </c>
      <c r="AZ2">
        <v>95.464956481905645</v>
      </c>
      <c r="BA2"/>
      <c r="BB2"/>
      <c r="BC2"/>
      <c r="BD2"/>
      <c r="BE2"/>
      <c r="BF2"/>
      <c r="BG2"/>
      <c r="BH2"/>
      <c r="BI2"/>
      <c r="BJ2"/>
      <c r="BK2"/>
      <c r="BL2"/>
      <c r="BM2"/>
      <c r="BN2"/>
      <c r="BO2"/>
      <c r="BP2"/>
      <c r="BQ2"/>
      <c r="BR2"/>
      <c r="BS2"/>
      <c r="BT2"/>
      <c r="BU2"/>
      <c r="BV2"/>
      <c r="BW2"/>
      <c r="BX2"/>
      <c r="BY2"/>
      <c r="BZ2"/>
      <c r="CA2"/>
      <c r="CB2"/>
      <c r="CC2"/>
      <c r="CD2"/>
    </row>
    <row r="3">
      <c r="A3" t="s">
        <v>430</v>
      </c>
      <c r="B3">
        <v>2000</v>
      </c>
      <c r="C3" t="s">
        <v>433</v>
      </c>
      <c r="D3">
        <v>17</v>
      </c>
      <c r="E3" t="s">
        <v>13</v>
      </c>
      <c r="F3" t="s">
        <v>52</v>
      </c>
      <c r="G3" t="s">
        <v>191</v>
      </c>
      <c r="H3">
        <v>9.0230664857530538</v>
      </c>
      <c r="I3">
        <v>5.216242984483328</v>
      </c>
      <c r="J3">
        <v>4.610591900311527</v>
      </c>
      <c r="K3">
        <v>1.921780175320297</v>
      </c>
      <c r="L3">
        <v>1.1864406779661021</v>
      </c>
      <c r="M3"/>
      <c r="N3"/>
      <c r="O3"/>
      <c r="P3"/>
      <c r="Q3"/>
      <c r="R3"/>
      <c r="S3"/>
      <c r="T3"/>
      <c r="U3"/>
      <c r="V3"/>
      <c r="W3" t="s">
        <v>149</v>
      </c>
      <c r="X3" t="s">
        <v>150</v>
      </c>
      <c r="Y3" t="s">
        <v>151</v>
      </c>
      <c r="Z3" t="s">
        <v>152</v>
      </c>
      <c r="AA3" t="s">
        <v>153</v>
      </c>
      <c r="AB3" t="s">
        <v>154</v>
      </c>
      <c r="AC3" t="s">
        <v>155</v>
      </c>
      <c r="AD3" t="s">
        <v>156</v>
      </c>
      <c r="AE3" t="s">
        <v>157</v>
      </c>
      <c r="AF3" t="s">
        <v>158</v>
      </c>
      <c r="AG3" t="s">
        <v>159</v>
      </c>
      <c r="AH3" t="s">
        <v>160</v>
      </c>
      <c r="AI3" t="s">
        <v>161</v>
      </c>
      <c r="AJ3" t="s">
        <v>162</v>
      </c>
      <c r="AK3" t="s">
        <v>163</v>
      </c>
      <c r="AL3">
        <v>4.643962848297214</v>
      </c>
      <c r="AM3">
        <v>8.1145584725536999</v>
      </c>
      <c r="AN3">
        <v>6.0975609756097562</v>
      </c>
      <c r="AO3">
        <v>4.3209876543209873</v>
      </c>
      <c r="AP3">
        <v>0.9569377990430622</v>
      </c>
      <c r="AQ3">
        <v>0.61255742725880558</v>
      </c>
      <c r="AR3">
        <v>1.244813278008299</v>
      </c>
      <c r="AS3">
        <v>9.6463022508038581</v>
      </c>
      <c r="AT3">
        <v>2.1244309559939301</v>
      </c>
      <c r="AU3">
        <v>4.4684129429892137</v>
      </c>
      <c r="AV3">
        <v>3.6023054755043229</v>
      </c>
      <c r="AW3">
        <v>3.0710172744721689</v>
      </c>
      <c r="AX3">
        <v>2.5506867233485941</v>
      </c>
      <c r="AY3">
        <v>5.169340463458111</v>
      </c>
      <c r="AZ3">
        <v>4.5350435180943656</v>
      </c>
      <c r="BA3"/>
      <c r="BB3"/>
      <c r="BC3"/>
      <c r="BD3"/>
      <c r="BE3"/>
      <c r="BF3"/>
      <c r="BG3"/>
      <c r="BH3"/>
      <c r="BI3"/>
      <c r="BJ3"/>
      <c r="BK3"/>
      <c r="BL3"/>
      <c r="BM3"/>
      <c r="BN3"/>
      <c r="BO3"/>
      <c r="BP3"/>
      <c r="BQ3"/>
      <c r="BR3"/>
      <c r="BS3"/>
      <c r="BT3"/>
      <c r="BU3"/>
      <c r="BV3"/>
      <c r="BW3"/>
      <c r="BX3"/>
      <c r="BY3"/>
      <c r="BZ3"/>
      <c r="CA3"/>
      <c r="CB3"/>
      <c r="CC3"/>
      <c r="CD3"/>
    </row>
    <row r="4">
      <c r="A4" t="s">
        <v>430</v>
      </c>
      <c r="B4">
        <v>2000</v>
      </c>
      <c r="C4" t="s">
        <v>433</v>
      </c>
      <c r="D4">
        <v>18</v>
      </c>
      <c r="E4" t="s">
        <v>61</v>
      </c>
      <c r="F4" t="s">
        <v>15</v>
      </c>
      <c r="G4" t="s">
        <v>441</v>
      </c>
      <c r="H4">
        <v>87.68656716417911</v>
      </c>
      <c r="I4">
        <v>93.859359524595575</v>
      </c>
      <c r="J4">
        <v>93.890274314214466</v>
      </c>
      <c r="K4">
        <v>97.737250928740295</v>
      </c>
      <c r="L4">
        <v>98.813559322033896</v>
      </c>
      <c r="M4"/>
      <c r="N4"/>
      <c r="O4"/>
      <c r="P4"/>
      <c r="Q4"/>
      <c r="R4"/>
      <c r="S4"/>
      <c r="T4"/>
      <c r="U4"/>
      <c r="V4"/>
      <c r="W4" t="s">
        <v>149</v>
      </c>
      <c r="X4" t="s">
        <v>150</v>
      </c>
      <c r="Y4" t="s">
        <v>151</v>
      </c>
      <c r="Z4" t="s">
        <v>152</v>
      </c>
      <c r="AA4" t="s">
        <v>153</v>
      </c>
      <c r="AB4" t="s">
        <v>154</v>
      </c>
      <c r="AC4" t="s">
        <v>155</v>
      </c>
      <c r="AD4" t="s">
        <v>156</v>
      </c>
      <c r="AE4" t="s">
        <v>157</v>
      </c>
      <c r="AF4" t="s">
        <v>158</v>
      </c>
      <c r="AG4" t="s">
        <v>159</v>
      </c>
      <c r="AH4" t="s">
        <v>160</v>
      </c>
      <c r="AI4" t="s">
        <v>161</v>
      </c>
      <c r="AJ4" t="s">
        <v>162</v>
      </c>
      <c r="AK4" t="s">
        <v>163</v>
      </c>
      <c r="AL4">
        <v>95.356037151702793</v>
      </c>
      <c r="AM4">
        <v>91.885441527446304</v>
      </c>
      <c r="AN4">
        <v>93.360433604336052</v>
      </c>
      <c r="AO4">
        <v>93.75</v>
      </c>
      <c r="AP4">
        <v>99.043062200956939</v>
      </c>
      <c r="AQ4">
        <v>97.856049004594183</v>
      </c>
      <c r="AR4">
        <v>93.7759336099585</v>
      </c>
      <c r="AS4">
        <v>90.353697749196144</v>
      </c>
      <c r="AT4">
        <v>97.87556904400607</v>
      </c>
      <c r="AU4">
        <v>94.69072164948453</v>
      </c>
      <c r="AV4">
        <v>94.236311239193085</v>
      </c>
      <c r="AW4">
        <v>96.865003198976325</v>
      </c>
      <c r="AX4">
        <v>96.664486592544137</v>
      </c>
      <c r="AY4">
        <v>94.29590017825312</v>
      </c>
      <c r="AZ4">
        <v>91.57123224919836</v>
      </c>
      <c r="BA4"/>
      <c r="BB4"/>
      <c r="BC4"/>
      <c r="BD4"/>
      <c r="BE4"/>
      <c r="BF4"/>
      <c r="BG4"/>
      <c r="BH4"/>
      <c r="BI4"/>
      <c r="BJ4"/>
      <c r="BK4"/>
      <c r="BL4"/>
      <c r="BM4"/>
      <c r="BN4"/>
      <c r="BO4"/>
      <c r="BP4"/>
      <c r="BQ4"/>
      <c r="BR4"/>
      <c r="BS4"/>
      <c r="BT4"/>
      <c r="BU4"/>
      <c r="BV4"/>
      <c r="BW4"/>
      <c r="BX4"/>
      <c r="BY4"/>
      <c r="BZ4"/>
      <c r="CA4"/>
      <c r="CB4"/>
      <c r="CC4"/>
      <c r="CD4"/>
    </row>
    <row r="5">
      <c r="A5" t="s">
        <v>430</v>
      </c>
      <c r="B5">
        <v>2000</v>
      </c>
      <c r="C5" t="s">
        <v>433</v>
      </c>
      <c r="D5">
        <v>19</v>
      </c>
      <c r="E5" t="s">
        <v>61</v>
      </c>
      <c r="F5" t="s">
        <v>16</v>
      </c>
      <c r="G5" t="s">
        <v>442</v>
      </c>
      <c r="H5">
        <v>3.2903663500678428</v>
      </c>
      <c r="I5">
        <v>0.92439749092109602</v>
      </c>
      <c r="J5">
        <v>1.4962593516209479</v>
      </c>
      <c r="K5">
        <v>0.33772374197906108</v>
      </c>
      <c r="L5">
        <v>0</v>
      </c>
      <c r="M5"/>
      <c r="N5"/>
      <c r="O5"/>
      <c r="P5"/>
      <c r="Q5"/>
      <c r="R5"/>
      <c r="S5"/>
      <c r="T5"/>
      <c r="U5"/>
      <c r="V5"/>
      <c r="W5" t="s">
        <v>149</v>
      </c>
      <c r="X5" t="s">
        <v>150</v>
      </c>
      <c r="Y5" t="s">
        <v>151</v>
      </c>
      <c r="Z5" t="s">
        <v>152</v>
      </c>
      <c r="AA5" t="s">
        <v>153</v>
      </c>
      <c r="AB5" t="s">
        <v>154</v>
      </c>
      <c r="AC5" t="s">
        <v>155</v>
      </c>
      <c r="AD5" t="s">
        <v>156</v>
      </c>
      <c r="AE5" t="s">
        <v>157</v>
      </c>
      <c r="AF5" t="s">
        <v>158</v>
      </c>
      <c r="AG5" t="s">
        <v>159</v>
      </c>
      <c r="AH5" t="s">
        <v>160</v>
      </c>
      <c r="AI5" t="s">
        <v>161</v>
      </c>
      <c r="AJ5" t="s">
        <v>162</v>
      </c>
      <c r="AK5" t="s">
        <v>163</v>
      </c>
      <c r="AL5">
        <v>0</v>
      </c>
      <c r="AM5">
        <v>0</v>
      </c>
      <c r="AN5">
        <v>0.54200542005420049</v>
      </c>
      <c r="AO5">
        <v>1.929012345679012</v>
      </c>
      <c r="AP5">
        <v>0</v>
      </c>
      <c r="AQ5">
        <v>1.5313935681470141</v>
      </c>
      <c r="AR5">
        <v>4.9792531120331951</v>
      </c>
      <c r="AS5">
        <v>0</v>
      </c>
      <c r="AT5">
        <v>0</v>
      </c>
      <c r="AU5">
        <v>0.82474226804123718</v>
      </c>
      <c r="AV5">
        <v>2.1613832853025938</v>
      </c>
      <c r="AW5">
        <v>0.063979526551503504</v>
      </c>
      <c r="AX5">
        <v>0.78482668410725964</v>
      </c>
      <c r="AY5">
        <v>0.53475935828876997</v>
      </c>
      <c r="AZ5">
        <v>3.8937242327072838</v>
      </c>
      <c r="BA5"/>
      <c r="BB5"/>
      <c r="BC5"/>
      <c r="BD5"/>
      <c r="BE5"/>
      <c r="BF5"/>
      <c r="BG5"/>
      <c r="BH5"/>
      <c r="BI5"/>
      <c r="BJ5"/>
      <c r="BK5"/>
      <c r="BL5"/>
      <c r="BM5"/>
      <c r="BN5"/>
      <c r="BO5"/>
      <c r="BP5"/>
      <c r="BQ5"/>
      <c r="BR5"/>
      <c r="BS5"/>
      <c r="BT5"/>
      <c r="BU5"/>
      <c r="BV5"/>
      <c r="BW5"/>
      <c r="BX5"/>
      <c r="BY5"/>
      <c r="BZ5"/>
      <c r="CA5"/>
      <c r="CB5"/>
      <c r="CC5"/>
      <c r="CD5"/>
    </row>
    <row r="6">
      <c r="A6" t="s">
        <v>430</v>
      </c>
      <c r="B6">
        <v>2000</v>
      </c>
      <c r="C6" t="s">
        <v>433</v>
      </c>
      <c r="D6">
        <v>20</v>
      </c>
      <c r="E6" t="s">
        <v>61</v>
      </c>
      <c r="F6" t="s">
        <v>22</v>
      </c>
      <c r="G6" t="s">
        <v>443</v>
      </c>
      <c r="H6">
        <v>7.08955223880597</v>
      </c>
      <c r="I6">
        <v>3.565533179267085</v>
      </c>
      <c r="J6">
        <v>3.8965087281795512</v>
      </c>
      <c r="K6">
        <v>1.688618709895306</v>
      </c>
      <c r="L6">
        <v>1.050847457627119</v>
      </c>
      <c r="M6"/>
      <c r="N6"/>
      <c r="O6"/>
      <c r="P6"/>
      <c r="Q6"/>
      <c r="R6"/>
      <c r="S6"/>
      <c r="T6"/>
      <c r="U6"/>
      <c r="V6"/>
      <c r="W6" t="s">
        <v>149</v>
      </c>
      <c r="X6" t="s">
        <v>150</v>
      </c>
      <c r="Y6" t="s">
        <v>151</v>
      </c>
      <c r="Z6" t="s">
        <v>152</v>
      </c>
      <c r="AA6" t="s">
        <v>153</v>
      </c>
      <c r="AB6" t="s">
        <v>154</v>
      </c>
      <c r="AC6" t="s">
        <v>155</v>
      </c>
      <c r="AD6" t="s">
        <v>156</v>
      </c>
      <c r="AE6" t="s">
        <v>157</v>
      </c>
      <c r="AF6" t="s">
        <v>158</v>
      </c>
      <c r="AG6" t="s">
        <v>159</v>
      </c>
      <c r="AH6" t="s">
        <v>160</v>
      </c>
      <c r="AI6" t="s">
        <v>161</v>
      </c>
      <c r="AJ6" t="s">
        <v>162</v>
      </c>
      <c r="AK6" t="s">
        <v>163</v>
      </c>
      <c r="AL6">
        <v>4.643962848297214</v>
      </c>
      <c r="AM6">
        <v>8.1145584725536999</v>
      </c>
      <c r="AN6">
        <v>6.0975609756097562</v>
      </c>
      <c r="AO6">
        <v>0.69444444444444442</v>
      </c>
      <c r="AP6">
        <v>0</v>
      </c>
      <c r="AQ6">
        <v>0.61255742725880558</v>
      </c>
      <c r="AR6">
        <v>1.244813278008299</v>
      </c>
      <c r="AS6">
        <v>9.6463022508038581</v>
      </c>
      <c r="AT6">
        <v>2.1244309559939301</v>
      </c>
      <c r="AU6">
        <v>1.7525773195876291</v>
      </c>
      <c r="AV6">
        <v>1.5850144092219021</v>
      </c>
      <c r="AW6">
        <v>2.5591810620601412</v>
      </c>
      <c r="AX6">
        <v>1.5696533682145191</v>
      </c>
      <c r="AY6">
        <v>5.169340463458111</v>
      </c>
      <c r="AZ6">
        <v>4.5350435180943656</v>
      </c>
      <c r="BA6"/>
      <c r="BB6"/>
      <c r="BC6"/>
      <c r="BD6"/>
      <c r="BE6"/>
      <c r="BF6"/>
      <c r="BG6"/>
      <c r="BH6"/>
      <c r="BI6"/>
      <c r="BJ6"/>
      <c r="BK6"/>
      <c r="BL6"/>
      <c r="BM6"/>
      <c r="BN6"/>
      <c r="BO6"/>
      <c r="BP6"/>
      <c r="BQ6"/>
      <c r="BR6"/>
      <c r="BS6"/>
      <c r="BT6"/>
      <c r="BU6"/>
      <c r="BV6"/>
      <c r="BW6"/>
      <c r="BX6"/>
      <c r="BY6"/>
      <c r="BZ6"/>
      <c r="CA6"/>
      <c r="CB6"/>
      <c r="CC6"/>
      <c r="CD6"/>
    </row>
    <row r="7">
      <c r="A7" t="s">
        <v>430</v>
      </c>
      <c r="B7">
        <v>2000</v>
      </c>
      <c r="C7" t="s">
        <v>433</v>
      </c>
      <c r="D7">
        <v>21</v>
      </c>
      <c r="E7" t="s">
        <v>61</v>
      </c>
      <c r="F7" t="s">
        <v>17</v>
      </c>
      <c r="G7" t="s">
        <v>444</v>
      </c>
      <c r="H7">
        <v>1.933514246947083</v>
      </c>
      <c r="I7">
        <v>1.650709805216243</v>
      </c>
      <c r="J7">
        <v>0.71695760598503744</v>
      </c>
      <c r="K7">
        <v>0.2364066193853428</v>
      </c>
      <c r="L7">
        <v>0.13559322033898311</v>
      </c>
      <c r="M7"/>
      <c r="N7"/>
      <c r="O7"/>
      <c r="P7"/>
      <c r="Q7"/>
      <c r="R7"/>
      <c r="S7"/>
      <c r="T7"/>
      <c r="U7"/>
      <c r="V7"/>
      <c r="W7" t="s">
        <v>149</v>
      </c>
      <c r="X7" t="s">
        <v>150</v>
      </c>
      <c r="Y7" t="s">
        <v>151</v>
      </c>
      <c r="Z7" t="s">
        <v>152</v>
      </c>
      <c r="AA7" t="s">
        <v>153</v>
      </c>
      <c r="AB7" t="s">
        <v>154</v>
      </c>
      <c r="AC7" t="s">
        <v>155</v>
      </c>
      <c r="AD7" t="s">
        <v>156</v>
      </c>
      <c r="AE7" t="s">
        <v>157</v>
      </c>
      <c r="AF7" t="s">
        <v>158</v>
      </c>
      <c r="AG7" t="s">
        <v>159</v>
      </c>
      <c r="AH7" t="s">
        <v>160</v>
      </c>
      <c r="AI7" t="s">
        <v>161</v>
      </c>
      <c r="AJ7" t="s">
        <v>162</v>
      </c>
      <c r="AK7" t="s">
        <v>163</v>
      </c>
      <c r="AL7">
        <v>0</v>
      </c>
      <c r="AM7">
        <v>0</v>
      </c>
      <c r="AN7">
        <v>0</v>
      </c>
      <c r="AO7">
        <v>3.626543209876544</v>
      </c>
      <c r="AP7">
        <v>0.9569377990430622</v>
      </c>
      <c r="AQ7">
        <v>0</v>
      </c>
      <c r="AR7">
        <v>0</v>
      </c>
      <c r="AS7">
        <v>0</v>
      </c>
      <c r="AT7">
        <v>0</v>
      </c>
      <c r="AU7">
        <v>2.731958762886598</v>
      </c>
      <c r="AV7">
        <v>2.0172910662824211</v>
      </c>
      <c r="AW7">
        <v>0.51183621241202815</v>
      </c>
      <c r="AX7">
        <v>0.98103335513407453</v>
      </c>
      <c r="AY7">
        <v>0</v>
      </c>
      <c r="AZ7">
        <v>0</v>
      </c>
      <c r="BA7"/>
      <c r="BB7"/>
      <c r="BC7"/>
      <c r="BD7"/>
      <c r="BE7"/>
      <c r="BF7"/>
      <c r="BG7"/>
      <c r="BH7"/>
      <c r="BI7"/>
      <c r="BJ7"/>
      <c r="BK7"/>
      <c r="BL7"/>
      <c r="BM7"/>
      <c r="BN7"/>
      <c r="BO7"/>
      <c r="BP7"/>
      <c r="BQ7"/>
      <c r="BR7"/>
      <c r="BS7"/>
      <c r="BT7"/>
      <c r="BU7"/>
      <c r="BV7"/>
      <c r="BW7"/>
      <c r="BX7"/>
      <c r="BY7"/>
      <c r="BZ7"/>
      <c r="CA7"/>
      <c r="CB7"/>
      <c r="CC7"/>
      <c r="CD7"/>
    </row>
    <row r="8">
      <c r="A8" t="s">
        <v>430</v>
      </c>
      <c r="B8">
        <v>2000</v>
      </c>
      <c r="C8" t="s">
        <v>433</v>
      </c>
      <c r="D8">
        <v>22</v>
      </c>
      <c r="E8" t="s">
        <v>55</v>
      </c>
      <c r="F8" t="s">
        <v>50</v>
      </c>
      <c r="G8" t="s">
        <v>191</v>
      </c>
      <c r="H8">
        <v>3.6167039522744222</v>
      </c>
      <c r="I8">
        <v>0.9752699407871821</v>
      </c>
      <c r="J8">
        <v>1.5686274509803919</v>
      </c>
      <c r="K8">
        <v>0.34435261707988979</v>
      </c>
      <c r="L8">
        <v>0</v>
      </c>
      <c r="M8"/>
      <c r="N8"/>
      <c r="O8"/>
      <c r="P8"/>
      <c r="Q8"/>
      <c r="R8"/>
      <c r="S8"/>
      <c r="T8"/>
      <c r="U8"/>
      <c r="V8"/>
      <c r="W8" t="s">
        <v>149</v>
      </c>
      <c r="X8" t="s">
        <v>150</v>
      </c>
      <c r="Y8" t="s">
        <v>151</v>
      </c>
      <c r="Z8" t="s">
        <v>152</v>
      </c>
      <c r="AA8" t="s">
        <v>153</v>
      </c>
      <c r="AB8" t="s">
        <v>154</v>
      </c>
      <c r="AC8" t="s">
        <v>155</v>
      </c>
      <c r="AD8" t="s">
        <v>156</v>
      </c>
      <c r="AE8" t="s">
        <v>157</v>
      </c>
      <c r="AF8" t="s">
        <v>158</v>
      </c>
      <c r="AG8" t="s">
        <v>159</v>
      </c>
      <c r="AH8" t="s">
        <v>160</v>
      </c>
      <c r="AI8" t="s">
        <v>161</v>
      </c>
      <c r="AJ8" t="s">
        <v>162</v>
      </c>
      <c r="AK8" t="s">
        <v>163</v>
      </c>
      <c r="AL8">
        <v>0</v>
      </c>
      <c r="AM8">
        <v>0</v>
      </c>
      <c r="AN8">
        <v>0.57720057720057716</v>
      </c>
      <c r="AO8">
        <v>2.0161290322580649</v>
      </c>
      <c r="AP8">
        <v>0</v>
      </c>
      <c r="AQ8">
        <v>1.5408320493066261</v>
      </c>
      <c r="AR8">
        <v>5.0420168067226889</v>
      </c>
      <c r="AS8">
        <v>0</v>
      </c>
      <c r="AT8">
        <v>0</v>
      </c>
      <c r="AU8">
        <v>0.86346465191581223</v>
      </c>
      <c r="AV8">
        <v>2.2421524663677128</v>
      </c>
      <c r="AW8">
        <v>0.066006600660066</v>
      </c>
      <c r="AX8">
        <v>0.80536912751677858</v>
      </c>
      <c r="AY8">
        <v>0.56390977443609014</v>
      </c>
      <c r="AZ8">
        <v>4.0786948176583504</v>
      </c>
      <c r="BA8"/>
      <c r="BB8"/>
      <c r="BC8"/>
      <c r="BD8"/>
      <c r="BE8"/>
      <c r="BF8"/>
      <c r="BG8"/>
      <c r="BH8"/>
      <c r="BI8"/>
      <c r="BJ8"/>
      <c r="BK8"/>
      <c r="BL8"/>
      <c r="BM8"/>
      <c r="BN8"/>
      <c r="BO8"/>
      <c r="BP8"/>
      <c r="BQ8"/>
      <c r="BR8"/>
      <c r="BS8"/>
      <c r="BT8"/>
      <c r="BU8"/>
      <c r="BV8"/>
      <c r="BW8"/>
      <c r="BX8"/>
      <c r="BY8"/>
      <c r="BZ8"/>
      <c r="CA8"/>
      <c r="CB8"/>
      <c r="CC8"/>
      <c r="CD8"/>
    </row>
    <row r="9">
      <c r="A9" t="s">
        <v>430</v>
      </c>
      <c r="B9">
        <v>2000</v>
      </c>
      <c r="C9" t="s">
        <v>433</v>
      </c>
      <c r="D9">
        <v>23</v>
      </c>
      <c r="E9" t="s">
        <v>55</v>
      </c>
      <c r="F9" t="s">
        <v>49</v>
      </c>
      <c r="G9" t="s">
        <v>191</v>
      </c>
      <c r="H9">
        <v>96.38329604772558</v>
      </c>
      <c r="I9">
        <v>99.024730059212814</v>
      </c>
      <c r="J9">
        <v>98.431372549019599</v>
      </c>
      <c r="K9">
        <v>99.655647382920108</v>
      </c>
      <c r="L9">
        <v>100</v>
      </c>
      <c r="M9"/>
      <c r="N9"/>
      <c r="O9"/>
      <c r="P9"/>
      <c r="Q9"/>
      <c r="R9"/>
      <c r="S9"/>
      <c r="T9"/>
      <c r="U9"/>
      <c r="V9"/>
      <c r="W9" t="s">
        <v>149</v>
      </c>
      <c r="X9" t="s">
        <v>150</v>
      </c>
      <c r="Y9" t="s">
        <v>151</v>
      </c>
      <c r="Z9" t="s">
        <v>152</v>
      </c>
      <c r="AA9" t="s">
        <v>153</v>
      </c>
      <c r="AB9" t="s">
        <v>154</v>
      </c>
      <c r="AC9" t="s">
        <v>155</v>
      </c>
      <c r="AD9" t="s">
        <v>156</v>
      </c>
      <c r="AE9" t="s">
        <v>157</v>
      </c>
      <c r="AF9" t="s">
        <v>158</v>
      </c>
      <c r="AG9" t="s">
        <v>159</v>
      </c>
      <c r="AH9" t="s">
        <v>160</v>
      </c>
      <c r="AI9" t="s">
        <v>161</v>
      </c>
      <c r="AJ9" t="s">
        <v>162</v>
      </c>
      <c r="AK9" t="s">
        <v>163</v>
      </c>
      <c r="AL9">
        <v>100</v>
      </c>
      <c r="AM9">
        <v>100</v>
      </c>
      <c r="AN9">
        <v>99.422799422799429</v>
      </c>
      <c r="AO9">
        <v>97.983870967741936</v>
      </c>
      <c r="AP9">
        <v>100</v>
      </c>
      <c r="AQ9">
        <v>98.45916795069337</v>
      </c>
      <c r="AR9">
        <v>94.9579831932773</v>
      </c>
      <c r="AS9">
        <v>100</v>
      </c>
      <c r="AT9">
        <v>100</v>
      </c>
      <c r="AU9">
        <v>99.13653534808418</v>
      </c>
      <c r="AV9">
        <v>97.757847533632287</v>
      </c>
      <c r="AW9">
        <v>99.93399339933994</v>
      </c>
      <c r="AX9">
        <v>99.194630872483231</v>
      </c>
      <c r="AY9">
        <v>99.436090225563916</v>
      </c>
      <c r="AZ9">
        <v>95.921305182341655</v>
      </c>
      <c r="BA9"/>
      <c r="BB9"/>
      <c r="BC9"/>
      <c r="BD9"/>
      <c r="BE9"/>
      <c r="BF9"/>
      <c r="BG9"/>
      <c r="BH9"/>
      <c r="BI9"/>
      <c r="BJ9"/>
      <c r="BK9"/>
      <c r="BL9"/>
      <c r="BM9"/>
      <c r="BN9"/>
      <c r="BO9"/>
      <c r="BP9"/>
      <c r="BQ9"/>
      <c r="BR9"/>
      <c r="BS9"/>
      <c r="BT9"/>
      <c r="BU9"/>
      <c r="BV9"/>
      <c r="BW9"/>
      <c r="BX9"/>
      <c r="BY9"/>
      <c r="BZ9"/>
      <c r="CA9"/>
      <c r="CB9"/>
      <c r="CC9"/>
      <c r="CD9"/>
    </row>
    <row r="10">
      <c r="A10" t="s">
        <v>430</v>
      </c>
      <c r="B10">
        <v>2000</v>
      </c>
      <c r="C10" t="s">
        <v>433</v>
      </c>
      <c r="D10">
        <v>29</v>
      </c>
      <c r="E10" t="s">
        <v>58</v>
      </c>
      <c r="F10" t="s">
        <v>50</v>
      </c>
      <c r="G10" t="s">
        <v>445</v>
      </c>
      <c r="H10">
        <v>68.147896879240164</v>
      </c>
      <c r="I10">
        <v>83.591944536150535</v>
      </c>
      <c r="J10">
        <v>88.442367601246104</v>
      </c>
      <c r="K10">
        <v>92.447741065407968</v>
      </c>
      <c r="L10">
        <v>95.627118644067792</v>
      </c>
      <c r="M10"/>
      <c r="N10"/>
      <c r="O10"/>
      <c r="P10"/>
      <c r="Q10"/>
      <c r="R10"/>
      <c r="S10"/>
      <c r="T10"/>
      <c r="U10"/>
      <c r="V10"/>
      <c r="W10" t="s">
        <v>149</v>
      </c>
      <c r="X10" t="s">
        <v>150</v>
      </c>
      <c r="Y10" t="s">
        <v>151</v>
      </c>
      <c r="Z10" t="s">
        <v>152</v>
      </c>
      <c r="AA10" t="s">
        <v>153</v>
      </c>
      <c r="AB10" t="s">
        <v>154</v>
      </c>
      <c r="AC10" t="s">
        <v>155</v>
      </c>
      <c r="AD10" t="s">
        <v>156</v>
      </c>
      <c r="AE10" t="s">
        <v>157</v>
      </c>
      <c r="AF10" t="s">
        <v>158</v>
      </c>
      <c r="AG10" t="s">
        <v>159</v>
      </c>
      <c r="AH10" t="s">
        <v>160</v>
      </c>
      <c r="AI10" t="s">
        <v>161</v>
      </c>
      <c r="AJ10" t="s">
        <v>162</v>
      </c>
      <c r="AK10" t="s">
        <v>163</v>
      </c>
      <c r="AL10">
        <v>94.427244582043343</v>
      </c>
      <c r="AM10">
        <v>83.890214797136039</v>
      </c>
      <c r="AN10">
        <v>88.888888888888886</v>
      </c>
      <c r="AO10">
        <v>85.18518518518519</v>
      </c>
      <c r="AP10">
        <v>52.87081339712919</v>
      </c>
      <c r="AQ10">
        <v>99.387442572741193</v>
      </c>
      <c r="AR10">
        <v>92.116182572614107</v>
      </c>
      <c r="AS10">
        <v>88.745980707395503</v>
      </c>
      <c r="AT10">
        <v>96.509863429438553</v>
      </c>
      <c r="AU10">
        <v>91.884951206985107</v>
      </c>
      <c r="AV10">
        <v>89.625360230547543</v>
      </c>
      <c r="AW10">
        <v>74.28023032629558</v>
      </c>
      <c r="AX10">
        <v>95.487246566383249</v>
      </c>
      <c r="AY10">
        <v>92.335115864527623</v>
      </c>
      <c r="AZ10">
        <v>75.217590471827762</v>
      </c>
      <c r="BA10"/>
      <c r="BB10"/>
      <c r="BC10"/>
      <c r="BD10"/>
      <c r="BE10"/>
      <c r="BF10"/>
      <c r="BG10"/>
      <c r="BH10"/>
      <c r="BI10"/>
      <c r="BJ10"/>
      <c r="BK10"/>
      <c r="BL10"/>
      <c r="BM10"/>
      <c r="BN10"/>
      <c r="BO10"/>
      <c r="BP10"/>
      <c r="BQ10"/>
      <c r="BR10"/>
      <c r="BS10"/>
      <c r="BT10"/>
      <c r="BU10"/>
      <c r="BV10"/>
      <c r="BW10"/>
      <c r="BX10"/>
      <c r="BY10"/>
      <c r="BZ10"/>
      <c r="CA10"/>
      <c r="CB10"/>
      <c r="CC10"/>
      <c r="CD10"/>
    </row>
    <row r="11">
      <c r="A11" t="s">
        <v>430</v>
      </c>
      <c r="B11">
        <v>2000</v>
      </c>
      <c r="C11" t="s">
        <v>433</v>
      </c>
      <c r="D11">
        <v>30</v>
      </c>
      <c r="E11" t="s">
        <v>58</v>
      </c>
      <c r="F11" t="s">
        <v>49</v>
      </c>
      <c r="G11" t="s">
        <v>191</v>
      </c>
      <c r="H11">
        <v>31.852103120759839</v>
      </c>
      <c r="I11">
        <v>16.40805546384945</v>
      </c>
      <c r="J11">
        <v>11.55763239875389</v>
      </c>
      <c r="K11">
        <v>7.552258934592043</v>
      </c>
      <c r="L11">
        <v>4.3728813559322033</v>
      </c>
      <c r="M11"/>
      <c r="N11"/>
      <c r="O11"/>
      <c r="P11"/>
      <c r="Q11"/>
      <c r="R11"/>
      <c r="S11"/>
      <c r="T11"/>
      <c r="U11"/>
      <c r="V11"/>
      <c r="W11" t="s">
        <v>149</v>
      </c>
      <c r="X11" t="s">
        <v>150</v>
      </c>
      <c r="Y11" t="s">
        <v>151</v>
      </c>
      <c r="Z11" t="s">
        <v>152</v>
      </c>
      <c r="AA11" t="s">
        <v>153</v>
      </c>
      <c r="AB11" t="s">
        <v>154</v>
      </c>
      <c r="AC11" t="s">
        <v>155</v>
      </c>
      <c r="AD11" t="s">
        <v>156</v>
      </c>
      <c r="AE11" t="s">
        <v>157</v>
      </c>
      <c r="AF11" t="s">
        <v>158</v>
      </c>
      <c r="AG11" t="s">
        <v>159</v>
      </c>
      <c r="AH11" t="s">
        <v>160</v>
      </c>
      <c r="AI11" t="s">
        <v>161</v>
      </c>
      <c r="AJ11" t="s">
        <v>162</v>
      </c>
      <c r="AK11" t="s">
        <v>163</v>
      </c>
      <c r="AL11">
        <v>5.5727554179566559</v>
      </c>
      <c r="AM11">
        <v>16.109785202863961</v>
      </c>
      <c r="AN11">
        <v>11.111111111111111</v>
      </c>
      <c r="AO11">
        <v>14.81481481481481</v>
      </c>
      <c r="AP11">
        <v>47.129186602870817</v>
      </c>
      <c r="AQ11">
        <v>0.61255742725880558</v>
      </c>
      <c r="AR11">
        <v>7.8838174273858916</v>
      </c>
      <c r="AS11">
        <v>11.2540192926045</v>
      </c>
      <c r="AT11">
        <v>3.4901365705614569</v>
      </c>
      <c r="AU11">
        <v>8.1150487930148945</v>
      </c>
      <c r="AV11">
        <v>10.37463976945245</v>
      </c>
      <c r="AW11">
        <v>25.719769673704409</v>
      </c>
      <c r="AX11">
        <v>4.5127534336167434</v>
      </c>
      <c r="AY11">
        <v>7.66488413547237</v>
      </c>
      <c r="AZ11">
        <v>24.782409528172241</v>
      </c>
      <c r="BA11"/>
      <c r="BB11"/>
      <c r="BC11"/>
      <c r="BD11"/>
      <c r="BE11"/>
      <c r="BF11"/>
      <c r="BG11"/>
      <c r="BH11"/>
      <c r="BI11"/>
      <c r="BJ11"/>
      <c r="BK11"/>
      <c r="BL11"/>
      <c r="BM11"/>
      <c r="BN11"/>
      <c r="BO11"/>
      <c r="BP11"/>
      <c r="BQ11"/>
      <c r="BR11"/>
      <c r="BS11"/>
      <c r="BT11"/>
      <c r="BU11"/>
      <c r="BV11"/>
      <c r="BW11"/>
      <c r="BX11"/>
      <c r="BY11"/>
      <c r="BZ11"/>
      <c r="CA11"/>
      <c r="CB11"/>
      <c r="CC11"/>
      <c r="CD11"/>
    </row>
    <row r="12">
      <c r="A12" t="s">
        <v>430</v>
      </c>
      <c r="B12">
        <v>2000</v>
      </c>
      <c r="C12" t="s">
        <v>433</v>
      </c>
      <c r="D12">
        <v>31</v>
      </c>
      <c r="E12" t="s">
        <v>104</v>
      </c>
      <c r="F12" t="s">
        <v>50</v>
      </c>
      <c r="G12" t="s">
        <v>446</v>
      </c>
      <c r="H12">
        <v>41.926729986431482</v>
      </c>
      <c r="I12">
        <v>71.739848134697922</v>
      </c>
      <c r="J12">
        <v>80.373831775700936</v>
      </c>
      <c r="K12">
        <v>89.345920431557659</v>
      </c>
      <c r="L12">
        <v>95.186440677966104</v>
      </c>
      <c r="M12"/>
      <c r="N12"/>
      <c r="O12"/>
      <c r="P12"/>
      <c r="Q12"/>
      <c r="R12"/>
      <c r="S12"/>
      <c r="T12"/>
      <c r="U12"/>
      <c r="V12"/>
      <c r="W12" t="s">
        <v>149</v>
      </c>
      <c r="X12" t="s">
        <v>150</v>
      </c>
      <c r="Y12" t="s">
        <v>151</v>
      </c>
      <c r="Z12" t="s">
        <v>152</v>
      </c>
      <c r="AA12" t="s">
        <v>153</v>
      </c>
      <c r="AB12" t="s">
        <v>154</v>
      </c>
      <c r="AC12" t="s">
        <v>155</v>
      </c>
      <c r="AD12" t="s">
        <v>156</v>
      </c>
      <c r="AE12" t="s">
        <v>157</v>
      </c>
      <c r="AF12" t="s">
        <v>158</v>
      </c>
      <c r="AG12" t="s">
        <v>159</v>
      </c>
      <c r="AH12" t="s">
        <v>160</v>
      </c>
      <c r="AI12" t="s">
        <v>161</v>
      </c>
      <c r="AJ12" t="s">
        <v>162</v>
      </c>
      <c r="AK12" t="s">
        <v>163</v>
      </c>
      <c r="AL12">
        <v>94.427244582043343</v>
      </c>
      <c r="AM12">
        <v>77.028639618138428</v>
      </c>
      <c r="AN12">
        <v>86.58536585365853</v>
      </c>
      <c r="AO12">
        <v>66.743827160493822</v>
      </c>
      <c r="AP12">
        <v>52.87081339712919</v>
      </c>
      <c r="AQ12">
        <v>82.542113323124042</v>
      </c>
      <c r="AR12">
        <v>75.103734439834028</v>
      </c>
      <c r="AS12">
        <v>84.726688102893888</v>
      </c>
      <c r="AT12">
        <v>92.41274658573596</v>
      </c>
      <c r="AU12">
        <v>73.70313302516692</v>
      </c>
      <c r="AV12">
        <v>72.334293948126799</v>
      </c>
      <c r="AW12">
        <v>66.538707613563659</v>
      </c>
      <c r="AX12">
        <v>89.601046435578809</v>
      </c>
      <c r="AY12">
        <v>87.878787878787875</v>
      </c>
      <c r="AZ12">
        <v>65.50618415025194</v>
      </c>
      <c r="BA12"/>
      <c r="BB12"/>
      <c r="BC12"/>
      <c r="BD12"/>
      <c r="BE12"/>
      <c r="BF12"/>
      <c r="BG12"/>
      <c r="BH12"/>
      <c r="BI12"/>
      <c r="BJ12"/>
      <c r="BK12"/>
      <c r="BL12"/>
      <c r="BM12"/>
      <c r="BN12"/>
      <c r="BO12"/>
      <c r="BP12"/>
      <c r="BQ12"/>
      <c r="BR12"/>
      <c r="BS12"/>
      <c r="BT12"/>
      <c r="BU12"/>
      <c r="BV12"/>
      <c r="BW12"/>
      <c r="BX12"/>
      <c r="BY12"/>
      <c r="BZ12"/>
      <c r="CA12"/>
      <c r="CB12"/>
      <c r="CC12"/>
      <c r="CD12"/>
    </row>
    <row r="13">
      <c r="A13" t="s">
        <v>430</v>
      </c>
      <c r="B13">
        <v>2000</v>
      </c>
      <c r="C13" t="s">
        <v>433</v>
      </c>
      <c r="D13">
        <v>32</v>
      </c>
      <c r="E13" t="s">
        <v>104</v>
      </c>
      <c r="F13" t="s">
        <v>49</v>
      </c>
      <c r="G13" t="s">
        <v>191</v>
      </c>
      <c r="H13">
        <v>58.073270013568518</v>
      </c>
      <c r="I13">
        <v>28.260151865302081</v>
      </c>
      <c r="J13">
        <v>19.626168224299061</v>
      </c>
      <c r="K13">
        <v>10.65407956844235</v>
      </c>
      <c r="L13">
        <v>4.8135593220338979</v>
      </c>
      <c r="M13"/>
      <c r="N13"/>
      <c r="O13"/>
      <c r="P13"/>
      <c r="Q13"/>
      <c r="R13"/>
      <c r="S13"/>
      <c r="T13"/>
      <c r="U13"/>
      <c r="V13"/>
      <c r="W13" t="s">
        <v>149</v>
      </c>
      <c r="X13" t="s">
        <v>150</v>
      </c>
      <c r="Y13" t="s">
        <v>151</v>
      </c>
      <c r="Z13" t="s">
        <v>152</v>
      </c>
      <c r="AA13" t="s">
        <v>153</v>
      </c>
      <c r="AB13" t="s">
        <v>154</v>
      </c>
      <c r="AC13" t="s">
        <v>155</v>
      </c>
      <c r="AD13" t="s">
        <v>156</v>
      </c>
      <c r="AE13" t="s">
        <v>157</v>
      </c>
      <c r="AF13" t="s">
        <v>158</v>
      </c>
      <c r="AG13" t="s">
        <v>159</v>
      </c>
      <c r="AH13" t="s">
        <v>160</v>
      </c>
      <c r="AI13" t="s">
        <v>161</v>
      </c>
      <c r="AJ13" t="s">
        <v>162</v>
      </c>
      <c r="AK13" t="s">
        <v>163</v>
      </c>
      <c r="AL13">
        <v>5.5727554179566559</v>
      </c>
      <c r="AM13">
        <v>22.971360381861579</v>
      </c>
      <c r="AN13">
        <v>13.414634146341459</v>
      </c>
      <c r="AO13">
        <v>33.256172839506171</v>
      </c>
      <c r="AP13">
        <v>47.129186602870817</v>
      </c>
      <c r="AQ13">
        <v>17.457886676875962</v>
      </c>
      <c r="AR13">
        <v>24.896265560165979</v>
      </c>
      <c r="AS13">
        <v>15.27331189710611</v>
      </c>
      <c r="AT13">
        <v>7.587253414264036</v>
      </c>
      <c r="AU13">
        <v>26.29686697483308</v>
      </c>
      <c r="AV13">
        <v>27.665706051873201</v>
      </c>
      <c r="AW13">
        <v>33.461292386436341</v>
      </c>
      <c r="AX13">
        <v>10.398953564421189</v>
      </c>
      <c r="AY13">
        <v>12.121212121212119</v>
      </c>
      <c r="AZ13">
        <v>34.493815849748053</v>
      </c>
      <c r="BA13"/>
      <c r="BB13"/>
      <c r="BC13"/>
      <c r="BD13"/>
      <c r="BE13"/>
      <c r="BF13"/>
      <c r="BG13"/>
      <c r="BH13"/>
      <c r="BI13"/>
      <c r="BJ13"/>
      <c r="BK13"/>
      <c r="BL13"/>
      <c r="BM13"/>
      <c r="BN13"/>
      <c r="BO13"/>
      <c r="BP13"/>
      <c r="BQ13"/>
      <c r="BR13"/>
      <c r="BS13"/>
      <c r="BT13"/>
      <c r="BU13"/>
      <c r="BV13"/>
      <c r="BW13"/>
      <c r="BX13"/>
      <c r="BY13"/>
      <c r="BZ13"/>
      <c r="CA13"/>
      <c r="CB13"/>
      <c r="CC13"/>
      <c r="CD13"/>
    </row>
    <row r="14">
      <c r="A14" t="s">
        <v>430</v>
      </c>
      <c r="B14">
        <v>2000</v>
      </c>
      <c r="C14" t="s">
        <v>433</v>
      </c>
      <c r="D14">
        <v>35</v>
      </c>
      <c r="E14" t="s">
        <v>56</v>
      </c>
      <c r="F14" t="s">
        <v>50</v>
      </c>
      <c r="G14" t="s">
        <v>191</v>
      </c>
      <c r="H14">
        <v>55.868385345997282</v>
      </c>
      <c r="I14">
        <v>79.498184219214266</v>
      </c>
      <c r="J14">
        <v>86.884735202492209</v>
      </c>
      <c r="K14">
        <v>94.30209035738369</v>
      </c>
      <c r="L14">
        <v>97.457627118644069</v>
      </c>
      <c r="M14"/>
      <c r="N14"/>
      <c r="O14"/>
      <c r="P14"/>
      <c r="Q14"/>
      <c r="R14"/>
      <c r="S14"/>
      <c r="T14"/>
      <c r="U14"/>
      <c r="V14"/>
      <c r="W14" t="s">
        <v>149</v>
      </c>
      <c r="X14" t="s">
        <v>150</v>
      </c>
      <c r="Y14" t="s">
        <v>151</v>
      </c>
      <c r="Z14" t="s">
        <v>152</v>
      </c>
      <c r="AA14" t="s">
        <v>153</v>
      </c>
      <c r="AB14" t="s">
        <v>154</v>
      </c>
      <c r="AC14" t="s">
        <v>155</v>
      </c>
      <c r="AD14" t="s">
        <v>156</v>
      </c>
      <c r="AE14" t="s">
        <v>157</v>
      </c>
      <c r="AF14" t="s">
        <v>158</v>
      </c>
      <c r="AG14" t="s">
        <v>159</v>
      </c>
      <c r="AH14" t="s">
        <v>160</v>
      </c>
      <c r="AI14" t="s">
        <v>161</v>
      </c>
      <c r="AJ14" t="s">
        <v>162</v>
      </c>
      <c r="AK14" t="s">
        <v>163</v>
      </c>
      <c r="AL14">
        <v>97.213622291021679</v>
      </c>
      <c r="AM14">
        <v>88.484486873508345</v>
      </c>
      <c r="AN14">
        <v>87.53387533875339</v>
      </c>
      <c r="AO14">
        <v>75.771604938271608</v>
      </c>
      <c r="AP14">
        <v>58.133971291866033</v>
      </c>
      <c r="AQ14">
        <v>82.542113323124042</v>
      </c>
      <c r="AR14">
        <v>79.668049792531122</v>
      </c>
      <c r="AS14">
        <v>91.479099678456592</v>
      </c>
      <c r="AT14">
        <v>95.447647951441581</v>
      </c>
      <c r="AU14">
        <v>76.887519260400623</v>
      </c>
      <c r="AV14">
        <v>80.835734870316998</v>
      </c>
      <c r="AW14">
        <v>92.386436340371077</v>
      </c>
      <c r="AX14">
        <v>91.824722040549375</v>
      </c>
      <c r="AY14">
        <v>88.591800356506241</v>
      </c>
      <c r="AZ14">
        <v>69.445716903344021</v>
      </c>
      <c r="BA14"/>
      <c r="BB14"/>
      <c r="BC14"/>
      <c r="BD14"/>
      <c r="BE14"/>
      <c r="BF14"/>
      <c r="BG14"/>
      <c r="BH14"/>
      <c r="BI14"/>
      <c r="BJ14"/>
      <c r="BK14"/>
      <c r="BL14"/>
      <c r="BM14"/>
      <c r="BN14"/>
      <c r="BO14"/>
      <c r="BP14"/>
      <c r="BQ14"/>
      <c r="BR14"/>
      <c r="BS14"/>
      <c r="BT14"/>
      <c r="BU14"/>
      <c r="BV14"/>
      <c r="BW14"/>
      <c r="BX14"/>
      <c r="BY14"/>
      <c r="BZ14"/>
      <c r="CA14"/>
      <c r="CB14"/>
      <c r="CC14"/>
      <c r="CD14"/>
    </row>
    <row r="15">
      <c r="A15" t="s">
        <v>430</v>
      </c>
      <c r="B15">
        <v>2000</v>
      </c>
      <c r="C15" t="s">
        <v>433</v>
      </c>
      <c r="D15">
        <v>36</v>
      </c>
      <c r="E15" t="s">
        <v>56</v>
      </c>
      <c r="F15" t="s">
        <v>49</v>
      </c>
      <c r="G15" t="s">
        <v>191</v>
      </c>
      <c r="H15">
        <v>44.131614654002718</v>
      </c>
      <c r="I15">
        <v>20.501815780785741</v>
      </c>
      <c r="J15">
        <v>13.115264797507789</v>
      </c>
      <c r="K15">
        <v>5.6979096426163176</v>
      </c>
      <c r="L15">
        <v>2.542372881355933</v>
      </c>
      <c r="M15"/>
      <c r="N15"/>
      <c r="O15"/>
      <c r="P15"/>
      <c r="Q15"/>
      <c r="R15"/>
      <c r="S15"/>
      <c r="T15"/>
      <c r="U15"/>
      <c r="V15"/>
      <c r="W15" t="s">
        <v>149</v>
      </c>
      <c r="X15" t="s">
        <v>150</v>
      </c>
      <c r="Y15" t="s">
        <v>151</v>
      </c>
      <c r="Z15" t="s">
        <v>152</v>
      </c>
      <c r="AA15" t="s">
        <v>153</v>
      </c>
      <c r="AB15" t="s">
        <v>154</v>
      </c>
      <c r="AC15" t="s">
        <v>155</v>
      </c>
      <c r="AD15" t="s">
        <v>156</v>
      </c>
      <c r="AE15" t="s">
        <v>157</v>
      </c>
      <c r="AF15" t="s">
        <v>158</v>
      </c>
      <c r="AG15" t="s">
        <v>159</v>
      </c>
      <c r="AH15" t="s">
        <v>160</v>
      </c>
      <c r="AI15" t="s">
        <v>161</v>
      </c>
      <c r="AJ15" t="s">
        <v>162</v>
      </c>
      <c r="AK15" t="s">
        <v>163</v>
      </c>
      <c r="AL15">
        <v>2.7863777089783279</v>
      </c>
      <c r="AM15">
        <v>11.515513126491649</v>
      </c>
      <c r="AN15">
        <v>12.46612466124661</v>
      </c>
      <c r="AO15">
        <v>24.228395061728399</v>
      </c>
      <c r="AP15">
        <v>41.866028708133967</v>
      </c>
      <c r="AQ15">
        <v>17.457886676875962</v>
      </c>
      <c r="AR15">
        <v>20.331950207468878</v>
      </c>
      <c r="AS15">
        <v>8.520900321543408</v>
      </c>
      <c r="AT15">
        <v>4.5523520485584212</v>
      </c>
      <c r="AU15">
        <v>23.112480739599381</v>
      </c>
      <c r="AV15">
        <v>19.164265129682999</v>
      </c>
      <c r="AW15">
        <v>7.6135636596289196</v>
      </c>
      <c r="AX15">
        <v>8.1752779594506215</v>
      </c>
      <c r="AY15">
        <v>11.408199643493759</v>
      </c>
      <c r="AZ15">
        <v>30.554283096655979</v>
      </c>
      <c r="BA15"/>
      <c r="BB15"/>
      <c r="BC15"/>
      <c r="BD15"/>
      <c r="BE15"/>
      <c r="BF15"/>
      <c r="BG15"/>
      <c r="BH15"/>
      <c r="BI15"/>
      <c r="BJ15"/>
      <c r="BK15"/>
      <c r="BL15"/>
      <c r="BM15"/>
      <c r="BN15"/>
      <c r="BO15"/>
      <c r="BP15"/>
      <c r="BQ15"/>
      <c r="BR15"/>
      <c r="BS15"/>
      <c r="BT15"/>
      <c r="BU15"/>
      <c r="BV15"/>
      <c r="BW15"/>
      <c r="BX15"/>
      <c r="BY15"/>
      <c r="BZ15"/>
      <c r="CA15"/>
      <c r="CB15"/>
      <c r="CC15"/>
      <c r="CD15"/>
    </row>
    <row r="16">
      <c r="A16" t="s">
        <v>430</v>
      </c>
      <c r="B16">
        <v>2000</v>
      </c>
      <c r="C16" t="s">
        <v>433</v>
      </c>
      <c r="D16">
        <v>37</v>
      </c>
      <c r="E16" t="s">
        <v>164</v>
      </c>
      <c r="F16" t="s">
        <v>50</v>
      </c>
      <c r="G16" t="s">
        <v>447</v>
      </c>
      <c r="H16">
        <v>59.246830723340793</v>
      </c>
      <c r="I16">
        <v>82.201323580633925</v>
      </c>
      <c r="J16">
        <v>89.875898105813192</v>
      </c>
      <c r="K16">
        <v>95.118597456170505</v>
      </c>
      <c r="L16">
        <v>98.044596912521442</v>
      </c>
      <c r="M16"/>
      <c r="N16"/>
      <c r="O16"/>
      <c r="P16"/>
      <c r="Q16"/>
      <c r="R16"/>
      <c r="S16"/>
      <c r="T16"/>
      <c r="U16"/>
      <c r="V16"/>
      <c r="W16" t="s">
        <v>149</v>
      </c>
      <c r="X16" t="s">
        <v>150</v>
      </c>
      <c r="Y16" t="s">
        <v>151</v>
      </c>
      <c r="Z16" t="s">
        <v>152</v>
      </c>
      <c r="AA16" t="s">
        <v>153</v>
      </c>
      <c r="AB16" t="s">
        <v>154</v>
      </c>
      <c r="AC16" t="s">
        <v>155</v>
      </c>
      <c r="AD16" t="s">
        <v>156</v>
      </c>
      <c r="AE16" t="s">
        <v>157</v>
      </c>
      <c r="AF16" t="s">
        <v>158</v>
      </c>
      <c r="AG16" t="s">
        <v>159</v>
      </c>
      <c r="AH16" t="s">
        <v>160</v>
      </c>
      <c r="AI16" t="s">
        <v>161</v>
      </c>
      <c r="AJ16" t="s">
        <v>162</v>
      </c>
      <c r="AK16" t="s">
        <v>163</v>
      </c>
      <c r="AL16">
        <v>100</v>
      </c>
      <c r="AM16">
        <v>91.558441558441558</v>
      </c>
      <c r="AN16">
        <v>92.20779220779221</v>
      </c>
      <c r="AO16">
        <v>78.790322580645167</v>
      </c>
      <c r="AP16">
        <v>58.695652173913047</v>
      </c>
      <c r="AQ16">
        <v>83.050847457627114</v>
      </c>
      <c r="AR16">
        <v>80.672268907563023</v>
      </c>
      <c r="AS16">
        <v>95.55160142348754</v>
      </c>
      <c r="AT16">
        <v>97.054263565891475</v>
      </c>
      <c r="AU16">
        <v>79.784946236559136</v>
      </c>
      <c r="AV16">
        <v>82.959641255605376</v>
      </c>
      <c r="AW16">
        <v>93.531353135313537</v>
      </c>
      <c r="AX16">
        <v>93.489932885906029</v>
      </c>
      <c r="AY16">
        <v>92.669172932330824</v>
      </c>
      <c r="AZ16">
        <v>72.600767754318625</v>
      </c>
      <c r="BA16"/>
      <c r="BB16"/>
      <c r="BC16"/>
      <c r="BD16"/>
      <c r="BE16"/>
      <c r="BF16"/>
      <c r="BG16"/>
      <c r="BH16"/>
      <c r="BI16"/>
      <c r="BJ16"/>
      <c r="BK16"/>
      <c r="BL16"/>
      <c r="BM16"/>
      <c r="BN16"/>
      <c r="BO16"/>
      <c r="BP16"/>
      <c r="BQ16"/>
      <c r="BR16"/>
      <c r="BS16"/>
      <c r="BT16"/>
      <c r="BU16"/>
      <c r="BV16"/>
      <c r="BW16"/>
      <c r="BX16"/>
      <c r="BY16"/>
      <c r="BZ16"/>
      <c r="CA16"/>
      <c r="CB16"/>
      <c r="CC16"/>
      <c r="CD16"/>
    </row>
    <row r="17">
      <c r="A17" t="s">
        <v>430</v>
      </c>
      <c r="B17">
        <v>2000</v>
      </c>
      <c r="C17" t="s">
        <v>433</v>
      </c>
      <c r="D17">
        <v>38</v>
      </c>
      <c r="E17" t="s">
        <v>164</v>
      </c>
      <c r="F17" t="s">
        <v>49</v>
      </c>
      <c r="G17" t="s">
        <v>191</v>
      </c>
      <c r="H17">
        <v>40.753169276659207</v>
      </c>
      <c r="I17">
        <v>17.798676419366071</v>
      </c>
      <c r="J17">
        <v>10.12410189418681</v>
      </c>
      <c r="K17">
        <v>4.8814025438294948</v>
      </c>
      <c r="L17">
        <v>1.9554030874785591</v>
      </c>
      <c r="M17"/>
      <c r="N17"/>
      <c r="O17"/>
      <c r="P17"/>
      <c r="Q17"/>
      <c r="R17"/>
      <c r="S17"/>
      <c r="T17"/>
      <c r="U17"/>
      <c r="V17"/>
      <c r="W17" t="s">
        <v>149</v>
      </c>
      <c r="X17" t="s">
        <v>150</v>
      </c>
      <c r="Y17" t="s">
        <v>151</v>
      </c>
      <c r="Z17" t="s">
        <v>152</v>
      </c>
      <c r="AA17" t="s">
        <v>153</v>
      </c>
      <c r="AB17" t="s">
        <v>154</v>
      </c>
      <c r="AC17" t="s">
        <v>155</v>
      </c>
      <c r="AD17" t="s">
        <v>156</v>
      </c>
      <c r="AE17" t="s">
        <v>157</v>
      </c>
      <c r="AF17" t="s">
        <v>158</v>
      </c>
      <c r="AG17" t="s">
        <v>159</v>
      </c>
      <c r="AH17" t="s">
        <v>160</v>
      </c>
      <c r="AI17" t="s">
        <v>161</v>
      </c>
      <c r="AJ17" t="s">
        <v>162</v>
      </c>
      <c r="AK17" t="s">
        <v>163</v>
      </c>
      <c r="AL17">
        <v>0</v>
      </c>
      <c r="AM17">
        <v>8.4415584415584419</v>
      </c>
      <c r="AN17">
        <v>7.7922077922077921</v>
      </c>
      <c r="AO17">
        <v>21.20967741935484</v>
      </c>
      <c r="AP17">
        <v>41.304347826086953</v>
      </c>
      <c r="AQ17">
        <v>16.949152542372879</v>
      </c>
      <c r="AR17">
        <v>19.327731092436981</v>
      </c>
      <c r="AS17">
        <v>4.4483985765124556</v>
      </c>
      <c r="AT17">
        <v>2.945736434108527</v>
      </c>
      <c r="AU17">
        <v>20.21505376344086</v>
      </c>
      <c r="AV17">
        <v>17.04035874439462</v>
      </c>
      <c r="AW17">
        <v>6.4686468646864688</v>
      </c>
      <c r="AX17">
        <v>6.5100671140939594</v>
      </c>
      <c r="AY17">
        <v>7.3308270676691727</v>
      </c>
      <c r="AZ17">
        <v>27.399232245681379</v>
      </c>
      <c r="BA17"/>
      <c r="BB17"/>
      <c r="BC17"/>
      <c r="BD17"/>
      <c r="BE17"/>
      <c r="BF17"/>
      <c r="BG17"/>
      <c r="BH17"/>
      <c r="BI17"/>
      <c r="BJ17"/>
      <c r="BK17"/>
      <c r="BL17"/>
      <c r="BM17"/>
      <c r="BN17"/>
      <c r="BO17"/>
      <c r="BP17"/>
      <c r="BQ17"/>
      <c r="BR17"/>
      <c r="BS17"/>
      <c r="BT17"/>
      <c r="BU17"/>
      <c r="BV17"/>
      <c r="BW17"/>
      <c r="BX17"/>
      <c r="BY17"/>
      <c r="BZ17"/>
      <c r="CA17"/>
      <c r="CB17"/>
      <c r="CC17"/>
      <c r="CD17"/>
    </row>
    <row r="18">
      <c r="A18" t="s">
        <v>430</v>
      </c>
      <c r="B18">
        <v>2000</v>
      </c>
      <c r="C18" t="s">
        <v>433</v>
      </c>
      <c r="D18">
        <v>41</v>
      </c>
      <c r="E18" t="s">
        <v>57</v>
      </c>
      <c r="F18" t="s">
        <v>50</v>
      </c>
      <c r="G18" t="s">
        <v>191</v>
      </c>
      <c r="H18">
        <v>4.1482488949336958</v>
      </c>
      <c r="I18">
        <v>1.190082644628099</v>
      </c>
      <c r="J18">
        <v>2.0625</v>
      </c>
      <c r="K18">
        <v>0.33772374197906108</v>
      </c>
      <c r="L18">
        <v>0</v>
      </c>
      <c r="M18"/>
      <c r="N18"/>
      <c r="O18"/>
      <c r="P18"/>
      <c r="Q18"/>
      <c r="R18"/>
      <c r="S18"/>
      <c r="T18"/>
      <c r="U18"/>
      <c r="V18"/>
      <c r="W18" t="s">
        <v>149</v>
      </c>
      <c r="X18" t="s">
        <v>150</v>
      </c>
      <c r="Y18" t="s">
        <v>151</v>
      </c>
      <c r="Z18" t="s">
        <v>152</v>
      </c>
      <c r="AA18" t="s">
        <v>153</v>
      </c>
      <c r="AB18" t="s">
        <v>154</v>
      </c>
      <c r="AC18" t="s">
        <v>155</v>
      </c>
      <c r="AD18" t="s">
        <v>156</v>
      </c>
      <c r="AE18" t="s">
        <v>157</v>
      </c>
      <c r="AF18" t="s">
        <v>158</v>
      </c>
      <c r="AG18" t="s">
        <v>159</v>
      </c>
      <c r="AH18" t="s">
        <v>160</v>
      </c>
      <c r="AI18" t="s">
        <v>161</v>
      </c>
      <c r="AJ18" t="s">
        <v>162</v>
      </c>
      <c r="AK18" t="s">
        <v>163</v>
      </c>
      <c r="AL18">
        <v>0</v>
      </c>
      <c r="AM18">
        <v>0.29832935560859192</v>
      </c>
      <c r="AN18">
        <v>0.54200542005420049</v>
      </c>
      <c r="AO18">
        <v>2.4691358024691361</v>
      </c>
      <c r="AP18">
        <v>0</v>
      </c>
      <c r="AQ18">
        <v>1.6845329249617149</v>
      </c>
      <c r="AR18">
        <v>4.9792531120331951</v>
      </c>
      <c r="AS18">
        <v>0</v>
      </c>
      <c r="AT18">
        <v>0</v>
      </c>
      <c r="AU18">
        <v>0.82644628099173556</v>
      </c>
      <c r="AV18">
        <v>2.7377521613832849</v>
      </c>
      <c r="AW18">
        <v>0.064267352185089999</v>
      </c>
      <c r="AX18">
        <v>0.85022890778286464</v>
      </c>
      <c r="AY18">
        <v>0.53475935828876997</v>
      </c>
      <c r="AZ18">
        <v>5.4054054054054053</v>
      </c>
      <c r="BA18"/>
      <c r="BB18"/>
      <c r="BC18"/>
      <c r="BD18"/>
      <c r="BE18"/>
      <c r="BF18"/>
      <c r="BG18"/>
      <c r="BH18"/>
      <c r="BI18"/>
      <c r="BJ18"/>
      <c r="BK18"/>
      <c r="BL18"/>
      <c r="BM18"/>
      <c r="BN18"/>
      <c r="BO18"/>
      <c r="BP18"/>
      <c r="BQ18"/>
      <c r="BR18"/>
      <c r="BS18"/>
      <c r="BT18"/>
      <c r="BU18"/>
      <c r="BV18"/>
      <c r="BW18"/>
      <c r="BX18"/>
      <c r="BY18"/>
      <c r="BZ18"/>
      <c r="CA18"/>
      <c r="CB18"/>
      <c r="CC18"/>
      <c r="CD18"/>
    </row>
    <row r="19">
      <c r="A19" t="s">
        <v>430</v>
      </c>
      <c r="B19">
        <v>2000</v>
      </c>
      <c r="C19" t="s">
        <v>433</v>
      </c>
      <c r="D19">
        <v>42</v>
      </c>
      <c r="E19" t="s">
        <v>57</v>
      </c>
      <c r="F19" t="s">
        <v>49</v>
      </c>
      <c r="G19" t="s">
        <v>448</v>
      </c>
      <c r="H19">
        <v>95.851751105066313</v>
      </c>
      <c r="I19">
        <v>98.809917355371908</v>
      </c>
      <c r="J19">
        <v>97.9375</v>
      </c>
      <c r="K19">
        <v>99.662276258020938</v>
      </c>
      <c r="L19">
        <v>100</v>
      </c>
      <c r="M19"/>
      <c r="N19"/>
      <c r="O19"/>
      <c r="P19"/>
      <c r="Q19"/>
      <c r="R19"/>
      <c r="S19"/>
      <c r="T19"/>
      <c r="U19"/>
      <c r="V19"/>
      <c r="W19" t="s">
        <v>149</v>
      </c>
      <c r="X19" t="s">
        <v>150</v>
      </c>
      <c r="Y19" t="s">
        <v>151</v>
      </c>
      <c r="Z19" t="s">
        <v>152</v>
      </c>
      <c r="AA19" t="s">
        <v>153</v>
      </c>
      <c r="AB19" t="s">
        <v>154</v>
      </c>
      <c r="AC19" t="s">
        <v>155</v>
      </c>
      <c r="AD19" t="s">
        <v>156</v>
      </c>
      <c r="AE19" t="s">
        <v>157</v>
      </c>
      <c r="AF19" t="s">
        <v>158</v>
      </c>
      <c r="AG19" t="s">
        <v>159</v>
      </c>
      <c r="AH19" t="s">
        <v>160</v>
      </c>
      <c r="AI19" t="s">
        <v>161</v>
      </c>
      <c r="AJ19" t="s">
        <v>162</v>
      </c>
      <c r="AK19" t="s">
        <v>163</v>
      </c>
      <c r="AL19">
        <v>100</v>
      </c>
      <c r="AM19">
        <v>99.701670644391399</v>
      </c>
      <c r="AN19">
        <v>99.45799457994579</v>
      </c>
      <c r="AO19">
        <v>97.53086419753086</v>
      </c>
      <c r="AP19">
        <v>100</v>
      </c>
      <c r="AQ19">
        <v>98.315467075038285</v>
      </c>
      <c r="AR19">
        <v>95.020746887966794</v>
      </c>
      <c r="AS19">
        <v>100</v>
      </c>
      <c r="AT19">
        <v>100</v>
      </c>
      <c r="AU19">
        <v>99.173553719008268</v>
      </c>
      <c r="AV19">
        <v>97.262247838616716</v>
      </c>
      <c r="AW19">
        <v>99.935732647814916</v>
      </c>
      <c r="AX19">
        <v>99.149771092217136</v>
      </c>
      <c r="AY19">
        <v>99.465240641711233</v>
      </c>
      <c r="AZ19">
        <v>94.594594594594597</v>
      </c>
      <c r="BA19"/>
      <c r="BB19"/>
      <c r="BC19"/>
      <c r="BD19"/>
      <c r="BE19"/>
      <c r="BF19"/>
      <c r="BG19"/>
      <c r="BH19"/>
      <c r="BI19"/>
      <c r="BJ19"/>
      <c r="BK19"/>
      <c r="BL19"/>
      <c r="BM19"/>
      <c r="BN19"/>
      <c r="BO19"/>
      <c r="BP19"/>
      <c r="BQ19"/>
      <c r="BR19"/>
      <c r="BS19"/>
      <c r="BT19"/>
      <c r="BU19"/>
      <c r="BV19"/>
      <c r="BW19"/>
      <c r="BX19"/>
      <c r="BY19"/>
      <c r="BZ19"/>
      <c r="CA19"/>
      <c r="CB19"/>
      <c r="CC19"/>
      <c r="CD19"/>
    </row>
    <row r="20">
      <c r="A20" t="s">
        <v>430</v>
      </c>
      <c r="B20">
        <v>2000</v>
      </c>
      <c r="C20" t="s">
        <v>433</v>
      </c>
      <c r="D20">
        <v>43</v>
      </c>
      <c r="E20" t="s">
        <v>54</v>
      </c>
      <c r="F20" t="s">
        <v>50</v>
      </c>
      <c r="G20" t="s">
        <v>449</v>
      </c>
      <c r="H20"/>
      <c r="I20"/>
      <c r="J20"/>
      <c r="K20"/>
      <c r="L20"/>
      <c r="M20"/>
      <c r="N20"/>
      <c r="O20"/>
      <c r="P20"/>
      <c r="Q20"/>
      <c r="R20"/>
      <c r="S20"/>
      <c r="T20"/>
      <c r="U20"/>
      <c r="V20"/>
      <c r="W20" t="s">
        <v>149</v>
      </c>
      <c r="X20" t="s">
        <v>150</v>
      </c>
      <c r="Y20" t="s">
        <v>151</v>
      </c>
      <c r="Z20" t="s">
        <v>152</v>
      </c>
      <c r="AA20" t="s">
        <v>153</v>
      </c>
      <c r="AB20" t="s">
        <v>154</v>
      </c>
      <c r="AC20" t="s">
        <v>155</v>
      </c>
      <c r="AD20" t="s">
        <v>156</v>
      </c>
      <c r="AE20" t="s">
        <v>157</v>
      </c>
      <c r="AF20" t="s">
        <v>158</v>
      </c>
      <c r="AG20" t="s">
        <v>159</v>
      </c>
      <c r="AH20" t="s">
        <v>160</v>
      </c>
      <c r="AI20" t="s">
        <v>161</v>
      </c>
      <c r="AJ20" t="s">
        <v>162</v>
      </c>
      <c r="AK20" t="s">
        <v>163</v>
      </c>
      <c r="AL20">
        <v>0</v>
      </c>
      <c r="AM20">
        <v>0</v>
      </c>
      <c r="AN20">
        <v>0</v>
      </c>
      <c r="AO20">
        <v>0</v>
      </c>
      <c r="AP20">
        <v>0</v>
      </c>
      <c r="AQ20">
        <v>0</v>
      </c>
      <c r="AR20">
        <v>0</v>
      </c>
      <c r="AS20">
        <v>0</v>
      </c>
      <c r="AT20">
        <v>0</v>
      </c>
      <c r="AU20">
        <v>0</v>
      </c>
      <c r="AV20">
        <v>0</v>
      </c>
      <c r="AW20">
        <v>0</v>
      </c>
      <c r="AX20">
        <v>0</v>
      </c>
      <c r="AY20">
        <v>0</v>
      </c>
      <c r="AZ20">
        <v>0</v>
      </c>
      <c r="BA20"/>
      <c r="BB20"/>
      <c r="BC20"/>
      <c r="BD20"/>
      <c r="BE20"/>
      <c r="BF20"/>
      <c r="BG20"/>
      <c r="BH20"/>
      <c r="BI20"/>
      <c r="BJ20"/>
      <c r="BK20"/>
      <c r="BL20"/>
      <c r="BM20"/>
      <c r="BN20"/>
      <c r="BO20"/>
      <c r="BP20"/>
      <c r="BQ20"/>
      <c r="BR20"/>
      <c r="BS20"/>
      <c r="BT20"/>
      <c r="BU20"/>
      <c r="BV20"/>
      <c r="BW20"/>
      <c r="BX20"/>
      <c r="BY20"/>
      <c r="BZ20"/>
      <c r="CA20"/>
      <c r="CB20"/>
      <c r="CC20"/>
      <c r="CD20"/>
    </row>
    <row r="21">
      <c r="A21" t="s">
        <v>430</v>
      </c>
      <c r="B21">
        <v>2000</v>
      </c>
      <c r="C21" t="s">
        <v>433</v>
      </c>
      <c r="D21">
        <v>44</v>
      </c>
      <c r="E21" t="s">
        <v>54</v>
      </c>
      <c r="F21" t="s">
        <v>49</v>
      </c>
      <c r="G21" t="s">
        <v>191</v>
      </c>
      <c r="H21"/>
      <c r="I21"/>
      <c r="J21"/>
      <c r="K21"/>
      <c r="L21"/>
      <c r="M21"/>
      <c r="N21"/>
      <c r="O21"/>
      <c r="P21"/>
      <c r="Q21"/>
      <c r="R21"/>
      <c r="S21"/>
      <c r="T21"/>
      <c r="U21"/>
      <c r="V21"/>
      <c r="W21" t="s">
        <v>149</v>
      </c>
      <c r="X21" t="s">
        <v>150</v>
      </c>
      <c r="Y21" t="s">
        <v>151</v>
      </c>
      <c r="Z21" t="s">
        <v>152</v>
      </c>
      <c r="AA21" t="s">
        <v>153</v>
      </c>
      <c r="AB21" t="s">
        <v>154</v>
      </c>
      <c r="AC21" t="s">
        <v>155</v>
      </c>
      <c r="AD21" t="s">
        <v>156</v>
      </c>
      <c r="AE21" t="s">
        <v>157</v>
      </c>
      <c r="AF21" t="s">
        <v>158</v>
      </c>
      <c r="AG21" t="s">
        <v>159</v>
      </c>
      <c r="AH21" t="s">
        <v>160</v>
      </c>
      <c r="AI21" t="s">
        <v>161</v>
      </c>
      <c r="AJ21" t="s">
        <v>162</v>
      </c>
      <c r="AK21" t="s">
        <v>163</v>
      </c>
      <c r="AL21">
        <v>0</v>
      </c>
      <c r="AM21">
        <v>0</v>
      </c>
      <c r="AN21">
        <v>0</v>
      </c>
      <c r="AO21">
        <v>0</v>
      </c>
      <c r="AP21">
        <v>0</v>
      </c>
      <c r="AQ21">
        <v>0</v>
      </c>
      <c r="AR21">
        <v>0</v>
      </c>
      <c r="AS21">
        <v>0</v>
      </c>
      <c r="AT21">
        <v>0</v>
      </c>
      <c r="AU21">
        <v>0</v>
      </c>
      <c r="AV21">
        <v>0</v>
      </c>
      <c r="AW21">
        <v>0</v>
      </c>
      <c r="AX21">
        <v>0</v>
      </c>
      <c r="AY21">
        <v>0</v>
      </c>
      <c r="AZ21">
        <v>0</v>
      </c>
      <c r="BA21"/>
      <c r="BB21"/>
      <c r="BC21"/>
      <c r="BD21"/>
      <c r="BE21"/>
      <c r="BF21"/>
      <c r="BG21"/>
      <c r="BH21"/>
      <c r="BI21"/>
      <c r="BJ21"/>
      <c r="BK21"/>
      <c r="BL21"/>
      <c r="BM21"/>
      <c r="BN21"/>
      <c r="BO21"/>
      <c r="BP21"/>
      <c r="BQ21"/>
      <c r="BR21"/>
      <c r="BS21"/>
      <c r="BT21"/>
      <c r="BU21"/>
      <c r="BV21"/>
      <c r="BW21"/>
      <c r="BX21"/>
      <c r="BY21"/>
      <c r="BZ21"/>
      <c r="CA21"/>
      <c r="CB21"/>
      <c r="CC21"/>
      <c r="CD21"/>
    </row>
    <row r="22">
      <c r="A22" t="s">
        <v>430</v>
      </c>
      <c r="B22">
        <v>2000</v>
      </c>
      <c r="C22" t="s">
        <v>433</v>
      </c>
      <c r="D22">
        <v>45</v>
      </c>
      <c r="E22" t="s">
        <v>53</v>
      </c>
      <c r="F22" t="s">
        <v>50</v>
      </c>
      <c r="G22" t="s">
        <v>191</v>
      </c>
      <c r="H22"/>
      <c r="I22"/>
      <c r="J22"/>
      <c r="K22"/>
      <c r="L22"/>
      <c r="M22"/>
      <c r="N22"/>
      <c r="O22"/>
      <c r="P22"/>
      <c r="Q22"/>
      <c r="R22"/>
      <c r="S22"/>
      <c r="T22"/>
      <c r="U22"/>
      <c r="V22"/>
      <c r="W22" t="s">
        <v>149</v>
      </c>
      <c r="X22" t="s">
        <v>150</v>
      </c>
      <c r="Y22" t="s">
        <v>151</v>
      </c>
      <c r="Z22" t="s">
        <v>152</v>
      </c>
      <c r="AA22" t="s">
        <v>153</v>
      </c>
      <c r="AB22" t="s">
        <v>154</v>
      </c>
      <c r="AC22" t="s">
        <v>155</v>
      </c>
      <c r="AD22" t="s">
        <v>156</v>
      </c>
      <c r="AE22" t="s">
        <v>157</v>
      </c>
      <c r="AF22" t="s">
        <v>158</v>
      </c>
      <c r="AG22" t="s">
        <v>159</v>
      </c>
      <c r="AH22" t="s">
        <v>160</v>
      </c>
      <c r="AI22" t="s">
        <v>161</v>
      </c>
      <c r="AJ22" t="s">
        <v>162</v>
      </c>
      <c r="AK22" t="s">
        <v>163</v>
      </c>
      <c r="AL22">
        <v>0</v>
      </c>
      <c r="AM22">
        <v>0</v>
      </c>
      <c r="AN22">
        <v>0</v>
      </c>
      <c r="AO22">
        <v>0</v>
      </c>
      <c r="AP22">
        <v>0</v>
      </c>
      <c r="AQ22">
        <v>0</v>
      </c>
      <c r="AR22">
        <v>0</v>
      </c>
      <c r="AS22">
        <v>0</v>
      </c>
      <c r="AT22">
        <v>0</v>
      </c>
      <c r="AU22">
        <v>0</v>
      </c>
      <c r="AV22">
        <v>0</v>
      </c>
      <c r="AW22">
        <v>0</v>
      </c>
      <c r="AX22">
        <v>0</v>
      </c>
      <c r="AY22">
        <v>0</v>
      </c>
      <c r="AZ22">
        <v>0</v>
      </c>
      <c r="BA22"/>
      <c r="BB22"/>
      <c r="BC22"/>
      <c r="BD22"/>
      <c r="BE22"/>
      <c r="BF22"/>
      <c r="BG22"/>
      <c r="BH22"/>
      <c r="BI22"/>
      <c r="BJ22"/>
      <c r="BK22"/>
      <c r="BL22"/>
      <c r="BM22"/>
      <c r="BN22"/>
      <c r="BO22"/>
      <c r="BP22"/>
      <c r="BQ22"/>
      <c r="BR22"/>
      <c r="BS22"/>
      <c r="BT22"/>
      <c r="BU22"/>
      <c r="BV22"/>
      <c r="BW22"/>
      <c r="BX22"/>
      <c r="BY22"/>
      <c r="BZ22"/>
      <c r="CA22"/>
      <c r="CB22"/>
      <c r="CC22"/>
      <c r="CD22"/>
    </row>
    <row r="23">
      <c r="A23" t="s">
        <v>430</v>
      </c>
      <c r="B23">
        <v>2000</v>
      </c>
      <c r="C23" t="s">
        <v>433</v>
      </c>
      <c r="D23">
        <v>46</v>
      </c>
      <c r="E23" t="s">
        <v>53</v>
      </c>
      <c r="F23" t="s">
        <v>49</v>
      </c>
      <c r="G23" t="s">
        <v>191</v>
      </c>
      <c r="H23"/>
      <c r="I23"/>
      <c r="J23"/>
      <c r="K23"/>
      <c r="L23"/>
      <c r="M23"/>
      <c r="N23"/>
      <c r="O23"/>
      <c r="P23"/>
      <c r="Q23"/>
      <c r="R23"/>
      <c r="S23"/>
      <c r="T23"/>
      <c r="U23"/>
      <c r="V23"/>
      <c r="W23" t="s">
        <v>149</v>
      </c>
      <c r="X23" t="s">
        <v>150</v>
      </c>
      <c r="Y23" t="s">
        <v>151</v>
      </c>
      <c r="Z23" t="s">
        <v>152</v>
      </c>
      <c r="AA23" t="s">
        <v>153</v>
      </c>
      <c r="AB23" t="s">
        <v>154</v>
      </c>
      <c r="AC23" t="s">
        <v>155</v>
      </c>
      <c r="AD23" t="s">
        <v>156</v>
      </c>
      <c r="AE23" t="s">
        <v>157</v>
      </c>
      <c r="AF23" t="s">
        <v>158</v>
      </c>
      <c r="AG23" t="s">
        <v>159</v>
      </c>
      <c r="AH23" t="s">
        <v>160</v>
      </c>
      <c r="AI23" t="s">
        <v>161</v>
      </c>
      <c r="AJ23" t="s">
        <v>162</v>
      </c>
      <c r="AK23" t="s">
        <v>163</v>
      </c>
      <c r="AL23">
        <v>0</v>
      </c>
      <c r="AM23">
        <v>0</v>
      </c>
      <c r="AN23">
        <v>0</v>
      </c>
      <c r="AO23">
        <v>0</v>
      </c>
      <c r="AP23">
        <v>0</v>
      </c>
      <c r="AQ23">
        <v>0</v>
      </c>
      <c r="AR23">
        <v>0</v>
      </c>
      <c r="AS23">
        <v>0</v>
      </c>
      <c r="AT23">
        <v>0</v>
      </c>
      <c r="AU23">
        <v>0</v>
      </c>
      <c r="AV23">
        <v>0</v>
      </c>
      <c r="AW23">
        <v>0</v>
      </c>
      <c r="AX23">
        <v>0</v>
      </c>
      <c r="AY23">
        <v>0</v>
      </c>
      <c r="AZ23">
        <v>0</v>
      </c>
      <c r="BA23"/>
      <c r="BB23"/>
      <c r="BC23"/>
      <c r="BD23"/>
      <c r="BE23"/>
      <c r="BF23"/>
      <c r="BG23"/>
      <c r="BH23"/>
      <c r="BI23"/>
      <c r="BJ23"/>
      <c r="BK23"/>
      <c r="BL23"/>
      <c r="BM23"/>
      <c r="BN23"/>
      <c r="BO23"/>
      <c r="BP23"/>
      <c r="BQ23"/>
      <c r="BR23"/>
      <c r="BS23"/>
      <c r="BT23"/>
      <c r="BU23"/>
      <c r="BV23"/>
      <c r="BW23"/>
      <c r="BX23"/>
      <c r="BY23"/>
      <c r="BZ23"/>
      <c r="CA23"/>
      <c r="CB23"/>
      <c r="CC23"/>
      <c r="CD23"/>
    </row>
    <row r="24">
      <c r="A24" t="s">
        <v>430</v>
      </c>
      <c r="B24">
        <v>2000</v>
      </c>
      <c r="C24" t="s">
        <v>433</v>
      </c>
      <c r="D24">
        <v>58</v>
      </c>
      <c r="E24" t="s">
        <v>165</v>
      </c>
      <c r="F24" t="s">
        <v>166</v>
      </c>
      <c r="G24" t="s">
        <v>191</v>
      </c>
      <c r="H24">
        <v>26.255088195386701</v>
      </c>
      <c r="I24">
        <v>52.294486629250578</v>
      </c>
      <c r="J24">
        <v>65.732087227414326</v>
      </c>
      <c r="K24">
        <v>79.737019554956163</v>
      </c>
      <c r="L24">
        <v>89.694915254237287</v>
      </c>
      <c r="M24"/>
      <c r="N24"/>
      <c r="O24"/>
      <c r="P24"/>
      <c r="Q24"/>
      <c r="R24"/>
      <c r="S24"/>
      <c r="T24"/>
      <c r="U24"/>
      <c r="V24"/>
      <c r="W24" t="s">
        <v>149</v>
      </c>
      <c r="X24" t="s">
        <v>150</v>
      </c>
      <c r="Y24" t="s">
        <v>151</v>
      </c>
      <c r="Z24" t="s">
        <v>152</v>
      </c>
      <c r="AA24" t="s">
        <v>153</v>
      </c>
      <c r="AB24" t="s">
        <v>154</v>
      </c>
      <c r="AC24" t="s">
        <v>155</v>
      </c>
      <c r="AD24" t="s">
        <v>156</v>
      </c>
      <c r="AE24" t="s">
        <v>157</v>
      </c>
      <c r="AF24" t="s">
        <v>158</v>
      </c>
      <c r="AG24" t="s">
        <v>159</v>
      </c>
      <c r="AH24" t="s">
        <v>160</v>
      </c>
      <c r="AI24" t="s">
        <v>161</v>
      </c>
      <c r="AJ24" t="s">
        <v>162</v>
      </c>
      <c r="AK24" t="s">
        <v>163</v>
      </c>
      <c r="AL24">
        <v>93.188854489164086</v>
      </c>
      <c r="AM24">
        <v>69.272076372315041</v>
      </c>
      <c r="AN24">
        <v>78.997289972899736</v>
      </c>
      <c r="AO24">
        <v>46.296296296296298</v>
      </c>
      <c r="AP24">
        <v>52.87081339712919</v>
      </c>
      <c r="AQ24">
        <v>69.984686064318538</v>
      </c>
      <c r="AR24">
        <v>41.908713692946058</v>
      </c>
      <c r="AS24">
        <v>74.758842443729904</v>
      </c>
      <c r="AT24">
        <v>85.584218512898332</v>
      </c>
      <c r="AU24">
        <v>56.856702619414477</v>
      </c>
      <c r="AV24">
        <v>54.755043227665702</v>
      </c>
      <c r="AW24">
        <v>46.449136276391563</v>
      </c>
      <c r="AX24">
        <v>82.799215173315886</v>
      </c>
      <c r="AY24">
        <v>55.614973262032088</v>
      </c>
      <c r="AZ24">
        <v>56.573522675217589</v>
      </c>
      <c r="BA24"/>
      <c r="BB24"/>
      <c r="BC24"/>
      <c r="BD24"/>
      <c r="BE24"/>
      <c r="BF24"/>
      <c r="BG24"/>
      <c r="BH24"/>
      <c r="BI24"/>
      <c r="BJ24"/>
      <c r="BK24"/>
      <c r="BL24"/>
      <c r="BM24"/>
      <c r="BN24"/>
      <c r="BO24"/>
      <c r="BP24"/>
      <c r="BQ24"/>
      <c r="BR24"/>
      <c r="BS24"/>
      <c r="BT24"/>
      <c r="BU24"/>
      <c r="BV24"/>
      <c r="BW24"/>
      <c r="BX24"/>
      <c r="BY24"/>
      <c r="BZ24"/>
      <c r="CA24"/>
      <c r="CB24"/>
      <c r="CC24"/>
      <c r="CD24"/>
    </row>
    <row r="25">
      <c r="A25" t="s">
        <v>430</v>
      </c>
      <c r="B25">
        <v>2000</v>
      </c>
      <c r="C25" t="s">
        <v>433</v>
      </c>
      <c r="D25">
        <v>59</v>
      </c>
      <c r="E25" t="s">
        <v>165</v>
      </c>
      <c r="F25" t="s">
        <v>167</v>
      </c>
      <c r="G25" t="s">
        <v>191</v>
      </c>
      <c r="H25">
        <v>9.9050203527815466</v>
      </c>
      <c r="I25">
        <v>9.3100033014196093</v>
      </c>
      <c r="J25">
        <v>6.8535825545171329</v>
      </c>
      <c r="K25">
        <v>2.461227242076871</v>
      </c>
      <c r="L25">
        <v>1.152542372881356</v>
      </c>
      <c r="M25"/>
      <c r="N25"/>
      <c r="O25"/>
      <c r="P25"/>
      <c r="Q25"/>
      <c r="R25"/>
      <c r="S25"/>
      <c r="T25"/>
      <c r="U25"/>
      <c r="V25"/>
      <c r="W25" t="s">
        <v>149</v>
      </c>
      <c r="X25" t="s">
        <v>150</v>
      </c>
      <c r="Y25" t="s">
        <v>151</v>
      </c>
      <c r="Z25" t="s">
        <v>152</v>
      </c>
      <c r="AA25" t="s">
        <v>153</v>
      </c>
      <c r="AB25" t="s">
        <v>154</v>
      </c>
      <c r="AC25" t="s">
        <v>155</v>
      </c>
      <c r="AD25" t="s">
        <v>156</v>
      </c>
      <c r="AE25" t="s">
        <v>157</v>
      </c>
      <c r="AF25" t="s">
        <v>158</v>
      </c>
      <c r="AG25" t="s">
        <v>159</v>
      </c>
      <c r="AH25" t="s">
        <v>160</v>
      </c>
      <c r="AI25" t="s">
        <v>161</v>
      </c>
      <c r="AJ25" t="s">
        <v>162</v>
      </c>
      <c r="AK25" t="s">
        <v>163</v>
      </c>
      <c r="AL25">
        <v>1.2383900928792571</v>
      </c>
      <c r="AM25">
        <v>6.6229116945107398</v>
      </c>
      <c r="AN25">
        <v>3.3875338753387529</v>
      </c>
      <c r="AO25">
        <v>3.0092592592592591</v>
      </c>
      <c r="AP25">
        <v>0</v>
      </c>
      <c r="AQ25">
        <v>8.5758039816232774</v>
      </c>
      <c r="AR25">
        <v>17.427385892116181</v>
      </c>
      <c r="AS25">
        <v>7.8778135048231519</v>
      </c>
      <c r="AT25">
        <v>0</v>
      </c>
      <c r="AU25">
        <v>7.8582434514637907</v>
      </c>
      <c r="AV25">
        <v>5.4755043227665707</v>
      </c>
      <c r="AW25">
        <v>7.037747920665387</v>
      </c>
      <c r="AX25">
        <v>5.755395683453238</v>
      </c>
      <c r="AY25">
        <v>2.8520499108734398</v>
      </c>
      <c r="AZ25">
        <v>7.7874484654145677</v>
      </c>
      <c r="BA25"/>
      <c r="BB25"/>
      <c r="BC25"/>
      <c r="BD25"/>
      <c r="BE25"/>
      <c r="BF25"/>
      <c r="BG25"/>
      <c r="BH25"/>
      <c r="BI25"/>
      <c r="BJ25"/>
      <c r="BK25"/>
      <c r="BL25"/>
      <c r="BM25"/>
      <c r="BN25"/>
      <c r="BO25"/>
      <c r="BP25"/>
      <c r="BQ25"/>
      <c r="BR25"/>
      <c r="BS25"/>
      <c r="BT25"/>
      <c r="BU25"/>
      <c r="BV25"/>
      <c r="BW25"/>
      <c r="BX25"/>
      <c r="BY25"/>
      <c r="BZ25"/>
      <c r="CA25"/>
      <c r="CB25"/>
      <c r="CC25"/>
      <c r="CD25"/>
    </row>
    <row r="26">
      <c r="A26" t="s">
        <v>430</v>
      </c>
      <c r="B26">
        <v>2000</v>
      </c>
      <c r="C26" t="s">
        <v>433</v>
      </c>
      <c r="D26">
        <v>60</v>
      </c>
      <c r="E26" t="s">
        <v>165</v>
      </c>
      <c r="F26" t="s">
        <v>168</v>
      </c>
      <c r="G26" t="s">
        <v>191</v>
      </c>
      <c r="H26">
        <v>1.6282225237449119</v>
      </c>
      <c r="I26">
        <v>5.6124133377352257</v>
      </c>
      <c r="J26">
        <v>5.3894080996884739</v>
      </c>
      <c r="K26">
        <v>5.2258934592043156</v>
      </c>
      <c r="L26">
        <v>3.9322033898305082</v>
      </c>
      <c r="M26"/>
      <c r="N26"/>
      <c r="O26"/>
      <c r="P26"/>
      <c r="Q26"/>
      <c r="R26"/>
      <c r="S26"/>
      <c r="T26"/>
      <c r="U26"/>
      <c r="V26"/>
      <c r="W26" t="s">
        <v>149</v>
      </c>
      <c r="X26" t="s">
        <v>150</v>
      </c>
      <c r="Y26" t="s">
        <v>151</v>
      </c>
      <c r="Z26" t="s">
        <v>152</v>
      </c>
      <c r="AA26" t="s">
        <v>153</v>
      </c>
      <c r="AB26" t="s">
        <v>154</v>
      </c>
      <c r="AC26" t="s">
        <v>155</v>
      </c>
      <c r="AD26" t="s">
        <v>156</v>
      </c>
      <c r="AE26" t="s">
        <v>157</v>
      </c>
      <c r="AF26" t="s">
        <v>158</v>
      </c>
      <c r="AG26" t="s">
        <v>159</v>
      </c>
      <c r="AH26" t="s">
        <v>160</v>
      </c>
      <c r="AI26" t="s">
        <v>161</v>
      </c>
      <c r="AJ26" t="s">
        <v>162</v>
      </c>
      <c r="AK26" t="s">
        <v>163</v>
      </c>
      <c r="AL26">
        <v>0</v>
      </c>
      <c r="AM26">
        <v>0.2386634844868735</v>
      </c>
      <c r="AN26">
        <v>1.626016260162602</v>
      </c>
      <c r="AO26">
        <v>10.87962962962963</v>
      </c>
      <c r="AP26">
        <v>0</v>
      </c>
      <c r="AQ26">
        <v>0.91883614088820831</v>
      </c>
      <c r="AR26">
        <v>7.0539419087136928</v>
      </c>
      <c r="AS26">
        <v>0.16077170418006431</v>
      </c>
      <c r="AT26">
        <v>6.8285280728376323</v>
      </c>
      <c r="AU26">
        <v>4.4684129429892137</v>
      </c>
      <c r="AV26">
        <v>3.4582132564841501</v>
      </c>
      <c r="AW26">
        <v>9.6609085092770322</v>
      </c>
      <c r="AX26">
        <v>0.45781556572923482</v>
      </c>
      <c r="AY26">
        <v>27.80748663101604</v>
      </c>
      <c r="AZ26">
        <v>0.50389372423270729</v>
      </c>
      <c r="BA26"/>
      <c r="BB26"/>
      <c r="BC26"/>
      <c r="BD26"/>
      <c r="BE26"/>
      <c r="BF26"/>
      <c r="BG26"/>
      <c r="BH26"/>
      <c r="BI26"/>
      <c r="BJ26"/>
      <c r="BK26"/>
      <c r="BL26"/>
      <c r="BM26"/>
      <c r="BN26"/>
      <c r="BO26"/>
      <c r="BP26"/>
      <c r="BQ26"/>
      <c r="BR26"/>
      <c r="BS26"/>
      <c r="BT26"/>
      <c r="BU26"/>
      <c r="BV26"/>
      <c r="BW26"/>
      <c r="BX26"/>
      <c r="BY26"/>
      <c r="BZ26"/>
      <c r="CA26"/>
      <c r="CB26"/>
      <c r="CC26"/>
      <c r="CD26"/>
    </row>
    <row r="27">
      <c r="A27" t="s">
        <v>430</v>
      </c>
      <c r="B27">
        <v>2000</v>
      </c>
      <c r="C27" t="s">
        <v>433</v>
      </c>
      <c r="D27">
        <v>61</v>
      </c>
      <c r="E27" t="s">
        <v>165</v>
      </c>
      <c r="F27" t="s">
        <v>169</v>
      </c>
      <c r="G27" t="s">
        <v>191</v>
      </c>
      <c r="H27">
        <v>4.1383989145183184</v>
      </c>
      <c r="I27">
        <v>4.522944866292506</v>
      </c>
      <c r="J27">
        <v>2.3987538940809969</v>
      </c>
      <c r="K27">
        <v>1.921780175320297</v>
      </c>
      <c r="L27">
        <v>0.40677966101694918</v>
      </c>
      <c r="M27"/>
      <c r="N27"/>
      <c r="O27"/>
      <c r="P27"/>
      <c r="Q27"/>
      <c r="R27"/>
      <c r="S27"/>
      <c r="T27"/>
      <c r="U27"/>
      <c r="V27"/>
      <c r="W27" t="s">
        <v>149</v>
      </c>
      <c r="X27" t="s">
        <v>150</v>
      </c>
      <c r="Y27" t="s">
        <v>151</v>
      </c>
      <c r="Z27" t="s">
        <v>152</v>
      </c>
      <c r="AA27" t="s">
        <v>153</v>
      </c>
      <c r="AB27" t="s">
        <v>154</v>
      </c>
      <c r="AC27" t="s">
        <v>155</v>
      </c>
      <c r="AD27" t="s">
        <v>156</v>
      </c>
      <c r="AE27" t="s">
        <v>157</v>
      </c>
      <c r="AF27" t="s">
        <v>158</v>
      </c>
      <c r="AG27" t="s">
        <v>159</v>
      </c>
      <c r="AH27" t="s">
        <v>160</v>
      </c>
      <c r="AI27" t="s">
        <v>161</v>
      </c>
      <c r="AJ27" t="s">
        <v>162</v>
      </c>
      <c r="AK27" t="s">
        <v>163</v>
      </c>
      <c r="AL27">
        <v>0</v>
      </c>
      <c r="AM27">
        <v>0.8949880668257757</v>
      </c>
      <c r="AN27">
        <v>2.574525745257453</v>
      </c>
      <c r="AO27">
        <v>6.5586419753086416</v>
      </c>
      <c r="AP27">
        <v>0</v>
      </c>
      <c r="AQ27">
        <v>3.0627871362940282</v>
      </c>
      <c r="AR27">
        <v>8.7136929460580905</v>
      </c>
      <c r="AS27">
        <v>1.929260450160772</v>
      </c>
      <c r="AT27">
        <v>0</v>
      </c>
      <c r="AU27">
        <v>4.5197740112994351</v>
      </c>
      <c r="AV27">
        <v>8.6455331412103753</v>
      </c>
      <c r="AW27">
        <v>3.390914907229686</v>
      </c>
      <c r="AX27">
        <v>0.58862001308044476</v>
      </c>
      <c r="AY27">
        <v>1.6042780748663099</v>
      </c>
      <c r="AZ27">
        <v>0.64131928538708205</v>
      </c>
      <c r="BA27"/>
      <c r="BB27"/>
      <c r="BC27"/>
      <c r="BD27"/>
      <c r="BE27"/>
      <c r="BF27"/>
      <c r="BG27"/>
      <c r="BH27"/>
      <c r="BI27"/>
      <c r="BJ27"/>
      <c r="BK27"/>
      <c r="BL27"/>
      <c r="BM27"/>
      <c r="BN27"/>
      <c r="BO27"/>
      <c r="BP27"/>
      <c r="BQ27"/>
      <c r="BR27"/>
      <c r="BS27"/>
      <c r="BT27"/>
      <c r="BU27"/>
      <c r="BV27"/>
      <c r="BW27"/>
      <c r="BX27"/>
      <c r="BY27"/>
      <c r="BZ27"/>
      <c r="CA27"/>
      <c r="CB27"/>
      <c r="CC27"/>
      <c r="CD27"/>
    </row>
    <row r="28">
      <c r="A28" t="s">
        <v>430</v>
      </c>
      <c r="B28">
        <v>2000</v>
      </c>
      <c r="C28" t="s">
        <v>433</v>
      </c>
      <c r="D28">
        <v>62</v>
      </c>
      <c r="E28" t="s">
        <v>165</v>
      </c>
      <c r="F28" t="s">
        <v>170</v>
      </c>
      <c r="G28" t="s">
        <v>191</v>
      </c>
      <c r="H28">
        <v>26.221166892808679</v>
      </c>
      <c r="I28">
        <v>11.852096401452631</v>
      </c>
      <c r="J28">
        <v>8.0685358255451707</v>
      </c>
      <c r="K28">
        <v>3.1018206338503029</v>
      </c>
      <c r="L28">
        <v>0.44067796610169491</v>
      </c>
      <c r="M28"/>
      <c r="N28"/>
      <c r="O28"/>
      <c r="P28"/>
      <c r="Q28"/>
      <c r="R28"/>
      <c r="S28"/>
      <c r="T28"/>
      <c r="U28"/>
      <c r="V28"/>
      <c r="W28" t="s">
        <v>149</v>
      </c>
      <c r="X28" t="s">
        <v>150</v>
      </c>
      <c r="Y28" t="s">
        <v>151</v>
      </c>
      <c r="Z28" t="s">
        <v>152</v>
      </c>
      <c r="AA28" t="s">
        <v>153</v>
      </c>
      <c r="AB28" t="s">
        <v>154</v>
      </c>
      <c r="AC28" t="s">
        <v>155</v>
      </c>
      <c r="AD28" t="s">
        <v>156</v>
      </c>
      <c r="AE28" t="s">
        <v>157</v>
      </c>
      <c r="AF28" t="s">
        <v>158</v>
      </c>
      <c r="AG28" t="s">
        <v>159</v>
      </c>
      <c r="AH28" t="s">
        <v>160</v>
      </c>
      <c r="AI28" t="s">
        <v>161</v>
      </c>
      <c r="AJ28" t="s">
        <v>162</v>
      </c>
      <c r="AK28" t="s">
        <v>163</v>
      </c>
      <c r="AL28">
        <v>0</v>
      </c>
      <c r="AM28">
        <v>6.8615751789976116</v>
      </c>
      <c r="AN28">
        <v>2.3035230352303522</v>
      </c>
      <c r="AO28">
        <v>18.441358024691361</v>
      </c>
      <c r="AP28">
        <v>0</v>
      </c>
      <c r="AQ28">
        <v>16.845329249617151</v>
      </c>
      <c r="AR28">
        <v>17.012448132780079</v>
      </c>
      <c r="AS28">
        <v>4.019292604501608</v>
      </c>
      <c r="AT28">
        <v>4.0971168437025796</v>
      </c>
      <c r="AU28">
        <v>18.18181818181818</v>
      </c>
      <c r="AV28">
        <v>17.291066282420751</v>
      </c>
      <c r="AW28">
        <v>7.7415227127319257</v>
      </c>
      <c r="AX28">
        <v>5.8862001308044478</v>
      </c>
      <c r="AY28">
        <v>4.4563279857397502</v>
      </c>
      <c r="AZ28">
        <v>9.7114063215758133</v>
      </c>
      <c r="BA28"/>
      <c r="BB28"/>
      <c r="BC28"/>
      <c r="BD28"/>
      <c r="BE28"/>
      <c r="BF28"/>
      <c r="BG28"/>
      <c r="BH28"/>
      <c r="BI28"/>
      <c r="BJ28"/>
      <c r="BK28"/>
      <c r="BL28"/>
      <c r="BM28"/>
      <c r="BN28"/>
      <c r="BO28"/>
      <c r="BP28"/>
      <c r="BQ28"/>
      <c r="BR28"/>
      <c r="BS28"/>
      <c r="BT28"/>
      <c r="BU28"/>
      <c r="BV28"/>
      <c r="BW28"/>
      <c r="BX28"/>
      <c r="BY28"/>
      <c r="BZ28"/>
      <c r="CA28"/>
      <c r="CB28"/>
      <c r="CC28"/>
      <c r="CD28"/>
    </row>
    <row r="29">
      <c r="A29" t="s">
        <v>430</v>
      </c>
      <c r="B29">
        <v>2000</v>
      </c>
      <c r="C29" t="s">
        <v>433</v>
      </c>
      <c r="D29">
        <v>63</v>
      </c>
      <c r="E29" t="s">
        <v>165</v>
      </c>
      <c r="F29" t="s">
        <v>171</v>
      </c>
      <c r="G29" t="s">
        <v>191</v>
      </c>
      <c r="H29">
        <v>4.1723202170963356</v>
      </c>
      <c r="I29">
        <v>2.1459227467811162</v>
      </c>
      <c r="J29">
        <v>0.96573208722741444</v>
      </c>
      <c r="K29">
        <v>1.31490222521915</v>
      </c>
      <c r="L29">
        <v>0.57627118644067798</v>
      </c>
      <c r="M29"/>
      <c r="N29"/>
      <c r="O29"/>
      <c r="P29"/>
      <c r="Q29"/>
      <c r="R29"/>
      <c r="S29"/>
      <c r="T29"/>
      <c r="U29"/>
      <c r="V29"/>
      <c r="W29" t="s">
        <v>149</v>
      </c>
      <c r="X29" t="s">
        <v>150</v>
      </c>
      <c r="Y29" t="s">
        <v>151</v>
      </c>
      <c r="Z29" t="s">
        <v>152</v>
      </c>
      <c r="AA29" t="s">
        <v>153</v>
      </c>
      <c r="AB29" t="s">
        <v>154</v>
      </c>
      <c r="AC29" t="s">
        <v>155</v>
      </c>
      <c r="AD29" t="s">
        <v>156</v>
      </c>
      <c r="AE29" t="s">
        <v>157</v>
      </c>
      <c r="AF29" t="s">
        <v>158</v>
      </c>
      <c r="AG29" t="s">
        <v>159</v>
      </c>
      <c r="AH29" t="s">
        <v>160</v>
      </c>
      <c r="AI29" t="s">
        <v>161</v>
      </c>
      <c r="AJ29" t="s">
        <v>162</v>
      </c>
      <c r="AK29" t="s">
        <v>163</v>
      </c>
      <c r="AL29">
        <v>0</v>
      </c>
      <c r="AM29">
        <v>0.8353221957040573</v>
      </c>
      <c r="AN29">
        <v>0.54200542005420049</v>
      </c>
      <c r="AO29">
        <v>3.7037037037037028</v>
      </c>
      <c r="AP29">
        <v>4.0669856459330136</v>
      </c>
      <c r="AQ29">
        <v>0</v>
      </c>
      <c r="AR29">
        <v>0</v>
      </c>
      <c r="AS29">
        <v>0.8038585209003215</v>
      </c>
      <c r="AT29">
        <v>0</v>
      </c>
      <c r="AU29">
        <v>0.97586029789419626</v>
      </c>
      <c r="AV29">
        <v>1.7291066282420751</v>
      </c>
      <c r="AW29">
        <v>2.3672424824056302</v>
      </c>
      <c r="AX29">
        <v>0</v>
      </c>
      <c r="AY29">
        <v>2.4955436720142599</v>
      </c>
      <c r="AZ29">
        <v>4.8098946404031153</v>
      </c>
      <c r="BA29"/>
      <c r="BB29"/>
      <c r="BC29"/>
      <c r="BD29"/>
      <c r="BE29"/>
      <c r="BF29"/>
      <c r="BG29"/>
      <c r="BH29"/>
      <c r="BI29"/>
      <c r="BJ29"/>
      <c r="BK29"/>
      <c r="BL29"/>
      <c r="BM29"/>
      <c r="BN29"/>
      <c r="BO29"/>
      <c r="BP29"/>
      <c r="BQ29"/>
      <c r="BR29"/>
      <c r="BS29"/>
      <c r="BT29"/>
      <c r="BU29"/>
      <c r="BV29"/>
      <c r="BW29"/>
      <c r="BX29"/>
      <c r="BY29"/>
      <c r="BZ29"/>
      <c r="CA29"/>
      <c r="CB29"/>
      <c r="CC29"/>
      <c r="CD29"/>
    </row>
    <row r="30">
      <c r="A30" t="s">
        <v>430</v>
      </c>
      <c r="B30">
        <v>2000</v>
      </c>
      <c r="C30" t="s">
        <v>433</v>
      </c>
      <c r="D30">
        <v>64</v>
      </c>
      <c r="E30" t="s">
        <v>165</v>
      </c>
      <c r="F30" t="s">
        <v>172</v>
      </c>
      <c r="G30" t="s">
        <v>191</v>
      </c>
      <c r="H30">
        <v>1.933514246947083</v>
      </c>
      <c r="I30">
        <v>1.650709805216243</v>
      </c>
      <c r="J30">
        <v>0.71651090342679125</v>
      </c>
      <c r="K30">
        <v>0.23600809170600129</v>
      </c>
      <c r="L30">
        <v>0.13559322033898311</v>
      </c>
      <c r="M30"/>
      <c r="N30"/>
      <c r="O30"/>
      <c r="P30"/>
      <c r="Q30"/>
      <c r="R30"/>
      <c r="S30"/>
      <c r="T30"/>
      <c r="U30"/>
      <c r="V30"/>
      <c r="W30" t="s">
        <v>149</v>
      </c>
      <c r="X30" t="s">
        <v>150</v>
      </c>
      <c r="Y30" t="s">
        <v>151</v>
      </c>
      <c r="Z30" t="s">
        <v>152</v>
      </c>
      <c r="AA30" t="s">
        <v>153</v>
      </c>
      <c r="AB30" t="s">
        <v>154</v>
      </c>
      <c r="AC30" t="s">
        <v>155</v>
      </c>
      <c r="AD30" t="s">
        <v>156</v>
      </c>
      <c r="AE30" t="s">
        <v>157</v>
      </c>
      <c r="AF30" t="s">
        <v>158</v>
      </c>
      <c r="AG30" t="s">
        <v>159</v>
      </c>
      <c r="AH30" t="s">
        <v>160</v>
      </c>
      <c r="AI30" t="s">
        <v>161</v>
      </c>
      <c r="AJ30" t="s">
        <v>162</v>
      </c>
      <c r="AK30" t="s">
        <v>163</v>
      </c>
      <c r="AL30">
        <v>0</v>
      </c>
      <c r="AM30">
        <v>0</v>
      </c>
      <c r="AN30">
        <v>0</v>
      </c>
      <c r="AO30">
        <v>3.626543209876544</v>
      </c>
      <c r="AP30">
        <v>0.9569377990430622</v>
      </c>
      <c r="AQ30">
        <v>0</v>
      </c>
      <c r="AR30">
        <v>0</v>
      </c>
      <c r="AS30">
        <v>0</v>
      </c>
      <c r="AT30">
        <v>0</v>
      </c>
      <c r="AU30">
        <v>2.722136620441705</v>
      </c>
      <c r="AV30">
        <v>2.0172910662824211</v>
      </c>
      <c r="AW30">
        <v>0.51183621241202815</v>
      </c>
      <c r="AX30">
        <v>0.98103335513407453</v>
      </c>
      <c r="AY30">
        <v>0</v>
      </c>
      <c r="AZ30">
        <v>0</v>
      </c>
      <c r="BA30"/>
      <c r="BB30"/>
      <c r="BC30"/>
      <c r="BD30"/>
      <c r="BE30"/>
      <c r="BF30"/>
      <c r="BG30"/>
      <c r="BH30"/>
      <c r="BI30"/>
      <c r="BJ30"/>
      <c r="BK30"/>
      <c r="BL30"/>
      <c r="BM30"/>
      <c r="BN30"/>
      <c r="BO30"/>
      <c r="BP30"/>
      <c r="BQ30"/>
      <c r="BR30"/>
      <c r="BS30"/>
      <c r="BT30"/>
      <c r="BU30"/>
      <c r="BV30"/>
      <c r="BW30"/>
      <c r="BX30"/>
      <c r="BY30"/>
      <c r="BZ30"/>
      <c r="CA30"/>
      <c r="CB30"/>
      <c r="CC30"/>
      <c r="CD30"/>
    </row>
    <row r="31">
      <c r="A31" t="s">
        <v>430</v>
      </c>
      <c r="B31">
        <v>2000</v>
      </c>
      <c r="C31" t="s">
        <v>433</v>
      </c>
      <c r="D31">
        <v>65</v>
      </c>
      <c r="E31" t="s">
        <v>165</v>
      </c>
      <c r="F31" t="s">
        <v>173</v>
      </c>
      <c r="G31" t="s">
        <v>191</v>
      </c>
      <c r="H31">
        <v>0.50881953867028495</v>
      </c>
      <c r="I31">
        <v>0.36315615714757338</v>
      </c>
      <c r="J31">
        <v>0</v>
      </c>
      <c r="K31">
        <v>0</v>
      </c>
      <c r="L31">
        <v>0</v>
      </c>
      <c r="M31"/>
      <c r="N31"/>
      <c r="O31"/>
      <c r="P31"/>
      <c r="Q31"/>
      <c r="R31"/>
      <c r="S31"/>
      <c r="T31"/>
      <c r="U31"/>
      <c r="V31"/>
      <c r="W31" t="s">
        <v>149</v>
      </c>
      <c r="X31" t="s">
        <v>150</v>
      </c>
      <c r="Y31" t="s">
        <v>151</v>
      </c>
      <c r="Z31" t="s">
        <v>152</v>
      </c>
      <c r="AA31" t="s">
        <v>153</v>
      </c>
      <c r="AB31" t="s">
        <v>154</v>
      </c>
      <c r="AC31" t="s">
        <v>155</v>
      </c>
      <c r="AD31" t="s">
        <v>156</v>
      </c>
      <c r="AE31" t="s">
        <v>157</v>
      </c>
      <c r="AF31" t="s">
        <v>158</v>
      </c>
      <c r="AG31" t="s">
        <v>159</v>
      </c>
      <c r="AH31" t="s">
        <v>160</v>
      </c>
      <c r="AI31" t="s">
        <v>161</v>
      </c>
      <c r="AJ31" t="s">
        <v>162</v>
      </c>
      <c r="AK31" t="s">
        <v>163</v>
      </c>
      <c r="AL31">
        <v>0</v>
      </c>
      <c r="AM31">
        <v>0</v>
      </c>
      <c r="AN31">
        <v>3.5230352303523031</v>
      </c>
      <c r="AO31">
        <v>0</v>
      </c>
      <c r="AP31">
        <v>0</v>
      </c>
      <c r="AQ31">
        <v>0</v>
      </c>
      <c r="AR31">
        <v>0</v>
      </c>
      <c r="AS31">
        <v>0</v>
      </c>
      <c r="AT31">
        <v>0</v>
      </c>
      <c r="AU31">
        <v>0</v>
      </c>
      <c r="AV31">
        <v>0</v>
      </c>
      <c r="AW31">
        <v>0</v>
      </c>
      <c r="AX31">
        <v>0</v>
      </c>
      <c r="AY31">
        <v>0</v>
      </c>
      <c r="AZ31">
        <v>0</v>
      </c>
      <c r="BA31"/>
      <c r="BB31"/>
      <c r="BC31"/>
      <c r="BD31"/>
      <c r="BE31"/>
      <c r="BF31"/>
      <c r="BG31"/>
      <c r="BH31"/>
      <c r="BI31"/>
      <c r="BJ31"/>
      <c r="BK31"/>
      <c r="BL31"/>
      <c r="BM31"/>
      <c r="BN31"/>
      <c r="BO31"/>
      <c r="BP31"/>
      <c r="BQ31"/>
      <c r="BR31"/>
      <c r="BS31"/>
      <c r="BT31"/>
      <c r="BU31"/>
      <c r="BV31"/>
      <c r="BW31"/>
      <c r="BX31"/>
      <c r="BY31"/>
      <c r="BZ31"/>
      <c r="CA31"/>
      <c r="CB31"/>
      <c r="CC31"/>
      <c r="CD31"/>
    </row>
    <row r="32">
      <c r="A32" t="s">
        <v>430</v>
      </c>
      <c r="B32">
        <v>2000</v>
      </c>
      <c r="C32" t="s">
        <v>433</v>
      </c>
      <c r="D32">
        <v>66</v>
      </c>
      <c r="E32" t="s">
        <v>165</v>
      </c>
      <c r="F32" t="s">
        <v>174</v>
      </c>
      <c r="G32" t="s">
        <v>191</v>
      </c>
      <c r="H32">
        <v>0.37313432835820892</v>
      </c>
      <c r="I32">
        <v>0.46219874546054801</v>
      </c>
      <c r="J32">
        <v>0.46728971962616822</v>
      </c>
      <c r="K32">
        <v>0.64059339177343222</v>
      </c>
      <c r="L32">
        <v>0.64406779661016944</v>
      </c>
      <c r="M32"/>
      <c r="N32"/>
      <c r="O32"/>
      <c r="P32"/>
      <c r="Q32"/>
      <c r="R32"/>
      <c r="S32"/>
      <c r="T32"/>
      <c r="U32"/>
      <c r="V32"/>
      <c r="W32" t="s">
        <v>149</v>
      </c>
      <c r="X32" t="s">
        <v>150</v>
      </c>
      <c r="Y32" t="s">
        <v>151</v>
      </c>
      <c r="Z32" t="s">
        <v>152</v>
      </c>
      <c r="AA32" t="s">
        <v>153</v>
      </c>
      <c r="AB32" t="s">
        <v>154</v>
      </c>
      <c r="AC32" t="s">
        <v>155</v>
      </c>
      <c r="AD32" t="s">
        <v>156</v>
      </c>
      <c r="AE32" t="s">
        <v>157</v>
      </c>
      <c r="AF32" t="s">
        <v>158</v>
      </c>
      <c r="AG32" t="s">
        <v>159</v>
      </c>
      <c r="AH32" t="s">
        <v>160</v>
      </c>
      <c r="AI32" t="s">
        <v>161</v>
      </c>
      <c r="AJ32" t="s">
        <v>162</v>
      </c>
      <c r="AK32" t="s">
        <v>163</v>
      </c>
      <c r="AL32">
        <v>0</v>
      </c>
      <c r="AM32">
        <v>0</v>
      </c>
      <c r="AN32">
        <v>0.27100271002710019</v>
      </c>
      <c r="AO32">
        <v>0</v>
      </c>
      <c r="AP32">
        <v>0</v>
      </c>
      <c r="AQ32">
        <v>0</v>
      </c>
      <c r="AR32">
        <v>0</v>
      </c>
      <c r="AS32">
        <v>2.2508038585209</v>
      </c>
      <c r="AT32">
        <v>0.60698027314112291</v>
      </c>
      <c r="AU32">
        <v>0.51361068310220848</v>
      </c>
      <c r="AV32">
        <v>0.28818443804034583</v>
      </c>
      <c r="AW32">
        <v>0.51183621241202815</v>
      </c>
      <c r="AX32">
        <v>0.98103335513407453</v>
      </c>
      <c r="AY32">
        <v>0</v>
      </c>
      <c r="AZ32">
        <v>1.0535959688502059</v>
      </c>
      <c r="BA32"/>
      <c r="BB32"/>
      <c r="BC32"/>
      <c r="BD32"/>
      <c r="BE32"/>
      <c r="BF32"/>
      <c r="BG32"/>
      <c r="BH32"/>
      <c r="BI32"/>
      <c r="BJ32"/>
      <c r="BK32"/>
      <c r="BL32"/>
      <c r="BM32"/>
      <c r="BN32"/>
      <c r="BO32"/>
      <c r="BP32"/>
      <c r="BQ32"/>
      <c r="BR32"/>
      <c r="BS32"/>
      <c r="BT32"/>
      <c r="BU32"/>
      <c r="BV32"/>
      <c r="BW32"/>
      <c r="BX32"/>
      <c r="BY32"/>
      <c r="BZ32"/>
      <c r="CA32"/>
      <c r="CB32"/>
      <c r="CC32"/>
      <c r="CD32"/>
    </row>
    <row r="33">
      <c r="A33" t="s">
        <v>430</v>
      </c>
      <c r="B33">
        <v>2000</v>
      </c>
      <c r="C33" t="s">
        <v>433</v>
      </c>
      <c r="D33">
        <v>67</v>
      </c>
      <c r="E33" t="s">
        <v>165</v>
      </c>
      <c r="F33" t="s">
        <v>175</v>
      </c>
      <c r="G33" t="s">
        <v>191</v>
      </c>
      <c r="H33">
        <v>0.30529172320217102</v>
      </c>
      <c r="I33">
        <v>0.16507098052162431</v>
      </c>
      <c r="J33">
        <v>0.031152647975077899</v>
      </c>
      <c r="K33">
        <v>0.64059339177343222</v>
      </c>
      <c r="L33">
        <v>0.16949152542372881</v>
      </c>
      <c r="M33"/>
      <c r="N33"/>
      <c r="O33"/>
      <c r="P33"/>
      <c r="Q33"/>
      <c r="R33"/>
      <c r="S33"/>
      <c r="T33"/>
      <c r="U33"/>
      <c r="V33"/>
      <c r="W33" t="s">
        <v>149</v>
      </c>
      <c r="X33" t="s">
        <v>150</v>
      </c>
      <c r="Y33" t="s">
        <v>151</v>
      </c>
      <c r="Z33" t="s">
        <v>152</v>
      </c>
      <c r="AA33" t="s">
        <v>153</v>
      </c>
      <c r="AB33" t="s">
        <v>154</v>
      </c>
      <c r="AC33" t="s">
        <v>155</v>
      </c>
      <c r="AD33" t="s">
        <v>156</v>
      </c>
      <c r="AE33" t="s">
        <v>157</v>
      </c>
      <c r="AF33" t="s">
        <v>158</v>
      </c>
      <c r="AG33" t="s">
        <v>159</v>
      </c>
      <c r="AH33" t="s">
        <v>160</v>
      </c>
      <c r="AI33" t="s">
        <v>161</v>
      </c>
      <c r="AJ33" t="s">
        <v>162</v>
      </c>
      <c r="AK33" t="s">
        <v>163</v>
      </c>
      <c r="AL33">
        <v>0</v>
      </c>
      <c r="AM33">
        <v>0.1789976133651551</v>
      </c>
      <c r="AN33">
        <v>0.94850948509485089</v>
      </c>
      <c r="AO33">
        <v>1.157407407407407</v>
      </c>
      <c r="AP33">
        <v>1.6746411483253589</v>
      </c>
      <c r="AQ33">
        <v>0</v>
      </c>
      <c r="AR33">
        <v>0</v>
      </c>
      <c r="AS33">
        <v>0</v>
      </c>
      <c r="AT33">
        <v>0</v>
      </c>
      <c r="AU33">
        <v>0.0513610683102209</v>
      </c>
      <c r="AV33">
        <v>0.72046109510086453</v>
      </c>
      <c r="AW33">
        <v>0</v>
      </c>
      <c r="AX33">
        <v>0.065402223675604998</v>
      </c>
      <c r="AY33">
        <v>0</v>
      </c>
      <c r="AZ33">
        <v>0</v>
      </c>
      <c r="BA33"/>
      <c r="BB33"/>
      <c r="BC33"/>
      <c r="BD33"/>
      <c r="BE33"/>
      <c r="BF33"/>
      <c r="BG33"/>
      <c r="BH33"/>
      <c r="BI33"/>
      <c r="BJ33"/>
      <c r="BK33"/>
      <c r="BL33"/>
      <c r="BM33"/>
      <c r="BN33"/>
      <c r="BO33"/>
      <c r="BP33"/>
      <c r="BQ33"/>
      <c r="BR33"/>
      <c r="BS33"/>
      <c r="BT33"/>
      <c r="BU33"/>
      <c r="BV33"/>
      <c r="BW33"/>
      <c r="BX33"/>
      <c r="BY33"/>
      <c r="BZ33"/>
      <c r="CA33"/>
      <c r="CB33"/>
      <c r="CC33"/>
      <c r="CD33"/>
    </row>
    <row r="34">
      <c r="A34" t="s">
        <v>430</v>
      </c>
      <c r="B34">
        <v>2000</v>
      </c>
      <c r="C34" t="s">
        <v>433</v>
      </c>
      <c r="D34">
        <v>68</v>
      </c>
      <c r="E34" t="s">
        <v>165</v>
      </c>
      <c r="F34" t="s">
        <v>176</v>
      </c>
      <c r="G34" t="s">
        <v>191</v>
      </c>
      <c r="H34">
        <v>17.130257801899589</v>
      </c>
      <c r="I34">
        <v>8.517662594915814</v>
      </c>
      <c r="J34">
        <v>5.8878504672897192</v>
      </c>
      <c r="K34">
        <v>3.3378287255563048</v>
      </c>
      <c r="L34">
        <v>1.4576271186440679</v>
      </c>
      <c r="M34"/>
      <c r="N34"/>
      <c r="O34"/>
      <c r="P34"/>
      <c r="Q34"/>
      <c r="R34"/>
      <c r="S34"/>
      <c r="T34"/>
      <c r="U34"/>
      <c r="V34"/>
      <c r="W34" t="s">
        <v>149</v>
      </c>
      <c r="X34" t="s">
        <v>150</v>
      </c>
      <c r="Y34" t="s">
        <v>151</v>
      </c>
      <c r="Z34" t="s">
        <v>152</v>
      </c>
      <c r="AA34" t="s">
        <v>153</v>
      </c>
      <c r="AB34" t="s">
        <v>154</v>
      </c>
      <c r="AC34" t="s">
        <v>155</v>
      </c>
      <c r="AD34" t="s">
        <v>156</v>
      </c>
      <c r="AE34" t="s">
        <v>157</v>
      </c>
      <c r="AF34" t="s">
        <v>158</v>
      </c>
      <c r="AG34" t="s">
        <v>159</v>
      </c>
      <c r="AH34" t="s">
        <v>160</v>
      </c>
      <c r="AI34" t="s">
        <v>161</v>
      </c>
      <c r="AJ34" t="s">
        <v>162</v>
      </c>
      <c r="AK34" t="s">
        <v>163</v>
      </c>
      <c r="AL34">
        <v>0</v>
      </c>
      <c r="AM34">
        <v>6.9809069212410506</v>
      </c>
      <c r="AN34">
        <v>0</v>
      </c>
      <c r="AO34">
        <v>4.5524691358024691</v>
      </c>
      <c r="AP34">
        <v>39.473684210526322</v>
      </c>
      <c r="AQ34">
        <v>0</v>
      </c>
      <c r="AR34">
        <v>4.9792531120331951</v>
      </c>
      <c r="AS34">
        <v>0.8038585209003215</v>
      </c>
      <c r="AT34">
        <v>0.75872534142640369</v>
      </c>
      <c r="AU34">
        <v>2.1058038007190549</v>
      </c>
      <c r="AV34">
        <v>4.3227665706051877</v>
      </c>
      <c r="AW34">
        <v>20.153550863723609</v>
      </c>
      <c r="AX34">
        <v>0.52321778940483976</v>
      </c>
      <c r="AY34">
        <v>0</v>
      </c>
      <c r="AZ34">
        <v>15.437471369674761</v>
      </c>
      <c r="BA34"/>
      <c r="BB34"/>
      <c r="BC34"/>
      <c r="BD34"/>
      <c r="BE34"/>
      <c r="BF34"/>
      <c r="BG34"/>
      <c r="BH34"/>
      <c r="BI34"/>
      <c r="BJ34"/>
      <c r="BK34"/>
      <c r="BL34"/>
      <c r="BM34"/>
      <c r="BN34"/>
      <c r="BO34"/>
      <c r="BP34"/>
      <c r="BQ34"/>
      <c r="BR34"/>
      <c r="BS34"/>
      <c r="BT34"/>
      <c r="BU34"/>
      <c r="BV34"/>
      <c r="BW34"/>
      <c r="BX34"/>
      <c r="BY34"/>
      <c r="BZ34"/>
      <c r="CA34"/>
      <c r="CB34"/>
      <c r="CC34"/>
      <c r="CD34"/>
    </row>
    <row r="35">
      <c r="A35" t="s">
        <v>430</v>
      </c>
      <c r="B35">
        <v>2000</v>
      </c>
      <c r="C35" t="s">
        <v>433</v>
      </c>
      <c r="D35">
        <v>69</v>
      </c>
      <c r="E35" t="s">
        <v>165</v>
      </c>
      <c r="F35" t="s">
        <v>177</v>
      </c>
      <c r="G35" t="s">
        <v>191</v>
      </c>
      <c r="H35">
        <v>0</v>
      </c>
      <c r="I35">
        <v>0</v>
      </c>
      <c r="J35">
        <v>0.062305295950155798</v>
      </c>
      <c r="K35">
        <v>0.33715441672285912</v>
      </c>
      <c r="L35">
        <v>0.98305084745762705</v>
      </c>
      <c r="M35"/>
      <c r="N35"/>
      <c r="O35"/>
      <c r="P35"/>
      <c r="Q35"/>
      <c r="R35"/>
      <c r="S35"/>
      <c r="T35"/>
      <c r="U35"/>
      <c r="V35"/>
      <c r="W35" t="s">
        <v>149</v>
      </c>
      <c r="X35" t="s">
        <v>150</v>
      </c>
      <c r="Y35" t="s">
        <v>151</v>
      </c>
      <c r="Z35" t="s">
        <v>152</v>
      </c>
      <c r="AA35" t="s">
        <v>153</v>
      </c>
      <c r="AB35" t="s">
        <v>154</v>
      </c>
      <c r="AC35" t="s">
        <v>155</v>
      </c>
      <c r="AD35" t="s">
        <v>156</v>
      </c>
      <c r="AE35" t="s">
        <v>157</v>
      </c>
      <c r="AF35" t="s">
        <v>158</v>
      </c>
      <c r="AG35" t="s">
        <v>159</v>
      </c>
      <c r="AH35" t="s">
        <v>160</v>
      </c>
      <c r="AI35" t="s">
        <v>161</v>
      </c>
      <c r="AJ35" t="s">
        <v>162</v>
      </c>
      <c r="AK35" t="s">
        <v>163</v>
      </c>
      <c r="AL35">
        <v>0.92879256965944268</v>
      </c>
      <c r="AM35">
        <v>0</v>
      </c>
      <c r="AN35">
        <v>0</v>
      </c>
      <c r="AO35">
        <v>1.080246913580247</v>
      </c>
      <c r="AP35">
        <v>0.9569377990430622</v>
      </c>
      <c r="AQ35">
        <v>0</v>
      </c>
      <c r="AR35">
        <v>1.659751037344398</v>
      </c>
      <c r="AS35">
        <v>0</v>
      </c>
      <c r="AT35">
        <v>0.60698027314112291</v>
      </c>
      <c r="AU35">
        <v>0.51361068310220848</v>
      </c>
      <c r="AV35">
        <v>0</v>
      </c>
      <c r="AW35">
        <v>0.12795905310300701</v>
      </c>
      <c r="AX35">
        <v>0</v>
      </c>
      <c r="AY35">
        <v>0</v>
      </c>
      <c r="AZ35">
        <v>0</v>
      </c>
      <c r="BA35"/>
      <c r="BB35"/>
      <c r="BC35"/>
      <c r="BD35"/>
      <c r="BE35"/>
      <c r="BF35"/>
      <c r="BG35"/>
      <c r="BH35"/>
      <c r="BI35"/>
      <c r="BJ35"/>
      <c r="BK35"/>
      <c r="BL35"/>
      <c r="BM35"/>
      <c r="BN35"/>
      <c r="BO35"/>
      <c r="BP35"/>
      <c r="BQ35"/>
      <c r="BR35"/>
      <c r="BS35"/>
      <c r="BT35"/>
      <c r="BU35"/>
      <c r="BV35"/>
      <c r="BW35"/>
      <c r="BX35"/>
      <c r="BY35"/>
      <c r="BZ35"/>
      <c r="CA35"/>
      <c r="CB35"/>
      <c r="CC35"/>
      <c r="CD35"/>
    </row>
    <row r="36">
      <c r="A36" t="s">
        <v>430</v>
      </c>
      <c r="B36">
        <v>2000</v>
      </c>
      <c r="C36" t="s">
        <v>433</v>
      </c>
      <c r="D36">
        <v>70</v>
      </c>
      <c r="E36" t="s">
        <v>165</v>
      </c>
      <c r="F36" t="s">
        <v>178</v>
      </c>
      <c r="G36" t="s">
        <v>191</v>
      </c>
      <c r="H36">
        <v>0.71234735413839889</v>
      </c>
      <c r="I36">
        <v>0</v>
      </c>
      <c r="J36">
        <v>0</v>
      </c>
      <c r="K36">
        <v>0</v>
      </c>
      <c r="L36">
        <v>0</v>
      </c>
      <c r="M36"/>
      <c r="N36"/>
      <c r="O36"/>
      <c r="P36"/>
      <c r="Q36"/>
      <c r="R36"/>
      <c r="S36"/>
      <c r="T36"/>
      <c r="U36"/>
      <c r="V36"/>
      <c r="W36" t="s">
        <v>149</v>
      </c>
      <c r="X36" t="s">
        <v>150</v>
      </c>
      <c r="Y36" t="s">
        <v>151</v>
      </c>
      <c r="Z36" t="s">
        <v>152</v>
      </c>
      <c r="AA36" t="s">
        <v>153</v>
      </c>
      <c r="AB36" t="s">
        <v>154</v>
      </c>
      <c r="AC36" t="s">
        <v>155</v>
      </c>
      <c r="AD36" t="s">
        <v>156</v>
      </c>
      <c r="AE36" t="s">
        <v>157</v>
      </c>
      <c r="AF36" t="s">
        <v>158</v>
      </c>
      <c r="AG36" t="s">
        <v>159</v>
      </c>
      <c r="AH36" t="s">
        <v>160</v>
      </c>
      <c r="AI36" t="s">
        <v>161</v>
      </c>
      <c r="AJ36" t="s">
        <v>162</v>
      </c>
      <c r="AK36" t="s">
        <v>163</v>
      </c>
      <c r="AL36">
        <v>0</v>
      </c>
      <c r="AM36">
        <v>0</v>
      </c>
      <c r="AN36">
        <v>0</v>
      </c>
      <c r="AO36">
        <v>0</v>
      </c>
      <c r="AP36">
        <v>0</v>
      </c>
      <c r="AQ36">
        <v>0</v>
      </c>
      <c r="AR36">
        <v>0</v>
      </c>
      <c r="AS36">
        <v>0</v>
      </c>
      <c r="AT36">
        <v>0</v>
      </c>
      <c r="AU36">
        <v>0</v>
      </c>
      <c r="AV36">
        <v>0</v>
      </c>
      <c r="AW36">
        <v>0</v>
      </c>
      <c r="AX36">
        <v>1.373446697187704</v>
      </c>
      <c r="AY36">
        <v>0</v>
      </c>
      <c r="AZ36">
        <v>0</v>
      </c>
      <c r="BA36"/>
      <c r="BB36"/>
      <c r="BC36"/>
      <c r="BD36"/>
      <c r="BE36"/>
      <c r="BF36"/>
      <c r="BG36"/>
      <c r="BH36"/>
      <c r="BI36"/>
      <c r="BJ36"/>
      <c r="BK36"/>
      <c r="BL36"/>
      <c r="BM36"/>
      <c r="BN36"/>
      <c r="BO36"/>
      <c r="BP36"/>
      <c r="BQ36"/>
      <c r="BR36"/>
      <c r="BS36"/>
      <c r="BT36"/>
      <c r="BU36"/>
      <c r="BV36"/>
      <c r="BW36"/>
      <c r="BX36"/>
      <c r="BY36"/>
      <c r="BZ36"/>
      <c r="CA36"/>
      <c r="CB36"/>
      <c r="CC36"/>
      <c r="CD36"/>
    </row>
    <row r="37">
      <c r="A37" t="s">
        <v>430</v>
      </c>
      <c r="B37">
        <v>2000</v>
      </c>
      <c r="C37" t="s">
        <v>433</v>
      </c>
      <c r="D37">
        <v>71</v>
      </c>
      <c r="E37" t="s">
        <v>165</v>
      </c>
      <c r="F37" t="s">
        <v>179</v>
      </c>
      <c r="G37" t="s">
        <v>191</v>
      </c>
      <c r="H37">
        <v>6.7164179104477606</v>
      </c>
      <c r="I37">
        <v>2.4760647078243641</v>
      </c>
      <c r="J37">
        <v>2.523364485981308</v>
      </c>
      <c r="K37">
        <v>0.87660148347943356</v>
      </c>
      <c r="L37">
        <v>0.13559322033898311</v>
      </c>
      <c r="M37"/>
      <c r="N37"/>
      <c r="O37"/>
      <c r="P37"/>
      <c r="Q37"/>
      <c r="R37"/>
      <c r="S37"/>
      <c r="T37"/>
      <c r="U37"/>
      <c r="V37"/>
      <c r="W37" t="s">
        <v>149</v>
      </c>
      <c r="X37" t="s">
        <v>150</v>
      </c>
      <c r="Y37" t="s">
        <v>151</v>
      </c>
      <c r="Z37" t="s">
        <v>152</v>
      </c>
      <c r="AA37" t="s">
        <v>153</v>
      </c>
      <c r="AB37" t="s">
        <v>154</v>
      </c>
      <c r="AC37" t="s">
        <v>155</v>
      </c>
      <c r="AD37" t="s">
        <v>156</v>
      </c>
      <c r="AE37" t="s">
        <v>157</v>
      </c>
      <c r="AF37" t="s">
        <v>158</v>
      </c>
      <c r="AG37" t="s">
        <v>159</v>
      </c>
      <c r="AH37" t="s">
        <v>160</v>
      </c>
      <c r="AI37" t="s">
        <v>161</v>
      </c>
      <c r="AJ37" t="s">
        <v>162</v>
      </c>
      <c r="AK37" t="s">
        <v>163</v>
      </c>
      <c r="AL37">
        <v>0.92879256965944268</v>
      </c>
      <c r="AM37">
        <v>8.1145584725536999</v>
      </c>
      <c r="AN37">
        <v>5.8265582655826558</v>
      </c>
      <c r="AO37">
        <v>0.30864197530864201</v>
      </c>
      <c r="AP37">
        <v>0</v>
      </c>
      <c r="AQ37">
        <v>0.61255742725880558</v>
      </c>
      <c r="AR37">
        <v>1.244813278008299</v>
      </c>
      <c r="AS37">
        <v>5.787781350482315</v>
      </c>
      <c r="AT37">
        <v>1.5174506828528069</v>
      </c>
      <c r="AU37">
        <v>0.51361068310220848</v>
      </c>
      <c r="AV37">
        <v>1.2968299711815561</v>
      </c>
      <c r="AW37">
        <v>0.89571337172104937</v>
      </c>
      <c r="AX37">
        <v>0.45781556572923482</v>
      </c>
      <c r="AY37">
        <v>5.169340463458111</v>
      </c>
      <c r="AZ37">
        <v>3.4814475492441588</v>
      </c>
      <c r="BA37"/>
      <c r="BB37"/>
      <c r="BC37"/>
      <c r="BD37"/>
      <c r="BE37"/>
      <c r="BF37"/>
      <c r="BG37"/>
      <c r="BH37"/>
      <c r="BI37"/>
      <c r="BJ37"/>
      <c r="BK37"/>
      <c r="BL37"/>
      <c r="BM37"/>
      <c r="BN37"/>
      <c r="BO37"/>
      <c r="BP37"/>
      <c r="BQ37"/>
      <c r="BR37"/>
      <c r="BS37"/>
      <c r="BT37"/>
      <c r="BU37"/>
      <c r="BV37"/>
      <c r="BW37"/>
      <c r="BX37"/>
      <c r="BY37"/>
      <c r="BZ37"/>
      <c r="CA37"/>
      <c r="CB37"/>
      <c r="CC37"/>
      <c r="CD37"/>
    </row>
    <row r="38">
      <c r="A38" t="s">
        <v>430</v>
      </c>
      <c r="B38">
        <v>2000</v>
      </c>
      <c r="C38" t="s">
        <v>433</v>
      </c>
      <c r="D38">
        <v>72</v>
      </c>
      <c r="E38" t="s">
        <v>165</v>
      </c>
      <c r="F38" t="s">
        <v>180</v>
      </c>
      <c r="G38" t="s">
        <v>191</v>
      </c>
      <c r="H38">
        <v>0</v>
      </c>
      <c r="I38">
        <v>0.62726972598217234</v>
      </c>
      <c r="J38">
        <v>0.90342679127725856</v>
      </c>
      <c r="K38">
        <v>0.1685772083614295</v>
      </c>
      <c r="L38">
        <v>0.2711864406779661</v>
      </c>
      <c r="M38"/>
      <c r="N38"/>
      <c r="O38"/>
      <c r="P38"/>
      <c r="Q38"/>
      <c r="R38"/>
      <c r="S38"/>
      <c r="T38"/>
      <c r="U38"/>
      <c r="V38"/>
      <c r="W38" t="s">
        <v>149</v>
      </c>
      <c r="X38" t="s">
        <v>150</v>
      </c>
      <c r="Y38" t="s">
        <v>151</v>
      </c>
      <c r="Z38" t="s">
        <v>152</v>
      </c>
      <c r="AA38" t="s">
        <v>153</v>
      </c>
      <c r="AB38" t="s">
        <v>154</v>
      </c>
      <c r="AC38" t="s">
        <v>155</v>
      </c>
      <c r="AD38" t="s">
        <v>156</v>
      </c>
      <c r="AE38" t="s">
        <v>157</v>
      </c>
      <c r="AF38" t="s">
        <v>158</v>
      </c>
      <c r="AG38" t="s">
        <v>159</v>
      </c>
      <c r="AH38" t="s">
        <v>160</v>
      </c>
      <c r="AI38" t="s">
        <v>161</v>
      </c>
      <c r="AJ38" t="s">
        <v>162</v>
      </c>
      <c r="AK38" t="s">
        <v>163</v>
      </c>
      <c r="AL38">
        <v>3.7151702786377712</v>
      </c>
      <c r="AM38">
        <v>0</v>
      </c>
      <c r="AN38">
        <v>0</v>
      </c>
      <c r="AO38">
        <v>0.38580246913580252</v>
      </c>
      <c r="AP38">
        <v>0</v>
      </c>
      <c r="AQ38">
        <v>0</v>
      </c>
      <c r="AR38">
        <v>0</v>
      </c>
      <c r="AS38">
        <v>1.607717041800643</v>
      </c>
      <c r="AT38">
        <v>0</v>
      </c>
      <c r="AU38">
        <v>0.71905495634309191</v>
      </c>
      <c r="AV38">
        <v>0</v>
      </c>
      <c r="AW38">
        <v>1.1516314779270631</v>
      </c>
      <c r="AX38">
        <v>0.13080444735120991</v>
      </c>
      <c r="AY38">
        <v>0</v>
      </c>
      <c r="AZ38">
        <v>0</v>
      </c>
      <c r="BA38"/>
      <c r="BB38"/>
      <c r="BC38"/>
      <c r="BD38"/>
      <c r="BE38"/>
      <c r="BF38"/>
      <c r="BG38"/>
      <c r="BH38"/>
      <c r="BI38"/>
      <c r="BJ38"/>
      <c r="BK38"/>
      <c r="BL38"/>
      <c r="BM38"/>
      <c r="BN38"/>
      <c r="BO38"/>
      <c r="BP38"/>
      <c r="BQ38"/>
      <c r="BR38"/>
      <c r="BS38"/>
      <c r="BT38"/>
      <c r="BU38"/>
      <c r="BV38"/>
      <c r="BW38"/>
      <c r="BX38"/>
      <c r="BY38"/>
      <c r="BZ38"/>
      <c r="CA38"/>
      <c r="CB38"/>
      <c r="CC38"/>
      <c r="CD38"/>
    </row>
    <row r="39">
      <c r="A39" t="s">
        <v>430</v>
      </c>
      <c r="B39">
        <v>2000</v>
      </c>
      <c r="C39" t="s">
        <v>433</v>
      </c>
      <c r="D39">
        <v>122</v>
      </c>
      <c r="E39" t="s">
        <v>18</v>
      </c>
      <c r="F39" t="s">
        <v>14</v>
      </c>
      <c r="G39" t="s">
        <v>450</v>
      </c>
      <c r="H39">
        <v>93.639613018909898</v>
      </c>
      <c r="I39">
        <v>98.078445153140592</v>
      </c>
      <c r="J39">
        <v>97.903577517923296</v>
      </c>
      <c r="K39">
        <v>99.696561024949432</v>
      </c>
      <c r="L39">
        <v>99.830508474576277</v>
      </c>
      <c r="M39"/>
      <c r="N39"/>
      <c r="O39"/>
      <c r="P39"/>
      <c r="Q39"/>
      <c r="R39"/>
      <c r="S39"/>
      <c r="T39"/>
      <c r="U39"/>
      <c r="V39"/>
      <c r="W39" t="s">
        <v>149</v>
      </c>
      <c r="X39" t="s">
        <v>150</v>
      </c>
      <c r="Y39" t="s">
        <v>151</v>
      </c>
      <c r="Z39" t="s">
        <v>152</v>
      </c>
      <c r="AA39" t="s">
        <v>153</v>
      </c>
      <c r="AB39" t="s">
        <v>154</v>
      </c>
      <c r="AC39" t="s">
        <v>155</v>
      </c>
      <c r="AD39" t="s">
        <v>156</v>
      </c>
      <c r="AE39" t="s">
        <v>157</v>
      </c>
      <c r="AF39" t="s">
        <v>158</v>
      </c>
      <c r="AG39" t="s">
        <v>159</v>
      </c>
      <c r="AH39" t="s">
        <v>160</v>
      </c>
      <c r="AI39" t="s">
        <v>161</v>
      </c>
      <c r="AJ39" t="s">
        <v>162</v>
      </c>
      <c r="AK39" t="s">
        <v>163</v>
      </c>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row>
    <row r="40">
      <c r="A40" t="s">
        <v>430</v>
      </c>
      <c r="B40">
        <v>2000</v>
      </c>
      <c r="C40" t="s">
        <v>433</v>
      </c>
      <c r="D40">
        <v>123</v>
      </c>
      <c r="E40" t="s">
        <v>18</v>
      </c>
      <c r="F40" t="s">
        <v>52</v>
      </c>
      <c r="G40" t="s">
        <v>191</v>
      </c>
      <c r="H40">
        <v>6.3603869810901017</v>
      </c>
      <c r="I40">
        <v>1.9215548468594079</v>
      </c>
      <c r="J40">
        <v>2.0964224820767039</v>
      </c>
      <c r="K40">
        <v>0.30343897505056822</v>
      </c>
      <c r="L40">
        <v>0.16949152542372301</v>
      </c>
      <c r="M40"/>
      <c r="N40"/>
      <c r="O40"/>
      <c r="P40"/>
      <c r="Q40"/>
      <c r="R40"/>
      <c r="S40"/>
      <c r="T40"/>
      <c r="U40"/>
      <c r="V40"/>
      <c r="W40" t="s">
        <v>149</v>
      </c>
      <c r="X40" t="s">
        <v>150</v>
      </c>
      <c r="Y40" t="s">
        <v>151</v>
      </c>
      <c r="Z40" t="s">
        <v>152</v>
      </c>
      <c r="AA40" t="s">
        <v>153</v>
      </c>
      <c r="AB40" t="s">
        <v>154</v>
      </c>
      <c r="AC40" t="s">
        <v>155</v>
      </c>
      <c r="AD40" t="s">
        <v>156</v>
      </c>
      <c r="AE40" t="s">
        <v>157</v>
      </c>
      <c r="AF40" t="s">
        <v>158</v>
      </c>
      <c r="AG40" t="s">
        <v>159</v>
      </c>
      <c r="AH40" t="s">
        <v>160</v>
      </c>
      <c r="AI40" t="s">
        <v>161</v>
      </c>
      <c r="AJ40" t="s">
        <v>162</v>
      </c>
      <c r="AK40" t="s">
        <v>163</v>
      </c>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row>
    <row r="41">
      <c r="A41" t="s">
        <v>430</v>
      </c>
      <c r="B41">
        <v>2000</v>
      </c>
      <c r="C41" t="s">
        <v>433</v>
      </c>
      <c r="D41">
        <v>124</v>
      </c>
      <c r="E41" t="s">
        <v>51</v>
      </c>
      <c r="F41" t="s">
        <v>15</v>
      </c>
      <c r="G41" t="s">
        <v>451</v>
      </c>
      <c r="H41">
        <v>78.634908053740261</v>
      </c>
      <c r="I41">
        <v>87.897253044409894</v>
      </c>
      <c r="J41">
        <v>91.398111104717259</v>
      </c>
      <c r="K41">
        <v>96.239191663476433</v>
      </c>
      <c r="L41">
        <v>98.714413456916063</v>
      </c>
      <c r="M41"/>
      <c r="N41"/>
      <c r="O41"/>
      <c r="P41"/>
      <c r="Q41"/>
      <c r="R41"/>
      <c r="S41"/>
      <c r="T41"/>
      <c r="U41"/>
      <c r="V41"/>
      <c r="W41" t="s">
        <v>149</v>
      </c>
      <c r="X41" t="s">
        <v>150</v>
      </c>
      <c r="Y41" t="s">
        <v>151</v>
      </c>
      <c r="Z41" t="s">
        <v>152</v>
      </c>
      <c r="AA41" t="s">
        <v>153</v>
      </c>
      <c r="AB41" t="s">
        <v>154</v>
      </c>
      <c r="AC41" t="s">
        <v>155</v>
      </c>
      <c r="AD41" t="s">
        <v>156</v>
      </c>
      <c r="AE41" t="s">
        <v>157</v>
      </c>
      <c r="AF41" t="s">
        <v>158</v>
      </c>
      <c r="AG41" t="s">
        <v>159</v>
      </c>
      <c r="AH41" t="s">
        <v>160</v>
      </c>
      <c r="AI41" t="s">
        <v>161</v>
      </c>
      <c r="AJ41" t="s">
        <v>162</v>
      </c>
      <c r="AK41" t="s">
        <v>163</v>
      </c>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row>
    <row r="42">
      <c r="A42" t="s">
        <v>430</v>
      </c>
      <c r="B42">
        <v>2000</v>
      </c>
      <c r="C42" t="s">
        <v>433</v>
      </c>
      <c r="D42">
        <v>125</v>
      </c>
      <c r="E42" t="s">
        <v>51</v>
      </c>
      <c r="F42" t="s">
        <v>16</v>
      </c>
      <c r="G42" t="s">
        <v>452</v>
      </c>
      <c r="H42">
        <v>15.0047049651699</v>
      </c>
      <c r="I42">
        <v>10.18119210873069</v>
      </c>
      <c r="J42">
        <v>6.5054664132060402</v>
      </c>
      <c r="K42">
        <v>3.4573693614730692</v>
      </c>
      <c r="L42">
        <v>1.116095017660155</v>
      </c>
      <c r="M42"/>
      <c r="N42"/>
      <c r="O42"/>
      <c r="P42"/>
      <c r="Q42"/>
      <c r="R42"/>
      <c r="S42"/>
      <c r="T42"/>
      <c r="U42"/>
      <c r="V42"/>
      <c r="W42" t="s">
        <v>149</v>
      </c>
      <c r="X42" t="s">
        <v>150</v>
      </c>
      <c r="Y42" t="s">
        <v>151</v>
      </c>
      <c r="Z42" t="s">
        <v>152</v>
      </c>
      <c r="AA42" t="s">
        <v>153</v>
      </c>
      <c r="AB42" t="s">
        <v>154</v>
      </c>
      <c r="AC42" t="s">
        <v>155</v>
      </c>
      <c r="AD42" t="s">
        <v>156</v>
      </c>
      <c r="AE42" t="s">
        <v>157</v>
      </c>
      <c r="AF42" t="s">
        <v>158</v>
      </c>
      <c r="AG42" t="s">
        <v>159</v>
      </c>
      <c r="AH42" t="s">
        <v>160</v>
      </c>
      <c r="AI42" t="s">
        <v>161</v>
      </c>
      <c r="AJ42" t="s">
        <v>162</v>
      </c>
      <c r="AK42" t="s">
        <v>163</v>
      </c>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row>
    <row r="43">
      <c r="A43" t="s">
        <v>430</v>
      </c>
      <c r="B43">
        <v>2000</v>
      </c>
      <c r="C43" t="s">
        <v>433</v>
      </c>
      <c r="D43">
        <v>126</v>
      </c>
      <c r="E43" t="s">
        <v>51</v>
      </c>
      <c r="F43" t="s">
        <v>22</v>
      </c>
      <c r="G43" t="s">
        <v>453</v>
      </c>
      <c r="H43">
        <v>6.1229378630437026</v>
      </c>
      <c r="I43">
        <v>1.756483866337788</v>
      </c>
      <c r="J43">
        <v>2.0964224820767039</v>
      </c>
      <c r="K43">
        <v>0.30343897505049711</v>
      </c>
      <c r="L43">
        <v>0.1694915254237799</v>
      </c>
      <c r="M43"/>
      <c r="N43"/>
      <c r="O43"/>
      <c r="P43"/>
      <c r="Q43"/>
      <c r="R43"/>
      <c r="S43"/>
      <c r="T43"/>
      <c r="U43"/>
      <c r="V43"/>
      <c r="W43" t="s">
        <v>149</v>
      </c>
      <c r="X43" t="s">
        <v>150</v>
      </c>
      <c r="Y43" t="s">
        <v>151</v>
      </c>
      <c r="Z43" t="s">
        <v>152</v>
      </c>
      <c r="AA43" t="s">
        <v>153</v>
      </c>
      <c r="AB43" t="s">
        <v>154</v>
      </c>
      <c r="AC43" t="s">
        <v>155</v>
      </c>
      <c r="AD43" t="s">
        <v>156</v>
      </c>
      <c r="AE43" t="s">
        <v>157</v>
      </c>
      <c r="AF43" t="s">
        <v>158</v>
      </c>
      <c r="AG43" t="s">
        <v>159</v>
      </c>
      <c r="AH43" t="s">
        <v>160</v>
      </c>
      <c r="AI43" t="s">
        <v>161</v>
      </c>
      <c r="AJ43" t="s">
        <v>162</v>
      </c>
      <c r="AK43" t="s">
        <v>163</v>
      </c>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row>
    <row r="44">
      <c r="A44" t="s">
        <v>430</v>
      </c>
      <c r="B44">
        <v>2000</v>
      </c>
      <c r="C44" t="s">
        <v>433</v>
      </c>
      <c r="D44">
        <v>127</v>
      </c>
      <c r="E44" t="s">
        <v>51</v>
      </c>
      <c r="F44" t="s">
        <v>19</v>
      </c>
      <c r="G44" t="s">
        <v>454</v>
      </c>
      <c r="H44">
        <v>0.237449118046133</v>
      </c>
      <c r="I44">
        <v>0.16507098052162431</v>
      </c>
      <c r="J44">
        <v>0</v>
      </c>
      <c r="K44">
        <v>0</v>
      </c>
      <c r="L44">
        <v>0</v>
      </c>
      <c r="M44"/>
      <c r="N44"/>
      <c r="O44"/>
      <c r="P44"/>
      <c r="Q44"/>
      <c r="R44"/>
      <c r="S44"/>
      <c r="T44"/>
      <c r="U44"/>
      <c r="V44"/>
      <c r="W44" t="s">
        <v>149</v>
      </c>
      <c r="X44" t="s">
        <v>150</v>
      </c>
      <c r="Y44" t="s">
        <v>151</v>
      </c>
      <c r="Z44" t="s">
        <v>152</v>
      </c>
      <c r="AA44" t="s">
        <v>153</v>
      </c>
      <c r="AB44" t="s">
        <v>154</v>
      </c>
      <c r="AC44" t="s">
        <v>155</v>
      </c>
      <c r="AD44" t="s">
        <v>156</v>
      </c>
      <c r="AE44" t="s">
        <v>157</v>
      </c>
      <c r="AF44" t="s">
        <v>158</v>
      </c>
      <c r="AG44" t="s">
        <v>159</v>
      </c>
      <c r="AH44" t="s">
        <v>160</v>
      </c>
      <c r="AI44" t="s">
        <v>161</v>
      </c>
      <c r="AJ44" t="s">
        <v>162</v>
      </c>
      <c r="AK44" t="s">
        <v>163</v>
      </c>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row>
    <row r="45">
      <c r="A45" t="s">
        <v>430</v>
      </c>
      <c r="B45">
        <v>2000</v>
      </c>
      <c r="C45" t="s">
        <v>433</v>
      </c>
      <c r="D45">
        <v>135</v>
      </c>
      <c r="E45" t="s">
        <v>46</v>
      </c>
      <c r="F45" t="s">
        <v>45</v>
      </c>
      <c r="G45" t="s">
        <v>455</v>
      </c>
      <c r="H45"/>
      <c r="I45"/>
      <c r="J45"/>
      <c r="K45"/>
      <c r="L45"/>
      <c r="M45"/>
      <c r="N45"/>
      <c r="O45"/>
      <c r="P45"/>
      <c r="Q45"/>
      <c r="R45"/>
      <c r="S45"/>
      <c r="T45"/>
      <c r="U45"/>
      <c r="V45"/>
      <c r="W45" t="s">
        <v>149</v>
      </c>
      <c r="X45" t="s">
        <v>150</v>
      </c>
      <c r="Y45" t="s">
        <v>151</v>
      </c>
      <c r="Z45" t="s">
        <v>152</v>
      </c>
      <c r="AA45" t="s">
        <v>153</v>
      </c>
      <c r="AB45" t="s">
        <v>154</v>
      </c>
      <c r="AC45" t="s">
        <v>155</v>
      </c>
      <c r="AD45" t="s">
        <v>156</v>
      </c>
      <c r="AE45" t="s">
        <v>157</v>
      </c>
      <c r="AF45" t="s">
        <v>158</v>
      </c>
      <c r="AG45" t="s">
        <v>159</v>
      </c>
      <c r="AH45" t="s">
        <v>160</v>
      </c>
      <c r="AI45" t="s">
        <v>161</v>
      </c>
      <c r="AJ45" t="s">
        <v>162</v>
      </c>
      <c r="AK45" t="s">
        <v>163</v>
      </c>
      <c r="AL45">
        <v>0</v>
      </c>
      <c r="AM45">
        <v>0</v>
      </c>
      <c r="AN45">
        <v>0</v>
      </c>
      <c r="AO45">
        <v>0</v>
      </c>
      <c r="AP45">
        <v>0</v>
      </c>
      <c r="AQ45">
        <v>0</v>
      </c>
      <c r="AR45">
        <v>0</v>
      </c>
      <c r="AS45">
        <v>0</v>
      </c>
      <c r="AT45">
        <v>0</v>
      </c>
      <c r="AU45">
        <v>0</v>
      </c>
      <c r="AV45">
        <v>0</v>
      </c>
      <c r="AW45">
        <v>0</v>
      </c>
      <c r="AX45">
        <v>0</v>
      </c>
      <c r="AY45">
        <v>0</v>
      </c>
      <c r="AZ45">
        <v>0</v>
      </c>
      <c r="BA45"/>
      <c r="BB45"/>
      <c r="BC45"/>
      <c r="BD45"/>
      <c r="BE45"/>
      <c r="BF45"/>
      <c r="BG45"/>
      <c r="BH45"/>
      <c r="BI45"/>
      <c r="BJ45"/>
      <c r="BK45"/>
      <c r="BL45"/>
      <c r="BM45"/>
      <c r="BN45"/>
      <c r="BO45"/>
      <c r="BP45"/>
      <c r="BQ45"/>
      <c r="BR45"/>
      <c r="BS45"/>
      <c r="BT45"/>
      <c r="BU45"/>
      <c r="BV45"/>
      <c r="BW45"/>
      <c r="BX45"/>
      <c r="BY45"/>
      <c r="BZ45"/>
      <c r="CA45"/>
      <c r="CB45"/>
      <c r="CC45"/>
      <c r="CD45"/>
    </row>
    <row r="46">
      <c r="A46" t="s">
        <v>430</v>
      </c>
      <c r="B46">
        <v>2000</v>
      </c>
      <c r="C46" t="s">
        <v>433</v>
      </c>
      <c r="D46">
        <v>136</v>
      </c>
      <c r="E46" t="s">
        <v>46</v>
      </c>
      <c r="F46" t="s">
        <v>44</v>
      </c>
      <c r="G46" t="s">
        <v>456</v>
      </c>
      <c r="H46"/>
      <c r="I46"/>
      <c r="J46"/>
      <c r="K46"/>
      <c r="L46"/>
      <c r="M46"/>
      <c r="N46"/>
      <c r="O46"/>
      <c r="P46"/>
      <c r="Q46"/>
      <c r="R46"/>
      <c r="S46"/>
      <c r="T46"/>
      <c r="U46"/>
      <c r="V46"/>
      <c r="W46" t="s">
        <v>149</v>
      </c>
      <c r="X46" t="s">
        <v>150</v>
      </c>
      <c r="Y46" t="s">
        <v>151</v>
      </c>
      <c r="Z46" t="s">
        <v>152</v>
      </c>
      <c r="AA46" t="s">
        <v>153</v>
      </c>
      <c r="AB46" t="s">
        <v>154</v>
      </c>
      <c r="AC46" t="s">
        <v>155</v>
      </c>
      <c r="AD46" t="s">
        <v>156</v>
      </c>
      <c r="AE46" t="s">
        <v>157</v>
      </c>
      <c r="AF46" t="s">
        <v>158</v>
      </c>
      <c r="AG46" t="s">
        <v>159</v>
      </c>
      <c r="AH46" t="s">
        <v>160</v>
      </c>
      <c r="AI46" t="s">
        <v>161</v>
      </c>
      <c r="AJ46" t="s">
        <v>162</v>
      </c>
      <c r="AK46" t="s">
        <v>163</v>
      </c>
      <c r="AL46">
        <v>0</v>
      </c>
      <c r="AM46">
        <v>0</v>
      </c>
      <c r="AN46">
        <v>0</v>
      </c>
      <c r="AO46">
        <v>0</v>
      </c>
      <c r="AP46">
        <v>0</v>
      </c>
      <c r="AQ46">
        <v>0</v>
      </c>
      <c r="AR46">
        <v>0</v>
      </c>
      <c r="AS46">
        <v>0</v>
      </c>
      <c r="AT46">
        <v>0</v>
      </c>
      <c r="AU46">
        <v>0</v>
      </c>
      <c r="AV46">
        <v>0</v>
      </c>
      <c r="AW46">
        <v>0</v>
      </c>
      <c r="AX46">
        <v>0</v>
      </c>
      <c r="AY46">
        <v>0</v>
      </c>
      <c r="AZ46">
        <v>0</v>
      </c>
      <c r="BA46"/>
      <c r="BB46"/>
      <c r="BC46"/>
      <c r="BD46"/>
      <c r="BE46"/>
      <c r="BF46"/>
      <c r="BG46"/>
      <c r="BH46"/>
      <c r="BI46"/>
      <c r="BJ46"/>
      <c r="BK46"/>
      <c r="BL46"/>
      <c r="BM46"/>
      <c r="BN46"/>
      <c r="BO46"/>
      <c r="BP46"/>
      <c r="BQ46"/>
      <c r="BR46"/>
      <c r="BS46"/>
      <c r="BT46"/>
      <c r="BU46"/>
      <c r="BV46"/>
      <c r="BW46"/>
      <c r="BX46"/>
      <c r="BY46"/>
      <c r="BZ46"/>
      <c r="CA46"/>
      <c r="CB46"/>
      <c r="CC46"/>
      <c r="CD46"/>
    </row>
    <row r="47">
      <c r="A47" t="s">
        <v>430</v>
      </c>
      <c r="B47">
        <v>2000</v>
      </c>
      <c r="C47" t="s">
        <v>433</v>
      </c>
      <c r="D47">
        <v>137</v>
      </c>
      <c r="E47" t="s">
        <v>46</v>
      </c>
      <c r="F47" t="s">
        <v>43</v>
      </c>
      <c r="G47" t="s">
        <v>457</v>
      </c>
      <c r="H47"/>
      <c r="I47"/>
      <c r="J47"/>
      <c r="K47"/>
      <c r="L47"/>
      <c r="M47"/>
      <c r="N47"/>
      <c r="O47"/>
      <c r="P47"/>
      <c r="Q47"/>
      <c r="R47"/>
      <c r="S47"/>
      <c r="T47"/>
      <c r="U47"/>
      <c r="V47"/>
      <c r="W47" t="s">
        <v>149</v>
      </c>
      <c r="X47" t="s">
        <v>150</v>
      </c>
      <c r="Y47" t="s">
        <v>151</v>
      </c>
      <c r="Z47" t="s">
        <v>152</v>
      </c>
      <c r="AA47" t="s">
        <v>153</v>
      </c>
      <c r="AB47" t="s">
        <v>154</v>
      </c>
      <c r="AC47" t="s">
        <v>155</v>
      </c>
      <c r="AD47" t="s">
        <v>156</v>
      </c>
      <c r="AE47" t="s">
        <v>157</v>
      </c>
      <c r="AF47" t="s">
        <v>158</v>
      </c>
      <c r="AG47" t="s">
        <v>159</v>
      </c>
      <c r="AH47" t="s">
        <v>160</v>
      </c>
      <c r="AI47" t="s">
        <v>161</v>
      </c>
      <c r="AJ47" t="s">
        <v>162</v>
      </c>
      <c r="AK47" t="s">
        <v>163</v>
      </c>
      <c r="AL47">
        <v>0</v>
      </c>
      <c r="AM47">
        <v>0</v>
      </c>
      <c r="AN47">
        <v>0</v>
      </c>
      <c r="AO47">
        <v>0</v>
      </c>
      <c r="AP47">
        <v>0</v>
      </c>
      <c r="AQ47">
        <v>0</v>
      </c>
      <c r="AR47">
        <v>0</v>
      </c>
      <c r="AS47">
        <v>0</v>
      </c>
      <c r="AT47">
        <v>0</v>
      </c>
      <c r="AU47">
        <v>0</v>
      </c>
      <c r="AV47">
        <v>0</v>
      </c>
      <c r="AW47">
        <v>0</v>
      </c>
      <c r="AX47">
        <v>0</v>
      </c>
      <c r="AY47">
        <v>0</v>
      </c>
      <c r="AZ47">
        <v>0</v>
      </c>
      <c r="BA47"/>
      <c r="BB47"/>
      <c r="BC47"/>
      <c r="BD47"/>
      <c r="BE47"/>
      <c r="BF47"/>
      <c r="BG47"/>
      <c r="BH47"/>
      <c r="BI47"/>
      <c r="BJ47"/>
      <c r="BK47"/>
      <c r="BL47"/>
      <c r="BM47"/>
      <c r="BN47"/>
      <c r="BO47"/>
      <c r="BP47"/>
      <c r="BQ47"/>
      <c r="BR47"/>
      <c r="BS47"/>
      <c r="BT47"/>
      <c r="BU47"/>
      <c r="BV47"/>
      <c r="BW47"/>
      <c r="BX47"/>
      <c r="BY47"/>
      <c r="BZ47"/>
      <c r="CA47"/>
      <c r="CB47"/>
      <c r="CC47"/>
      <c r="CD47"/>
    </row>
    <row r="48">
      <c r="A48" t="s">
        <v>430</v>
      </c>
      <c r="B48">
        <v>2000</v>
      </c>
      <c r="C48" t="s">
        <v>433</v>
      </c>
      <c r="D48">
        <v>138</v>
      </c>
      <c r="E48" t="s">
        <v>46</v>
      </c>
      <c r="F48" t="s">
        <v>42</v>
      </c>
      <c r="G48" t="s">
        <v>191</v>
      </c>
      <c r="H48"/>
      <c r="I48"/>
      <c r="J48"/>
      <c r="K48"/>
      <c r="L48"/>
      <c r="M48"/>
      <c r="N48"/>
      <c r="O48"/>
      <c r="P48"/>
      <c r="Q48"/>
      <c r="R48"/>
      <c r="S48"/>
      <c r="T48"/>
      <c r="U48"/>
      <c r="V48"/>
      <c r="W48" t="s">
        <v>149</v>
      </c>
      <c r="X48" t="s">
        <v>150</v>
      </c>
      <c r="Y48" t="s">
        <v>151</v>
      </c>
      <c r="Z48" t="s">
        <v>152</v>
      </c>
      <c r="AA48" t="s">
        <v>153</v>
      </c>
      <c r="AB48" t="s">
        <v>154</v>
      </c>
      <c r="AC48" t="s">
        <v>155</v>
      </c>
      <c r="AD48" t="s">
        <v>156</v>
      </c>
      <c r="AE48" t="s">
        <v>157</v>
      </c>
      <c r="AF48" t="s">
        <v>158</v>
      </c>
      <c r="AG48" t="s">
        <v>159</v>
      </c>
      <c r="AH48" t="s">
        <v>160</v>
      </c>
      <c r="AI48" t="s">
        <v>161</v>
      </c>
      <c r="AJ48" t="s">
        <v>162</v>
      </c>
      <c r="AK48" t="s">
        <v>163</v>
      </c>
      <c r="AL48">
        <v>100</v>
      </c>
      <c r="AM48">
        <v>100</v>
      </c>
      <c r="AN48">
        <v>100</v>
      </c>
      <c r="AO48">
        <v>100</v>
      </c>
      <c r="AP48">
        <v>100</v>
      </c>
      <c r="AQ48">
        <v>100</v>
      </c>
      <c r="AR48">
        <v>100</v>
      </c>
      <c r="AS48">
        <v>100</v>
      </c>
      <c r="AT48">
        <v>100</v>
      </c>
      <c r="AU48">
        <v>100</v>
      </c>
      <c r="AV48">
        <v>100</v>
      </c>
      <c r="AW48">
        <v>100</v>
      </c>
      <c r="AX48">
        <v>100</v>
      </c>
      <c r="AY48">
        <v>100</v>
      </c>
      <c r="AZ48">
        <v>100</v>
      </c>
      <c r="BA48"/>
      <c r="BB48"/>
      <c r="BC48"/>
      <c r="BD48"/>
      <c r="BE48"/>
      <c r="BF48"/>
      <c r="BG48"/>
      <c r="BH48"/>
      <c r="BI48"/>
      <c r="BJ48"/>
      <c r="BK48"/>
      <c r="BL48"/>
      <c r="BM48"/>
      <c r="BN48"/>
      <c r="BO48"/>
      <c r="BP48"/>
      <c r="BQ48"/>
      <c r="BR48"/>
      <c r="BS48"/>
      <c r="BT48"/>
      <c r="BU48"/>
      <c r="BV48"/>
      <c r="BW48"/>
      <c r="BX48"/>
      <c r="BY48"/>
      <c r="BZ48"/>
      <c r="CA48"/>
      <c r="CB48"/>
      <c r="CC48"/>
      <c r="CD48"/>
    </row>
    <row r="49">
      <c r="A49" t="s">
        <v>430</v>
      </c>
      <c r="B49">
        <v>2000</v>
      </c>
      <c r="C49" t="s">
        <v>433</v>
      </c>
      <c r="D49">
        <v>139</v>
      </c>
      <c r="E49" t="s">
        <v>46</v>
      </c>
      <c r="F49" t="s">
        <v>19</v>
      </c>
      <c r="G49" t="s">
        <v>191</v>
      </c>
      <c r="H49"/>
      <c r="I49"/>
      <c r="J49"/>
      <c r="K49"/>
      <c r="L49"/>
      <c r="M49"/>
      <c r="N49"/>
      <c r="O49"/>
      <c r="P49"/>
      <c r="Q49"/>
      <c r="R49"/>
      <c r="S49"/>
      <c r="T49"/>
      <c r="U49"/>
      <c r="V49"/>
      <c r="W49" t="s">
        <v>149</v>
      </c>
      <c r="X49" t="s">
        <v>150</v>
      </c>
      <c r="Y49" t="s">
        <v>151</v>
      </c>
      <c r="Z49" t="s">
        <v>152</v>
      </c>
      <c r="AA49" t="s">
        <v>153</v>
      </c>
      <c r="AB49" t="s">
        <v>154</v>
      </c>
      <c r="AC49" t="s">
        <v>155</v>
      </c>
      <c r="AD49" t="s">
        <v>156</v>
      </c>
      <c r="AE49" t="s">
        <v>157</v>
      </c>
      <c r="AF49" t="s">
        <v>158</v>
      </c>
      <c r="AG49" t="s">
        <v>159</v>
      </c>
      <c r="AH49" t="s">
        <v>160</v>
      </c>
      <c r="AI49" t="s">
        <v>161</v>
      </c>
      <c r="AJ49" t="s">
        <v>162</v>
      </c>
      <c r="AK49" t="s">
        <v>163</v>
      </c>
      <c r="AL49">
        <v>0</v>
      </c>
      <c r="AM49">
        <v>0</v>
      </c>
      <c r="AN49">
        <v>0</v>
      </c>
      <c r="AO49">
        <v>0</v>
      </c>
      <c r="AP49">
        <v>0</v>
      </c>
      <c r="AQ49">
        <v>0</v>
      </c>
      <c r="AR49">
        <v>0</v>
      </c>
      <c r="AS49">
        <v>0</v>
      </c>
      <c r="AT49">
        <v>0</v>
      </c>
      <c r="AU49">
        <v>0</v>
      </c>
      <c r="AV49">
        <v>0</v>
      </c>
      <c r="AW49">
        <v>0</v>
      </c>
      <c r="AX49">
        <v>0</v>
      </c>
      <c r="AY49">
        <v>0</v>
      </c>
      <c r="AZ49">
        <v>0</v>
      </c>
      <c r="BA49"/>
      <c r="BB49"/>
      <c r="BC49"/>
      <c r="BD49"/>
      <c r="BE49"/>
      <c r="BF49"/>
      <c r="BG49"/>
      <c r="BH49"/>
      <c r="BI49"/>
      <c r="BJ49"/>
      <c r="BK49"/>
      <c r="BL49"/>
      <c r="BM49"/>
      <c r="BN49"/>
      <c r="BO49"/>
      <c r="BP49"/>
      <c r="BQ49"/>
      <c r="BR49"/>
      <c r="BS49"/>
      <c r="BT49"/>
      <c r="BU49"/>
      <c r="BV49"/>
      <c r="BW49"/>
      <c r="BX49"/>
      <c r="BY49"/>
      <c r="BZ49"/>
      <c r="CA49"/>
      <c r="CB49"/>
      <c r="CC49"/>
      <c r="CD49"/>
    </row>
    <row r="50">
      <c r="A50" t="s">
        <v>430</v>
      </c>
      <c r="B50">
        <v>2000</v>
      </c>
      <c r="C50" t="s">
        <v>433</v>
      </c>
      <c r="D50">
        <v>153</v>
      </c>
      <c r="E50" t="s">
        <v>182</v>
      </c>
      <c r="F50" t="s">
        <v>183</v>
      </c>
      <c r="G50" t="s">
        <v>191</v>
      </c>
      <c r="H50">
        <v>77.37449118046132</v>
      </c>
      <c r="I50">
        <v>37.999339716077912</v>
      </c>
      <c r="J50">
        <v>19.719626168224298</v>
      </c>
      <c r="K50">
        <v>5.8664868509777479</v>
      </c>
      <c r="L50">
        <v>1.4576271186440679</v>
      </c>
      <c r="M50"/>
      <c r="N50"/>
      <c r="O50"/>
      <c r="P50"/>
      <c r="Q50"/>
      <c r="R50"/>
      <c r="S50"/>
      <c r="T50"/>
      <c r="U50"/>
      <c r="V50"/>
      <c r="W50" t="s">
        <v>149</v>
      </c>
      <c r="X50" t="s">
        <v>150</v>
      </c>
      <c r="Y50" t="s">
        <v>151</v>
      </c>
      <c r="Z50" t="s">
        <v>152</v>
      </c>
      <c r="AA50" t="s">
        <v>153</v>
      </c>
      <c r="AB50" t="s">
        <v>154</v>
      </c>
      <c r="AC50" t="s">
        <v>155</v>
      </c>
      <c r="AD50" t="s">
        <v>156</v>
      </c>
      <c r="AE50" t="s">
        <v>157</v>
      </c>
      <c r="AF50" t="s">
        <v>158</v>
      </c>
      <c r="AG50" t="s">
        <v>159</v>
      </c>
      <c r="AH50" t="s">
        <v>160</v>
      </c>
      <c r="AI50" t="s">
        <v>161</v>
      </c>
      <c r="AJ50" t="s">
        <v>162</v>
      </c>
      <c r="AK50" t="s">
        <v>163</v>
      </c>
      <c r="AL50">
        <v>5.2631578947368416</v>
      </c>
      <c r="AM50">
        <v>30.31026252983294</v>
      </c>
      <c r="AN50">
        <v>20.189701897018971</v>
      </c>
      <c r="AO50">
        <v>28.703703703703699</v>
      </c>
      <c r="AP50">
        <v>42.822966507177043</v>
      </c>
      <c r="AQ50">
        <v>23.73660030627871</v>
      </c>
      <c r="AR50">
        <v>48.962655601659748</v>
      </c>
      <c r="AS50">
        <v>24.59807073954984</v>
      </c>
      <c r="AT50">
        <v>7.2837632776934749</v>
      </c>
      <c r="AU50">
        <v>25.83461736004109</v>
      </c>
      <c r="AV50">
        <v>46.397694524495677</v>
      </c>
      <c r="AW50">
        <v>32.949456174024313</v>
      </c>
      <c r="AX50">
        <v>19.816873773708309</v>
      </c>
      <c r="AY50">
        <v>25.668449197860969</v>
      </c>
      <c r="AZ50">
        <v>36.463582226294093</v>
      </c>
      <c r="BA50">
        <v>2281</v>
      </c>
      <c r="BB50">
        <v>1151</v>
      </c>
      <c r="BC50">
        <v>633</v>
      </c>
      <c r="BD50">
        <v>174</v>
      </c>
      <c r="BE50">
        <v>43</v>
      </c>
      <c r="BF50"/>
      <c r="BG50"/>
      <c r="BH50"/>
      <c r="BI50"/>
      <c r="BJ50"/>
      <c r="BK50"/>
      <c r="BL50"/>
      <c r="BM50"/>
      <c r="BN50"/>
      <c r="BO50"/>
      <c r="BP50">
        <v>17</v>
      </c>
      <c r="BQ50">
        <v>508</v>
      </c>
      <c r="BR50">
        <v>149</v>
      </c>
      <c r="BS50">
        <v>372</v>
      </c>
      <c r="BT50">
        <v>179</v>
      </c>
      <c r="BU50">
        <v>155</v>
      </c>
      <c r="BV50">
        <v>118</v>
      </c>
      <c r="BW50">
        <v>153</v>
      </c>
      <c r="BX50">
        <v>48</v>
      </c>
      <c r="BY50">
        <v>503</v>
      </c>
      <c r="BZ50">
        <v>322</v>
      </c>
      <c r="CA50">
        <v>515</v>
      </c>
      <c r="CB50">
        <v>303</v>
      </c>
      <c r="CC50">
        <v>144</v>
      </c>
      <c r="CD50">
        <v>796</v>
      </c>
    </row>
    <row r="51">
      <c r="A51" t="s">
        <v>430</v>
      </c>
      <c r="B51">
        <v>2000</v>
      </c>
      <c r="C51" t="s">
        <v>433</v>
      </c>
      <c r="D51">
        <v>154</v>
      </c>
      <c r="E51" t="s">
        <v>182</v>
      </c>
      <c r="F51" t="s">
        <v>184</v>
      </c>
      <c r="G51" t="s">
        <v>191</v>
      </c>
      <c r="H51">
        <v>7.3609226594301216</v>
      </c>
      <c r="I51">
        <v>22.746781115879831</v>
      </c>
      <c r="J51">
        <v>33.208722741433021</v>
      </c>
      <c r="K51">
        <v>41.200269723533381</v>
      </c>
      <c r="L51">
        <v>51.762711864406782</v>
      </c>
      <c r="M51"/>
      <c r="N51"/>
      <c r="O51"/>
      <c r="P51"/>
      <c r="Q51"/>
      <c r="R51"/>
      <c r="S51"/>
      <c r="T51"/>
      <c r="U51"/>
      <c r="V51"/>
      <c r="W51" t="s">
        <v>149</v>
      </c>
      <c r="X51" t="s">
        <v>150</v>
      </c>
      <c r="Y51" t="s">
        <v>151</v>
      </c>
      <c r="Z51" t="s">
        <v>152</v>
      </c>
      <c r="AA51" t="s">
        <v>153</v>
      </c>
      <c r="AB51" t="s">
        <v>154</v>
      </c>
      <c r="AC51" t="s">
        <v>155</v>
      </c>
      <c r="AD51" t="s">
        <v>156</v>
      </c>
      <c r="AE51" t="s">
        <v>157</v>
      </c>
      <c r="AF51" t="s">
        <v>158</v>
      </c>
      <c r="AG51" t="s">
        <v>159</v>
      </c>
      <c r="AH51" t="s">
        <v>160</v>
      </c>
      <c r="AI51" t="s">
        <v>161</v>
      </c>
      <c r="AJ51" t="s">
        <v>162</v>
      </c>
      <c r="AK51" t="s">
        <v>163</v>
      </c>
      <c r="AL51">
        <v>68.730650154798766</v>
      </c>
      <c r="AM51">
        <v>7.0405727923627692</v>
      </c>
      <c r="AN51">
        <v>26.28726287262872</v>
      </c>
      <c r="AO51">
        <v>39.737654320987652</v>
      </c>
      <c r="AP51">
        <v>55.741626794258373</v>
      </c>
      <c r="AQ51">
        <v>72.588055130168456</v>
      </c>
      <c r="AR51">
        <v>0</v>
      </c>
      <c r="AS51">
        <v>33.279742765273312</v>
      </c>
      <c r="AT51">
        <v>65.553869499241273</v>
      </c>
      <c r="AU51">
        <v>21.571648690292761</v>
      </c>
      <c r="AV51">
        <v>0.57636887608069165</v>
      </c>
      <c r="AW51">
        <v>36.78822776711452</v>
      </c>
      <c r="AX51">
        <v>47.351209941138002</v>
      </c>
      <c r="AY51">
        <v>49.376114081996427</v>
      </c>
      <c r="AZ51">
        <v>14.93357764544205</v>
      </c>
      <c r="BA51">
        <v>217</v>
      </c>
      <c r="BB51">
        <v>689</v>
      </c>
      <c r="BC51">
        <v>1066</v>
      </c>
      <c r="BD51">
        <v>1222</v>
      </c>
      <c r="BE51">
        <v>1527</v>
      </c>
      <c r="BF51"/>
      <c r="BG51"/>
      <c r="BH51"/>
      <c r="BI51"/>
      <c r="BJ51"/>
      <c r="BK51"/>
      <c r="BL51"/>
      <c r="BM51"/>
      <c r="BN51"/>
      <c r="BO51"/>
      <c r="BP51">
        <v>222</v>
      </c>
      <c r="BQ51">
        <v>118</v>
      </c>
      <c r="BR51">
        <v>194</v>
      </c>
      <c r="BS51">
        <v>515</v>
      </c>
      <c r="BT51">
        <v>233</v>
      </c>
      <c r="BU51">
        <v>474</v>
      </c>
      <c r="BV51">
        <v>0</v>
      </c>
      <c r="BW51">
        <v>207</v>
      </c>
      <c r="BX51">
        <v>432</v>
      </c>
      <c r="BY51">
        <v>420</v>
      </c>
      <c r="BZ51">
        <v>4</v>
      </c>
      <c r="CA51">
        <v>575</v>
      </c>
      <c r="CB51">
        <v>724</v>
      </c>
      <c r="CC51">
        <v>277</v>
      </c>
      <c r="CD51">
        <v>326</v>
      </c>
    </row>
    <row r="52">
      <c r="A52" t="s">
        <v>430</v>
      </c>
      <c r="B52">
        <v>2000</v>
      </c>
      <c r="C52" t="s">
        <v>433</v>
      </c>
      <c r="D52">
        <v>155</v>
      </c>
      <c r="E52" t="s">
        <v>182</v>
      </c>
      <c r="F52" t="s">
        <v>185</v>
      </c>
      <c r="G52" t="s">
        <v>191</v>
      </c>
      <c r="H52">
        <v>14.62008141112619</v>
      </c>
      <c r="I52">
        <v>38.857708814790357</v>
      </c>
      <c r="J52">
        <v>45.607476635514018</v>
      </c>
      <c r="K52">
        <v>52.6298044504383</v>
      </c>
      <c r="L52">
        <v>46.610169491525419</v>
      </c>
      <c r="M52"/>
      <c r="N52"/>
      <c r="O52"/>
      <c r="P52"/>
      <c r="Q52"/>
      <c r="R52"/>
      <c r="S52"/>
      <c r="T52"/>
      <c r="U52"/>
      <c r="V52"/>
      <c r="W52" t="s">
        <v>149</v>
      </c>
      <c r="X52" t="s">
        <v>150</v>
      </c>
      <c r="Y52" t="s">
        <v>151</v>
      </c>
      <c r="Z52" t="s">
        <v>152</v>
      </c>
      <c r="AA52" t="s">
        <v>153</v>
      </c>
      <c r="AB52" t="s">
        <v>154</v>
      </c>
      <c r="AC52" t="s">
        <v>155</v>
      </c>
      <c r="AD52" t="s">
        <v>156</v>
      </c>
      <c r="AE52" t="s">
        <v>157</v>
      </c>
      <c r="AF52" t="s">
        <v>158</v>
      </c>
      <c r="AG52" t="s">
        <v>159</v>
      </c>
      <c r="AH52" t="s">
        <v>160</v>
      </c>
      <c r="AI52" t="s">
        <v>161</v>
      </c>
      <c r="AJ52" t="s">
        <v>162</v>
      </c>
      <c r="AK52" t="s">
        <v>163</v>
      </c>
      <c r="AL52">
        <v>25.077399380804959</v>
      </c>
      <c r="AM52">
        <v>62.649164677804293</v>
      </c>
      <c r="AN52">
        <v>53.116531165311663</v>
      </c>
      <c r="AO52">
        <v>31.095679012345681</v>
      </c>
      <c r="AP52">
        <v>1.435406698564593</v>
      </c>
      <c r="AQ52">
        <v>3.522205206738132</v>
      </c>
      <c r="AR52">
        <v>51.037344398340252</v>
      </c>
      <c r="AS52">
        <v>40.192926045016073</v>
      </c>
      <c r="AT52">
        <v>27.16236722306525</v>
      </c>
      <c r="AU52">
        <v>51.30970724191063</v>
      </c>
      <c r="AV52">
        <v>53.02593659942363</v>
      </c>
      <c r="AW52">
        <v>29.366602687140119</v>
      </c>
      <c r="AX52">
        <v>32.308698495748857</v>
      </c>
      <c r="AY52">
        <v>24.9554367201426</v>
      </c>
      <c r="AZ52">
        <v>47.686669720568027</v>
      </c>
      <c r="BA52">
        <v>431</v>
      </c>
      <c r="BB52">
        <v>1177</v>
      </c>
      <c r="BC52">
        <v>1464</v>
      </c>
      <c r="BD52">
        <v>1561</v>
      </c>
      <c r="BE52">
        <v>1375</v>
      </c>
      <c r="BF52"/>
      <c r="BG52"/>
      <c r="BH52"/>
      <c r="BI52"/>
      <c r="BJ52"/>
      <c r="BK52"/>
      <c r="BL52"/>
      <c r="BM52"/>
      <c r="BN52"/>
      <c r="BO52"/>
      <c r="BP52">
        <v>81</v>
      </c>
      <c r="BQ52">
        <v>1050</v>
      </c>
      <c r="BR52">
        <v>392</v>
      </c>
      <c r="BS52">
        <v>403</v>
      </c>
      <c r="BT52">
        <v>6</v>
      </c>
      <c r="BU52">
        <v>23</v>
      </c>
      <c r="BV52">
        <v>123</v>
      </c>
      <c r="BW52">
        <v>250</v>
      </c>
      <c r="BX52">
        <v>179</v>
      </c>
      <c r="BY52">
        <v>999</v>
      </c>
      <c r="BZ52">
        <v>368</v>
      </c>
      <c r="CA52">
        <v>459</v>
      </c>
      <c r="CB52">
        <v>494</v>
      </c>
      <c r="CC52">
        <v>140</v>
      </c>
      <c r="CD52">
        <v>1041</v>
      </c>
    </row>
    <row r="53">
      <c r="A53" t="s">
        <v>430</v>
      </c>
      <c r="B53">
        <v>2000</v>
      </c>
      <c r="C53" t="s">
        <v>433</v>
      </c>
      <c r="D53">
        <v>156</v>
      </c>
      <c r="E53" t="s">
        <v>182</v>
      </c>
      <c r="F53" t="s">
        <v>186</v>
      </c>
      <c r="G53" t="s">
        <v>191</v>
      </c>
      <c r="H53">
        <v>0.237449118046133</v>
      </c>
      <c r="I53">
        <v>0.16507098052162431</v>
      </c>
      <c r="J53">
        <v>0</v>
      </c>
      <c r="K53">
        <v>0</v>
      </c>
      <c r="L53">
        <v>0</v>
      </c>
      <c r="M53"/>
      <c r="N53"/>
      <c r="O53"/>
      <c r="P53"/>
      <c r="Q53"/>
      <c r="R53"/>
      <c r="S53"/>
      <c r="T53"/>
      <c r="U53"/>
      <c r="V53"/>
      <c r="W53" t="s">
        <v>149</v>
      </c>
      <c r="X53" t="s">
        <v>150</v>
      </c>
      <c r="Y53" t="s">
        <v>151</v>
      </c>
      <c r="Z53" t="s">
        <v>152</v>
      </c>
      <c r="AA53" t="s">
        <v>153</v>
      </c>
      <c r="AB53" t="s">
        <v>154</v>
      </c>
      <c r="AC53" t="s">
        <v>155</v>
      </c>
      <c r="AD53" t="s">
        <v>156</v>
      </c>
      <c r="AE53" t="s">
        <v>157</v>
      </c>
      <c r="AF53" t="s">
        <v>158</v>
      </c>
      <c r="AG53" t="s">
        <v>159</v>
      </c>
      <c r="AH53" t="s">
        <v>160</v>
      </c>
      <c r="AI53" t="s">
        <v>161</v>
      </c>
      <c r="AJ53" t="s">
        <v>162</v>
      </c>
      <c r="AK53" t="s">
        <v>163</v>
      </c>
      <c r="AL53">
        <v>0</v>
      </c>
      <c r="AM53">
        <v>0</v>
      </c>
      <c r="AN53">
        <v>0</v>
      </c>
      <c r="AO53">
        <v>0</v>
      </c>
      <c r="AP53">
        <v>0</v>
      </c>
      <c r="AQ53">
        <v>0.15313935681470139</v>
      </c>
      <c r="AR53">
        <v>0</v>
      </c>
      <c r="AS53">
        <v>0</v>
      </c>
      <c r="AT53">
        <v>0</v>
      </c>
      <c r="AU53">
        <v>0.41088854648176681</v>
      </c>
      <c r="AV53">
        <v>0</v>
      </c>
      <c r="AW53">
        <v>0.12795905310300701</v>
      </c>
      <c r="AX53">
        <v>0.065402223675604998</v>
      </c>
      <c r="AY53">
        <v>0</v>
      </c>
      <c r="AZ53">
        <v>0</v>
      </c>
      <c r="BA53">
        <v>7</v>
      </c>
      <c r="BB53">
        <v>5</v>
      </c>
      <c r="BC53">
        <v>0</v>
      </c>
      <c r="BD53">
        <v>0</v>
      </c>
      <c r="BE53">
        <v>0</v>
      </c>
      <c r="BF53"/>
      <c r="BG53"/>
      <c r="BH53"/>
      <c r="BI53"/>
      <c r="BJ53"/>
      <c r="BK53"/>
      <c r="BL53"/>
      <c r="BM53"/>
      <c r="BN53"/>
      <c r="BO53"/>
      <c r="BP53">
        <v>0</v>
      </c>
      <c r="BQ53">
        <v>0</v>
      </c>
      <c r="BR53">
        <v>0</v>
      </c>
      <c r="BS53">
        <v>0</v>
      </c>
      <c r="BT53">
        <v>0</v>
      </c>
      <c r="BU53">
        <v>1</v>
      </c>
      <c r="BV53">
        <v>0</v>
      </c>
      <c r="BW53">
        <v>0</v>
      </c>
      <c r="BX53">
        <v>0</v>
      </c>
      <c r="BY53">
        <v>8</v>
      </c>
      <c r="BZ53">
        <v>0</v>
      </c>
      <c r="CA53">
        <v>2</v>
      </c>
      <c r="CB53">
        <v>1</v>
      </c>
      <c r="CC53">
        <v>0</v>
      </c>
      <c r="CD53">
        <v>0</v>
      </c>
    </row>
    <row r="54">
      <c r="A54" t="s">
        <v>430</v>
      </c>
      <c r="B54">
        <v>2000</v>
      </c>
      <c r="C54" t="s">
        <v>433</v>
      </c>
      <c r="D54">
        <v>157</v>
      </c>
      <c r="E54" t="s">
        <v>182</v>
      </c>
      <c r="F54" t="s">
        <v>179</v>
      </c>
      <c r="G54" t="s">
        <v>191</v>
      </c>
      <c r="H54">
        <v>0.20352781546811399</v>
      </c>
      <c r="I54">
        <v>0</v>
      </c>
      <c r="J54">
        <v>0</v>
      </c>
      <c r="K54">
        <v>0</v>
      </c>
      <c r="L54">
        <v>0</v>
      </c>
      <c r="M54"/>
      <c r="N54"/>
      <c r="O54"/>
      <c r="P54"/>
      <c r="Q54"/>
      <c r="R54"/>
      <c r="S54"/>
      <c r="T54"/>
      <c r="U54"/>
      <c r="V54"/>
      <c r="W54" t="s">
        <v>149</v>
      </c>
      <c r="X54" t="s">
        <v>150</v>
      </c>
      <c r="Y54" t="s">
        <v>151</v>
      </c>
      <c r="Z54" t="s">
        <v>152</v>
      </c>
      <c r="AA54" t="s">
        <v>153</v>
      </c>
      <c r="AB54" t="s">
        <v>154</v>
      </c>
      <c r="AC54" t="s">
        <v>155</v>
      </c>
      <c r="AD54" t="s">
        <v>156</v>
      </c>
      <c r="AE54" t="s">
        <v>157</v>
      </c>
      <c r="AF54" t="s">
        <v>158</v>
      </c>
      <c r="AG54" t="s">
        <v>159</v>
      </c>
      <c r="AH54" t="s">
        <v>160</v>
      </c>
      <c r="AI54" t="s">
        <v>161</v>
      </c>
      <c r="AJ54" t="s">
        <v>162</v>
      </c>
      <c r="AK54" t="s">
        <v>163</v>
      </c>
      <c r="AL54">
        <v>0</v>
      </c>
      <c r="AM54">
        <v>0</v>
      </c>
      <c r="AN54">
        <v>0.40650406504065051</v>
      </c>
      <c r="AO54">
        <v>0.077160493827160503</v>
      </c>
      <c r="AP54">
        <v>0</v>
      </c>
      <c r="AQ54">
        <v>0</v>
      </c>
      <c r="AR54">
        <v>0</v>
      </c>
      <c r="AS54">
        <v>0</v>
      </c>
      <c r="AT54">
        <v>0</v>
      </c>
      <c r="AU54">
        <v>0</v>
      </c>
      <c r="AV54">
        <v>0</v>
      </c>
      <c r="AW54">
        <v>0</v>
      </c>
      <c r="AX54">
        <v>0.065402223675604998</v>
      </c>
      <c r="AY54">
        <v>0</v>
      </c>
      <c r="AZ54">
        <v>0.0458085203847916</v>
      </c>
      <c r="BA54">
        <v>6</v>
      </c>
      <c r="BB54">
        <v>0</v>
      </c>
      <c r="BC54">
        <v>0</v>
      </c>
      <c r="BD54">
        <v>0</v>
      </c>
      <c r="BE54">
        <v>0</v>
      </c>
      <c r="BF54"/>
      <c r="BG54"/>
      <c r="BH54"/>
      <c r="BI54"/>
      <c r="BJ54"/>
      <c r="BK54"/>
      <c r="BL54"/>
      <c r="BM54"/>
      <c r="BN54"/>
      <c r="BO54"/>
      <c r="BP54">
        <v>0</v>
      </c>
      <c r="BQ54">
        <v>0</v>
      </c>
      <c r="BR54">
        <v>3</v>
      </c>
      <c r="BS54">
        <v>1</v>
      </c>
      <c r="BT54">
        <v>0</v>
      </c>
      <c r="BU54">
        <v>0</v>
      </c>
      <c r="BV54">
        <v>0</v>
      </c>
      <c r="BW54">
        <v>0</v>
      </c>
      <c r="BX54">
        <v>0</v>
      </c>
      <c r="BY54">
        <v>0</v>
      </c>
      <c r="BZ54">
        <v>0</v>
      </c>
      <c r="CA54">
        <v>0</v>
      </c>
      <c r="CB54">
        <v>1</v>
      </c>
      <c r="CC54">
        <v>0</v>
      </c>
      <c r="CD54">
        <v>1</v>
      </c>
    </row>
    <row r="55">
      <c r="A55" t="s">
        <v>430</v>
      </c>
      <c r="B55">
        <v>2000</v>
      </c>
      <c r="C55" t="s">
        <v>433</v>
      </c>
      <c r="D55">
        <v>158</v>
      </c>
      <c r="E55" t="s">
        <v>182</v>
      </c>
      <c r="F55" t="s">
        <v>180</v>
      </c>
      <c r="G55" t="s">
        <v>191</v>
      </c>
      <c r="H55">
        <v>0.20352781546811399</v>
      </c>
      <c r="I55">
        <v>0.23109937273027401</v>
      </c>
      <c r="J55">
        <v>1.4641744548286599</v>
      </c>
      <c r="K55">
        <v>0.30343897505057321</v>
      </c>
      <c r="L55">
        <v>0.16949152542372881</v>
      </c>
      <c r="M55"/>
      <c r="N55"/>
      <c r="O55"/>
      <c r="P55"/>
      <c r="Q55"/>
      <c r="R55"/>
      <c r="S55"/>
      <c r="T55"/>
      <c r="U55"/>
      <c r="V55"/>
      <c r="W55" t="s">
        <v>149</v>
      </c>
      <c r="X55" t="s">
        <v>150</v>
      </c>
      <c r="Y55" t="s">
        <v>151</v>
      </c>
      <c r="Z55" t="s">
        <v>152</v>
      </c>
      <c r="AA55" t="s">
        <v>153</v>
      </c>
      <c r="AB55" t="s">
        <v>154</v>
      </c>
      <c r="AC55" t="s">
        <v>155</v>
      </c>
      <c r="AD55" t="s">
        <v>156</v>
      </c>
      <c r="AE55" t="s">
        <v>157</v>
      </c>
      <c r="AF55" t="s">
        <v>158</v>
      </c>
      <c r="AG55" t="s">
        <v>159</v>
      </c>
      <c r="AH55" t="s">
        <v>160</v>
      </c>
      <c r="AI55" t="s">
        <v>161</v>
      </c>
      <c r="AJ55" t="s">
        <v>162</v>
      </c>
      <c r="AK55" t="s">
        <v>163</v>
      </c>
      <c r="AL55">
        <v>0.92879256965944268</v>
      </c>
      <c r="AM55">
        <v>0</v>
      </c>
      <c r="AN55">
        <v>0</v>
      </c>
      <c r="AO55">
        <v>0.38580246913580252</v>
      </c>
      <c r="AP55">
        <v>0</v>
      </c>
      <c r="AQ55">
        <v>0</v>
      </c>
      <c r="AR55">
        <v>0</v>
      </c>
      <c r="AS55">
        <v>1.929260450160772</v>
      </c>
      <c r="AT55">
        <v>0</v>
      </c>
      <c r="AU55">
        <v>0.87313816127375443</v>
      </c>
      <c r="AV55">
        <v>0</v>
      </c>
      <c r="AW55">
        <v>0.76775431861804222</v>
      </c>
      <c r="AX55">
        <v>0.39241334205362982</v>
      </c>
      <c r="AY55">
        <v>0</v>
      </c>
      <c r="AZ55">
        <v>0.87036188731103981</v>
      </c>
      <c r="BA55">
        <v>6</v>
      </c>
      <c r="BB55">
        <v>7</v>
      </c>
      <c r="BC55">
        <v>47</v>
      </c>
      <c r="BD55">
        <v>9</v>
      </c>
      <c r="BE55">
        <v>5</v>
      </c>
      <c r="BF55"/>
      <c r="BG55"/>
      <c r="BH55"/>
      <c r="BI55"/>
      <c r="BJ55"/>
      <c r="BK55"/>
      <c r="BL55"/>
      <c r="BM55"/>
      <c r="BN55"/>
      <c r="BO55"/>
      <c r="BP55">
        <v>3</v>
      </c>
      <c r="BQ55">
        <v>0</v>
      </c>
      <c r="BR55">
        <v>0</v>
      </c>
      <c r="BS55">
        <v>5</v>
      </c>
      <c r="BT55">
        <v>0</v>
      </c>
      <c r="BU55">
        <v>0</v>
      </c>
      <c r="BV55">
        <v>0</v>
      </c>
      <c r="BW55">
        <v>12</v>
      </c>
      <c r="BX55">
        <v>0</v>
      </c>
      <c r="BY55">
        <v>17</v>
      </c>
      <c r="BZ55">
        <v>0</v>
      </c>
      <c r="CA55">
        <v>12</v>
      </c>
      <c r="CB55">
        <v>6</v>
      </c>
      <c r="CC55">
        <v>0</v>
      </c>
      <c r="CD55">
        <v>19</v>
      </c>
    </row>
    <row r="56">
      <c r="A56" t="s">
        <v>430</v>
      </c>
      <c r="B56">
        <v>2006</v>
      </c>
      <c r="C56" t="s">
        <v>434</v>
      </c>
      <c r="D56">
        <v>16</v>
      </c>
      <c r="E56" t="s">
        <v>13</v>
      </c>
      <c r="F56" t="s">
        <v>14</v>
      </c>
      <c r="G56" t="s">
        <v>440</v>
      </c>
      <c r="H56">
        <v>95.243002704153099</v>
      </c>
      <c r="I56">
        <v>97.920444968028292</v>
      </c>
      <c r="J56">
        <v>98.38359588617611</v>
      </c>
      <c r="K56">
        <v>99.080293380524438</v>
      </c>
      <c r="L56">
        <v>99.80303017971751</v>
      </c>
      <c r="M56"/>
      <c r="N56"/>
      <c r="O56"/>
      <c r="P56"/>
      <c r="Q56"/>
      <c r="R56"/>
      <c r="S56"/>
      <c r="T56"/>
      <c r="U56"/>
      <c r="V56"/>
      <c r="W56" t="s">
        <v>234</v>
      </c>
      <c r="X56" t="s">
        <v>235</v>
      </c>
      <c r="Y56" t="s">
        <v>236</v>
      </c>
      <c r="Z56" t="s">
        <v>237</v>
      </c>
      <c r="AA56" t="s">
        <v>238</v>
      </c>
      <c r="AB56" t="s">
        <v>239</v>
      </c>
      <c r="AC56" t="s">
        <v>240</v>
      </c>
      <c r="AD56" t="s">
        <v>241</v>
      </c>
      <c r="AE56" t="s">
        <v>242</v>
      </c>
      <c r="AF56" t="s">
        <v>243</v>
      </c>
      <c r="AG56" t="s">
        <v>244</v>
      </c>
      <c r="AH56" t="s">
        <v>245</v>
      </c>
      <c r="AI56" t="s">
        <v>246</v>
      </c>
      <c r="AJ56" t="s">
        <v>247</v>
      </c>
      <c r="AK56" t="s">
        <v>248</v>
      </c>
      <c r="AL56">
        <v>99.805825242718456</v>
      </c>
      <c r="AM56">
        <v>99.718309859154928</v>
      </c>
      <c r="AN56">
        <v>98.351226993864998</v>
      </c>
      <c r="AO56">
        <v>98.047138047138048</v>
      </c>
      <c r="AP56">
        <v>100</v>
      </c>
      <c r="AQ56">
        <v>99.693016116653865</v>
      </c>
      <c r="AR56">
        <v>100</v>
      </c>
      <c r="AS56">
        <v>99.188311688311671</v>
      </c>
      <c r="AT56">
        <v>98.930862437633664</v>
      </c>
      <c r="AU56">
        <v>100</v>
      </c>
      <c r="AV56">
        <v>95.311130587204289</v>
      </c>
      <c r="AW56">
        <v>93.956043956043956</v>
      </c>
      <c r="AX56">
        <v>99.144568006843471</v>
      </c>
      <c r="AY56">
        <v>98.828696925329453</v>
      </c>
      <c r="AZ56">
        <v>98.717527129233801</v>
      </c>
      <c r="BA56"/>
      <c r="BB56"/>
      <c r="BC56"/>
      <c r="BD56"/>
      <c r="BE56"/>
      <c r="BF56"/>
      <c r="BG56"/>
      <c r="BH56"/>
      <c r="BI56"/>
      <c r="BJ56"/>
      <c r="BK56"/>
      <c r="BL56"/>
      <c r="BM56"/>
      <c r="BN56"/>
      <c r="BO56"/>
      <c r="BP56"/>
      <c r="BQ56"/>
      <c r="BR56"/>
      <c r="BS56"/>
      <c r="BT56"/>
      <c r="BU56"/>
      <c r="BV56"/>
      <c r="BW56"/>
      <c r="BX56"/>
      <c r="BY56"/>
      <c r="BZ56"/>
      <c r="CA56"/>
      <c r="CB56"/>
      <c r="CC56"/>
      <c r="CD56"/>
    </row>
    <row r="57">
      <c r="A57" t="s">
        <v>430</v>
      </c>
      <c r="B57">
        <v>2006</v>
      </c>
      <c r="C57" t="s">
        <v>434</v>
      </c>
      <c r="D57">
        <v>17</v>
      </c>
      <c r="E57" t="s">
        <v>13</v>
      </c>
      <c r="F57" t="s">
        <v>52</v>
      </c>
      <c r="G57" t="s">
        <v>191</v>
      </c>
      <c r="H57">
        <v>4.7569972958469524</v>
      </c>
      <c r="I57">
        <v>2.079555031971708</v>
      </c>
      <c r="J57">
        <v>1.616404113823855</v>
      </c>
      <c r="K57">
        <v>0.91970661947559562</v>
      </c>
      <c r="L57">
        <v>0.1969698202824845</v>
      </c>
      <c r="M57"/>
      <c r="N57"/>
      <c r="O57"/>
      <c r="P57"/>
      <c r="Q57"/>
      <c r="R57"/>
      <c r="S57"/>
      <c r="T57"/>
      <c r="U57"/>
      <c r="V57"/>
      <c r="W57" t="s">
        <v>234</v>
      </c>
      <c r="X57" t="s">
        <v>235</v>
      </c>
      <c r="Y57" t="s">
        <v>236</v>
      </c>
      <c r="Z57" t="s">
        <v>237</v>
      </c>
      <c r="AA57" t="s">
        <v>238</v>
      </c>
      <c r="AB57" t="s">
        <v>239</v>
      </c>
      <c r="AC57" t="s">
        <v>240</v>
      </c>
      <c r="AD57" t="s">
        <v>241</v>
      </c>
      <c r="AE57" t="s">
        <v>242</v>
      </c>
      <c r="AF57" t="s">
        <v>243</v>
      </c>
      <c r="AG57" t="s">
        <v>244</v>
      </c>
      <c r="AH57" t="s">
        <v>245</v>
      </c>
      <c r="AI57" t="s">
        <v>246</v>
      </c>
      <c r="AJ57" t="s">
        <v>247</v>
      </c>
      <c r="AK57" t="s">
        <v>248</v>
      </c>
      <c r="AL57">
        <v>0.19417475728155309</v>
      </c>
      <c r="AM57">
        <v>0.28169014084507121</v>
      </c>
      <c r="AN57">
        <v>1.648773006134975</v>
      </c>
      <c r="AO57">
        <v>1.952861952861952</v>
      </c>
      <c r="AP57">
        <v>0</v>
      </c>
      <c r="AQ57">
        <v>0.3069838833461227</v>
      </c>
      <c r="AR57">
        <v>0</v>
      </c>
      <c r="AS57">
        <v>0.81168831168831113</v>
      </c>
      <c r="AT57">
        <v>1.0691375623663599</v>
      </c>
      <c r="AU57">
        <v>0</v>
      </c>
      <c r="AV57">
        <v>4.6888694127958006</v>
      </c>
      <c r="AW57">
        <v>6.0439560439560367</v>
      </c>
      <c r="AX57">
        <v>0.85543199315654261</v>
      </c>
      <c r="AY57">
        <v>1.1713030746705739</v>
      </c>
      <c r="AZ57">
        <v>1.282472870766193</v>
      </c>
      <c r="BA57"/>
      <c r="BB57"/>
      <c r="BC57"/>
      <c r="BD57"/>
      <c r="BE57"/>
      <c r="BF57"/>
      <c r="BG57"/>
      <c r="BH57"/>
      <c r="BI57"/>
      <c r="BJ57"/>
      <c r="BK57"/>
      <c r="BL57"/>
      <c r="BM57"/>
      <c r="BN57"/>
      <c r="BO57"/>
      <c r="BP57"/>
      <c r="BQ57"/>
      <c r="BR57"/>
      <c r="BS57"/>
      <c r="BT57"/>
      <c r="BU57"/>
      <c r="BV57"/>
      <c r="BW57"/>
      <c r="BX57"/>
      <c r="BY57"/>
      <c r="BZ57"/>
      <c r="CA57"/>
      <c r="CB57"/>
      <c r="CC57"/>
      <c r="CD57"/>
    </row>
    <row r="58">
      <c r="A58" t="s">
        <v>430</v>
      </c>
      <c r="B58">
        <v>2006</v>
      </c>
      <c r="C58" t="s">
        <v>434</v>
      </c>
      <c r="D58">
        <v>18</v>
      </c>
      <c r="E58" t="s">
        <v>61</v>
      </c>
      <c r="F58" t="s">
        <v>15</v>
      </c>
      <c r="G58" t="s">
        <v>441</v>
      </c>
      <c r="H58">
        <v>93.906186087379524</v>
      </c>
      <c r="I58">
        <v>97.311383235091057</v>
      </c>
      <c r="J58">
        <v>98.075502830556445</v>
      </c>
      <c r="K58">
        <v>98.917970593457227</v>
      </c>
      <c r="L58">
        <v>99.80303017971751</v>
      </c>
      <c r="M58"/>
      <c r="N58"/>
      <c r="O58"/>
      <c r="P58"/>
      <c r="Q58"/>
      <c r="R58"/>
      <c r="S58"/>
      <c r="T58"/>
      <c r="U58"/>
      <c r="V58"/>
      <c r="W58" t="s">
        <v>234</v>
      </c>
      <c r="X58" t="s">
        <v>235</v>
      </c>
      <c r="Y58" t="s">
        <v>236</v>
      </c>
      <c r="Z58" t="s">
        <v>237</v>
      </c>
      <c r="AA58" t="s">
        <v>238</v>
      </c>
      <c r="AB58" t="s">
        <v>239</v>
      </c>
      <c r="AC58" t="s">
        <v>240</v>
      </c>
      <c r="AD58" t="s">
        <v>241</v>
      </c>
      <c r="AE58" t="s">
        <v>242</v>
      </c>
      <c r="AF58" t="s">
        <v>243</v>
      </c>
      <c r="AG58" t="s">
        <v>244</v>
      </c>
      <c r="AH58" t="s">
        <v>245</v>
      </c>
      <c r="AI58" t="s">
        <v>246</v>
      </c>
      <c r="AJ58" t="s">
        <v>247</v>
      </c>
      <c r="AK58" t="s">
        <v>248</v>
      </c>
      <c r="AL58">
        <v>99.805825242718456</v>
      </c>
      <c r="AM58">
        <v>99.718309859154928</v>
      </c>
      <c r="AN58">
        <v>98.044478527607325</v>
      </c>
      <c r="AO58">
        <v>97.239057239057232</v>
      </c>
      <c r="AP58">
        <v>100</v>
      </c>
      <c r="AQ58">
        <v>98.618572524942408</v>
      </c>
      <c r="AR58">
        <v>97.652582159624401</v>
      </c>
      <c r="AS58">
        <v>99.188311688311671</v>
      </c>
      <c r="AT58">
        <v>98.146828225231644</v>
      </c>
      <c r="AU58">
        <v>100</v>
      </c>
      <c r="AV58">
        <v>94.741454864154335</v>
      </c>
      <c r="AW58">
        <v>93.956043956043956</v>
      </c>
      <c r="AX58">
        <v>97.775876817793034</v>
      </c>
      <c r="AY58">
        <v>98.682284040995626</v>
      </c>
      <c r="AZ58">
        <v>98.717527129233801</v>
      </c>
      <c r="BA58"/>
      <c r="BB58"/>
      <c r="BC58"/>
      <c r="BD58"/>
      <c r="BE58"/>
      <c r="BF58"/>
      <c r="BG58"/>
      <c r="BH58"/>
      <c r="BI58"/>
      <c r="BJ58"/>
      <c r="BK58"/>
      <c r="BL58"/>
      <c r="BM58"/>
      <c r="BN58"/>
      <c r="BO58"/>
      <c r="BP58"/>
      <c r="BQ58"/>
      <c r="BR58"/>
      <c r="BS58"/>
      <c r="BT58"/>
      <c r="BU58"/>
      <c r="BV58"/>
      <c r="BW58"/>
      <c r="BX58"/>
      <c r="BY58"/>
      <c r="BZ58"/>
      <c r="CA58"/>
      <c r="CB58"/>
      <c r="CC58"/>
      <c r="CD58"/>
    </row>
    <row r="59">
      <c r="A59" t="s">
        <v>430</v>
      </c>
      <c r="B59">
        <v>2006</v>
      </c>
      <c r="C59" t="s">
        <v>434</v>
      </c>
      <c r="D59">
        <v>19</v>
      </c>
      <c r="E59" t="s">
        <v>61</v>
      </c>
      <c r="F59" t="s">
        <v>16</v>
      </c>
      <c r="G59" t="s">
        <v>442</v>
      </c>
      <c r="H59">
        <v>1.3368166167736271</v>
      </c>
      <c r="I59">
        <v>0.60906173293723809</v>
      </c>
      <c r="J59">
        <v>0.30809305561967992</v>
      </c>
      <c r="K59">
        <v>0.16232278706723591</v>
      </c>
      <c r="L59">
        <v>0</v>
      </c>
      <c r="M59"/>
      <c r="N59"/>
      <c r="O59"/>
      <c r="P59"/>
      <c r="Q59"/>
      <c r="R59"/>
      <c r="S59"/>
      <c r="T59"/>
      <c r="U59"/>
      <c r="V59"/>
      <c r="W59" t="s">
        <v>234</v>
      </c>
      <c r="X59" t="s">
        <v>235</v>
      </c>
      <c r="Y59" t="s">
        <v>236</v>
      </c>
      <c r="Z59" t="s">
        <v>237</v>
      </c>
      <c r="AA59" t="s">
        <v>238</v>
      </c>
      <c r="AB59" t="s">
        <v>239</v>
      </c>
      <c r="AC59" t="s">
        <v>240</v>
      </c>
      <c r="AD59" t="s">
        <v>241</v>
      </c>
      <c r="AE59" t="s">
        <v>242</v>
      </c>
      <c r="AF59" t="s">
        <v>243</v>
      </c>
      <c r="AG59" t="s">
        <v>244</v>
      </c>
      <c r="AH59" t="s">
        <v>245</v>
      </c>
      <c r="AI59" t="s">
        <v>246</v>
      </c>
      <c r="AJ59" t="s">
        <v>247</v>
      </c>
      <c r="AK59" t="s">
        <v>248</v>
      </c>
      <c r="AL59">
        <v>0</v>
      </c>
      <c r="AM59">
        <v>0</v>
      </c>
      <c r="AN59">
        <v>0.30674846625766983</v>
      </c>
      <c r="AO59">
        <v>0.80808080808080751</v>
      </c>
      <c r="AP59">
        <v>0</v>
      </c>
      <c r="AQ59">
        <v>1.074443591711429</v>
      </c>
      <c r="AR59">
        <v>2.3474178403755861</v>
      </c>
      <c r="AS59">
        <v>0</v>
      </c>
      <c r="AT59">
        <v>0.78403421240199733</v>
      </c>
      <c r="AU59">
        <v>0</v>
      </c>
      <c r="AV59">
        <v>0.56967572304995717</v>
      </c>
      <c r="AW59">
        <v>0</v>
      </c>
      <c r="AX59">
        <v>1.368691189050468</v>
      </c>
      <c r="AY59">
        <v>0.1464128843338218</v>
      </c>
      <c r="AZ59">
        <v>0</v>
      </c>
      <c r="BA59"/>
      <c r="BB59"/>
      <c r="BC59"/>
      <c r="BD59"/>
      <c r="BE59"/>
      <c r="BF59"/>
      <c r="BG59"/>
      <c r="BH59"/>
      <c r="BI59"/>
      <c r="BJ59"/>
      <c r="BK59"/>
      <c r="BL59"/>
      <c r="BM59"/>
      <c r="BN59"/>
      <c r="BO59"/>
      <c r="BP59"/>
      <c r="BQ59"/>
      <c r="BR59"/>
      <c r="BS59"/>
      <c r="BT59"/>
      <c r="BU59"/>
      <c r="BV59"/>
      <c r="BW59"/>
      <c r="BX59"/>
      <c r="BY59"/>
      <c r="BZ59"/>
      <c r="CA59"/>
      <c r="CB59"/>
      <c r="CC59"/>
      <c r="CD59"/>
    </row>
    <row r="60">
      <c r="A60" t="s">
        <v>430</v>
      </c>
      <c r="B60">
        <v>2006</v>
      </c>
      <c r="C60" t="s">
        <v>434</v>
      </c>
      <c r="D60">
        <v>20</v>
      </c>
      <c r="E60" t="s">
        <v>61</v>
      </c>
      <c r="F60" t="s">
        <v>22</v>
      </c>
      <c r="G60" t="s">
        <v>443</v>
      </c>
      <c r="H60">
        <v>4.2592285633222078</v>
      </c>
      <c r="I60">
        <v>2.079555031971708</v>
      </c>
      <c r="J60">
        <v>1.616404113823855</v>
      </c>
      <c r="K60">
        <v>0.91970661947559562</v>
      </c>
      <c r="L60">
        <v>0.1969698202824845</v>
      </c>
      <c r="M60"/>
      <c r="N60"/>
      <c r="O60"/>
      <c r="P60"/>
      <c r="Q60"/>
      <c r="R60"/>
      <c r="S60"/>
      <c r="T60"/>
      <c r="U60"/>
      <c r="V60"/>
      <c r="W60" t="s">
        <v>234</v>
      </c>
      <c r="X60" t="s">
        <v>235</v>
      </c>
      <c r="Y60" t="s">
        <v>236</v>
      </c>
      <c r="Z60" t="s">
        <v>237</v>
      </c>
      <c r="AA60" t="s">
        <v>238</v>
      </c>
      <c r="AB60" t="s">
        <v>239</v>
      </c>
      <c r="AC60" t="s">
        <v>240</v>
      </c>
      <c r="AD60" t="s">
        <v>241</v>
      </c>
      <c r="AE60" t="s">
        <v>242</v>
      </c>
      <c r="AF60" t="s">
        <v>243</v>
      </c>
      <c r="AG60" t="s">
        <v>244</v>
      </c>
      <c r="AH60" t="s">
        <v>245</v>
      </c>
      <c r="AI60" t="s">
        <v>246</v>
      </c>
      <c r="AJ60" t="s">
        <v>247</v>
      </c>
      <c r="AK60" t="s">
        <v>248</v>
      </c>
      <c r="AL60">
        <v>0.19417475728155309</v>
      </c>
      <c r="AM60">
        <v>0.28169014084507121</v>
      </c>
      <c r="AN60">
        <v>1.648773006134975</v>
      </c>
      <c r="AO60">
        <v>1.952861952861952</v>
      </c>
      <c r="AP60">
        <v>0</v>
      </c>
      <c r="AQ60">
        <v>0.3069838833461227</v>
      </c>
      <c r="AR60">
        <v>0</v>
      </c>
      <c r="AS60">
        <v>0.81168831168831113</v>
      </c>
      <c r="AT60">
        <v>1.0691375623663599</v>
      </c>
      <c r="AU60">
        <v>0</v>
      </c>
      <c r="AV60">
        <v>4.6888694127958006</v>
      </c>
      <c r="AW60">
        <v>5.1648351648351598</v>
      </c>
      <c r="AX60">
        <v>0.85543199315654261</v>
      </c>
      <c r="AY60">
        <v>0.29282576866764348</v>
      </c>
      <c r="AZ60">
        <v>1.282472870766193</v>
      </c>
      <c r="BA60"/>
      <c r="BB60"/>
      <c r="BC60"/>
      <c r="BD60"/>
      <c r="BE60"/>
      <c r="BF60"/>
      <c r="BG60"/>
      <c r="BH60"/>
      <c r="BI60"/>
      <c r="BJ60"/>
      <c r="BK60"/>
      <c r="BL60"/>
      <c r="BM60"/>
      <c r="BN60"/>
      <c r="BO60"/>
      <c r="BP60"/>
      <c r="BQ60"/>
      <c r="BR60"/>
      <c r="BS60"/>
      <c r="BT60"/>
      <c r="BU60"/>
      <c r="BV60"/>
      <c r="BW60"/>
      <c r="BX60"/>
      <c r="BY60"/>
      <c r="BZ60"/>
      <c r="CA60"/>
      <c r="CB60"/>
      <c r="CC60"/>
      <c r="CD60"/>
    </row>
    <row r="61">
      <c r="A61" t="s">
        <v>430</v>
      </c>
      <c r="B61">
        <v>2006</v>
      </c>
      <c r="C61" t="s">
        <v>434</v>
      </c>
      <c r="D61">
        <v>21</v>
      </c>
      <c r="E61" t="s">
        <v>61</v>
      </c>
      <c r="F61" t="s">
        <v>17</v>
      </c>
      <c r="G61" t="s">
        <v>444</v>
      </c>
      <c r="H61">
        <v>0.49776873252474507</v>
      </c>
      <c r="I61">
        <v>0</v>
      </c>
      <c r="J61">
        <v>0</v>
      </c>
      <c r="K61">
        <v>0</v>
      </c>
      <c r="L61">
        <v>0</v>
      </c>
      <c r="M61"/>
      <c r="N61"/>
      <c r="O61"/>
      <c r="P61"/>
      <c r="Q61"/>
      <c r="R61"/>
      <c r="S61"/>
      <c r="T61"/>
      <c r="U61"/>
      <c r="V61"/>
      <c r="W61" t="s">
        <v>234</v>
      </c>
      <c r="X61" t="s">
        <v>235</v>
      </c>
      <c r="Y61" t="s">
        <v>236</v>
      </c>
      <c r="Z61" t="s">
        <v>237</v>
      </c>
      <c r="AA61" t="s">
        <v>238</v>
      </c>
      <c r="AB61" t="s">
        <v>239</v>
      </c>
      <c r="AC61" t="s">
        <v>240</v>
      </c>
      <c r="AD61" t="s">
        <v>241</v>
      </c>
      <c r="AE61" t="s">
        <v>242</v>
      </c>
      <c r="AF61" t="s">
        <v>243</v>
      </c>
      <c r="AG61" t="s">
        <v>244</v>
      </c>
      <c r="AH61" t="s">
        <v>245</v>
      </c>
      <c r="AI61" t="s">
        <v>246</v>
      </c>
      <c r="AJ61" t="s">
        <v>247</v>
      </c>
      <c r="AK61" t="s">
        <v>248</v>
      </c>
      <c r="AL61">
        <v>0</v>
      </c>
      <c r="AM61">
        <v>0</v>
      </c>
      <c r="AN61">
        <v>0</v>
      </c>
      <c r="AO61">
        <v>0</v>
      </c>
      <c r="AP61">
        <v>0</v>
      </c>
      <c r="AQ61">
        <v>0</v>
      </c>
      <c r="AR61">
        <v>0</v>
      </c>
      <c r="AS61">
        <v>0</v>
      </c>
      <c r="AT61">
        <v>0</v>
      </c>
      <c r="AU61">
        <v>0</v>
      </c>
      <c r="AV61">
        <v>0</v>
      </c>
      <c r="AW61">
        <v>0.87912087912087811</v>
      </c>
      <c r="AX61">
        <v>0</v>
      </c>
      <c r="AY61">
        <v>0.8784773060029305</v>
      </c>
      <c r="AZ61">
        <v>0</v>
      </c>
      <c r="BA61"/>
      <c r="BB61"/>
      <c r="BC61"/>
      <c r="BD61"/>
      <c r="BE61"/>
      <c r="BF61"/>
      <c r="BG61"/>
      <c r="BH61"/>
      <c r="BI61"/>
      <c r="BJ61"/>
      <c r="BK61"/>
      <c r="BL61"/>
      <c r="BM61"/>
      <c r="BN61"/>
      <c r="BO61"/>
      <c r="BP61"/>
      <c r="BQ61"/>
      <c r="BR61"/>
      <c r="BS61"/>
      <c r="BT61"/>
      <c r="BU61"/>
      <c r="BV61"/>
      <c r="BW61"/>
      <c r="BX61"/>
      <c r="BY61"/>
      <c r="BZ61"/>
      <c r="CA61"/>
      <c r="CB61"/>
      <c r="CC61"/>
      <c r="CD61"/>
    </row>
    <row r="62">
      <c r="A62" t="s">
        <v>430</v>
      </c>
      <c r="B62">
        <v>2006</v>
      </c>
      <c r="C62" t="s">
        <v>434</v>
      </c>
      <c r="D62">
        <v>22</v>
      </c>
      <c r="E62" t="s">
        <v>55</v>
      </c>
      <c r="F62" t="s">
        <v>50</v>
      </c>
      <c r="G62" t="s">
        <v>191</v>
      </c>
      <c r="H62">
        <v>1.4035851231256229</v>
      </c>
      <c r="I62">
        <v>0.62199649229137088</v>
      </c>
      <c r="J62">
        <v>0.31315490437666549</v>
      </c>
      <c r="K62">
        <v>0.16382953817448281</v>
      </c>
      <c r="L62">
        <v>0</v>
      </c>
      <c r="M62"/>
      <c r="N62"/>
      <c r="O62"/>
      <c r="P62"/>
      <c r="Q62"/>
      <c r="R62"/>
      <c r="S62"/>
      <c r="T62"/>
      <c r="U62"/>
      <c r="V62"/>
      <c r="W62" t="s">
        <v>234</v>
      </c>
      <c r="X62" t="s">
        <v>235</v>
      </c>
      <c r="Y62" t="s">
        <v>236</v>
      </c>
      <c r="Z62" t="s">
        <v>237</v>
      </c>
      <c r="AA62" t="s">
        <v>238</v>
      </c>
      <c r="AB62" t="s">
        <v>239</v>
      </c>
      <c r="AC62" t="s">
        <v>240</v>
      </c>
      <c r="AD62" t="s">
        <v>241</v>
      </c>
      <c r="AE62" t="s">
        <v>242</v>
      </c>
      <c r="AF62" t="s">
        <v>243</v>
      </c>
      <c r="AG62" t="s">
        <v>244</v>
      </c>
      <c r="AH62" t="s">
        <v>245</v>
      </c>
      <c r="AI62" t="s">
        <v>246</v>
      </c>
      <c r="AJ62" t="s">
        <v>247</v>
      </c>
      <c r="AK62" t="s">
        <v>248</v>
      </c>
      <c r="AL62">
        <v>0</v>
      </c>
      <c r="AM62">
        <v>0</v>
      </c>
      <c r="AN62">
        <v>0.31189083820662877</v>
      </c>
      <c r="AO62">
        <v>0.82417582417582369</v>
      </c>
      <c r="AP62">
        <v>0</v>
      </c>
      <c r="AQ62">
        <v>1.077752117013081</v>
      </c>
      <c r="AR62">
        <v>2.3474178403755861</v>
      </c>
      <c r="AS62">
        <v>0</v>
      </c>
      <c r="AT62">
        <v>0.79250720461095259</v>
      </c>
      <c r="AU62">
        <v>0</v>
      </c>
      <c r="AV62">
        <v>0.59770114942528796</v>
      </c>
      <c r="AW62">
        <v>0</v>
      </c>
      <c r="AX62">
        <v>1.380500431406382</v>
      </c>
      <c r="AY62">
        <v>0.1481481481481485</v>
      </c>
      <c r="AZ62">
        <v>0</v>
      </c>
      <c r="BA62"/>
      <c r="BB62"/>
      <c r="BC62"/>
      <c r="BD62"/>
      <c r="BE62"/>
      <c r="BF62"/>
      <c r="BG62"/>
      <c r="BH62"/>
      <c r="BI62"/>
      <c r="BJ62"/>
      <c r="BK62"/>
      <c r="BL62"/>
      <c r="BM62"/>
      <c r="BN62"/>
      <c r="BO62"/>
      <c r="BP62"/>
      <c r="BQ62"/>
      <c r="BR62"/>
      <c r="BS62"/>
      <c r="BT62"/>
      <c r="BU62"/>
      <c r="BV62"/>
      <c r="BW62"/>
      <c r="BX62"/>
      <c r="BY62"/>
      <c r="BZ62"/>
      <c r="CA62"/>
      <c r="CB62"/>
      <c r="CC62"/>
      <c r="CD62"/>
    </row>
    <row r="63">
      <c r="A63" t="s">
        <v>430</v>
      </c>
      <c r="B63">
        <v>2006</v>
      </c>
      <c r="C63" t="s">
        <v>434</v>
      </c>
      <c r="D63">
        <v>23</v>
      </c>
      <c r="E63" t="s">
        <v>55</v>
      </c>
      <c r="F63" t="s">
        <v>49</v>
      </c>
      <c r="G63" t="s">
        <v>191</v>
      </c>
      <c r="H63">
        <v>98.596414876874434</v>
      </c>
      <c r="I63">
        <v>99.378003507708641</v>
      </c>
      <c r="J63">
        <v>99.68684509562334</v>
      </c>
      <c r="K63">
        <v>99.836170461825532</v>
      </c>
      <c r="L63">
        <v>100</v>
      </c>
      <c r="M63"/>
      <c r="N63"/>
      <c r="O63"/>
      <c r="P63"/>
      <c r="Q63"/>
      <c r="R63"/>
      <c r="S63"/>
      <c r="T63"/>
      <c r="U63"/>
      <c r="V63"/>
      <c r="W63" t="s">
        <v>234</v>
      </c>
      <c r="X63" t="s">
        <v>235</v>
      </c>
      <c r="Y63" t="s">
        <v>236</v>
      </c>
      <c r="Z63" t="s">
        <v>237</v>
      </c>
      <c r="AA63" t="s">
        <v>238</v>
      </c>
      <c r="AB63" t="s">
        <v>239</v>
      </c>
      <c r="AC63" t="s">
        <v>240</v>
      </c>
      <c r="AD63" t="s">
        <v>241</v>
      </c>
      <c r="AE63" t="s">
        <v>242</v>
      </c>
      <c r="AF63" t="s">
        <v>243</v>
      </c>
      <c r="AG63" t="s">
        <v>244</v>
      </c>
      <c r="AH63" t="s">
        <v>245</v>
      </c>
      <c r="AI63" t="s">
        <v>246</v>
      </c>
      <c r="AJ63" t="s">
        <v>247</v>
      </c>
      <c r="AK63" t="s">
        <v>248</v>
      </c>
      <c r="AL63">
        <v>100</v>
      </c>
      <c r="AM63">
        <v>100</v>
      </c>
      <c r="AN63">
        <v>99.688109161793363</v>
      </c>
      <c r="AO63">
        <v>99.175824175824175</v>
      </c>
      <c r="AP63">
        <v>100</v>
      </c>
      <c r="AQ63">
        <v>98.922247882986895</v>
      </c>
      <c r="AR63">
        <v>97.652582159624401</v>
      </c>
      <c r="AS63">
        <v>100</v>
      </c>
      <c r="AT63">
        <v>99.20749279538903</v>
      </c>
      <c r="AU63">
        <v>100</v>
      </c>
      <c r="AV63">
        <v>99.402298850574695</v>
      </c>
      <c r="AW63">
        <v>100</v>
      </c>
      <c r="AX63">
        <v>98.619499568593653</v>
      </c>
      <c r="AY63">
        <v>99.851851851851848</v>
      </c>
      <c r="AZ63">
        <v>100</v>
      </c>
      <c r="BA63"/>
      <c r="BB63"/>
      <c r="BC63"/>
      <c r="BD63"/>
      <c r="BE63"/>
      <c r="BF63"/>
      <c r="BG63"/>
      <c r="BH63"/>
      <c r="BI63"/>
      <c r="BJ63"/>
      <c r="BK63"/>
      <c r="BL63"/>
      <c r="BM63"/>
      <c r="BN63"/>
      <c r="BO63"/>
      <c r="BP63"/>
      <c r="BQ63"/>
      <c r="BR63"/>
      <c r="BS63"/>
      <c r="BT63"/>
      <c r="BU63"/>
      <c r="BV63"/>
      <c r="BW63"/>
      <c r="BX63"/>
      <c r="BY63"/>
      <c r="BZ63"/>
      <c r="CA63"/>
      <c r="CB63"/>
      <c r="CC63"/>
      <c r="CD63"/>
    </row>
    <row r="64">
      <c r="A64" t="s">
        <v>430</v>
      </c>
      <c r="B64">
        <v>2006</v>
      </c>
      <c r="C64" t="s">
        <v>434</v>
      </c>
      <c r="D64">
        <v>29</v>
      </c>
      <c r="E64" t="s">
        <v>58</v>
      </c>
      <c r="F64" t="s">
        <v>50</v>
      </c>
      <c r="G64" t="s">
        <v>445</v>
      </c>
      <c r="H64">
        <v>79.093945235977728</v>
      </c>
      <c r="I64">
        <v>86.208500918302406</v>
      </c>
      <c r="J64">
        <v>93.758123184337222</v>
      </c>
      <c r="K64">
        <v>94.080184708880211</v>
      </c>
      <c r="L64">
        <v>97.435388942564344</v>
      </c>
      <c r="M64"/>
      <c r="N64"/>
      <c r="O64"/>
      <c r="P64"/>
      <c r="Q64"/>
      <c r="R64"/>
      <c r="S64"/>
      <c r="T64"/>
      <c r="U64"/>
      <c r="V64"/>
      <c r="W64" t="s">
        <v>234</v>
      </c>
      <c r="X64" t="s">
        <v>235</v>
      </c>
      <c r="Y64" t="s">
        <v>236</v>
      </c>
      <c r="Z64" t="s">
        <v>237</v>
      </c>
      <c r="AA64" t="s">
        <v>238</v>
      </c>
      <c r="AB64" t="s">
        <v>239</v>
      </c>
      <c r="AC64" t="s">
        <v>240</v>
      </c>
      <c r="AD64" t="s">
        <v>241</v>
      </c>
      <c r="AE64" t="s">
        <v>242</v>
      </c>
      <c r="AF64" t="s">
        <v>243</v>
      </c>
      <c r="AG64" t="s">
        <v>244</v>
      </c>
      <c r="AH64" t="s">
        <v>245</v>
      </c>
      <c r="AI64" t="s">
        <v>246</v>
      </c>
      <c r="AJ64" t="s">
        <v>247</v>
      </c>
      <c r="AK64" t="s">
        <v>248</v>
      </c>
      <c r="AL64">
        <v>99.805825242718456</v>
      </c>
      <c r="AM64">
        <v>95.680751173708899</v>
      </c>
      <c r="AN64">
        <v>88.803680981594937</v>
      </c>
      <c r="AO64">
        <v>88.956228956228955</v>
      </c>
      <c r="AP64">
        <v>68.876611418047958</v>
      </c>
      <c r="AQ64">
        <v>86.492709132770344</v>
      </c>
      <c r="AR64">
        <v>84.037558685445987</v>
      </c>
      <c r="AS64">
        <v>99.025974025974023</v>
      </c>
      <c r="AT64">
        <v>83.606557377049199</v>
      </c>
      <c r="AU64">
        <v>100</v>
      </c>
      <c r="AV64">
        <v>91.542506573181598</v>
      </c>
      <c r="AW64">
        <v>81.318681318681328</v>
      </c>
      <c r="AX64">
        <v>89.307100085543297</v>
      </c>
      <c r="AY64">
        <v>92.240117130307496</v>
      </c>
      <c r="AZ64">
        <v>98.487339690891133</v>
      </c>
      <c r="BA64"/>
      <c r="BB64"/>
      <c r="BC64"/>
      <c r="BD64"/>
      <c r="BE64"/>
      <c r="BF64"/>
      <c r="BG64"/>
      <c r="BH64"/>
      <c r="BI64"/>
      <c r="BJ64"/>
      <c r="BK64"/>
      <c r="BL64"/>
      <c r="BM64"/>
      <c r="BN64"/>
      <c r="BO64"/>
      <c r="BP64"/>
      <c r="BQ64"/>
      <c r="BR64"/>
      <c r="BS64"/>
      <c r="BT64"/>
      <c r="BU64"/>
      <c r="BV64"/>
      <c r="BW64"/>
      <c r="BX64"/>
      <c r="BY64"/>
      <c r="BZ64"/>
      <c r="CA64"/>
      <c r="CB64"/>
      <c r="CC64"/>
      <c r="CD64"/>
    </row>
    <row r="65">
      <c r="A65" t="s">
        <v>430</v>
      </c>
      <c r="B65">
        <v>2006</v>
      </c>
      <c r="C65" t="s">
        <v>434</v>
      </c>
      <c r="D65">
        <v>30</v>
      </c>
      <c r="E65" t="s">
        <v>58</v>
      </c>
      <c r="F65" t="s">
        <v>49</v>
      </c>
      <c r="G65" t="s">
        <v>191</v>
      </c>
      <c r="H65">
        <v>20.906054764022532</v>
      </c>
      <c r="I65">
        <v>13.791499081697561</v>
      </c>
      <c r="J65">
        <v>6.2418768156627626</v>
      </c>
      <c r="K65">
        <v>5.9198152911198338</v>
      </c>
      <c r="L65">
        <v>2.564611057435612</v>
      </c>
      <c r="M65"/>
      <c r="N65"/>
      <c r="O65"/>
      <c r="P65"/>
      <c r="Q65"/>
      <c r="R65"/>
      <c r="S65"/>
      <c r="T65"/>
      <c r="U65"/>
      <c r="V65"/>
      <c r="W65" t="s">
        <v>234</v>
      </c>
      <c r="X65" t="s">
        <v>235</v>
      </c>
      <c r="Y65" t="s">
        <v>236</v>
      </c>
      <c r="Z65" t="s">
        <v>237</v>
      </c>
      <c r="AA65" t="s">
        <v>238</v>
      </c>
      <c r="AB65" t="s">
        <v>239</v>
      </c>
      <c r="AC65" t="s">
        <v>240</v>
      </c>
      <c r="AD65" t="s">
        <v>241</v>
      </c>
      <c r="AE65" t="s">
        <v>242</v>
      </c>
      <c r="AF65" t="s">
        <v>243</v>
      </c>
      <c r="AG65" t="s">
        <v>244</v>
      </c>
      <c r="AH65" t="s">
        <v>245</v>
      </c>
      <c r="AI65" t="s">
        <v>246</v>
      </c>
      <c r="AJ65" t="s">
        <v>247</v>
      </c>
      <c r="AK65" t="s">
        <v>248</v>
      </c>
      <c r="AL65">
        <v>0.19417475728155309</v>
      </c>
      <c r="AM65">
        <v>4.3192488262910924</v>
      </c>
      <c r="AN65">
        <v>11.196319018404941</v>
      </c>
      <c r="AO65">
        <v>11.04377104377104</v>
      </c>
      <c r="AP65">
        <v>31.12338858195217</v>
      </c>
      <c r="AQ65">
        <v>13.50729086722939</v>
      </c>
      <c r="AR65">
        <v>15.962441314553979</v>
      </c>
      <c r="AS65">
        <v>0.97402597402597335</v>
      </c>
      <c r="AT65">
        <v>16.393442622950872</v>
      </c>
      <c r="AU65">
        <v>0</v>
      </c>
      <c r="AV65">
        <v>8.4574934268185995</v>
      </c>
      <c r="AW65">
        <v>18.681318681318661</v>
      </c>
      <c r="AX65">
        <v>10.692899914456779</v>
      </c>
      <c r="AY65">
        <v>7.759882869692551</v>
      </c>
      <c r="AZ65">
        <v>1.512660309108842</v>
      </c>
      <c r="BA65"/>
      <c r="BB65"/>
      <c r="BC65"/>
      <c r="BD65"/>
      <c r="BE65"/>
      <c r="BF65"/>
      <c r="BG65"/>
      <c r="BH65"/>
      <c r="BI65"/>
      <c r="BJ65"/>
      <c r="BK65"/>
      <c r="BL65"/>
      <c r="BM65"/>
      <c r="BN65"/>
      <c r="BO65"/>
      <c r="BP65"/>
      <c r="BQ65"/>
      <c r="BR65"/>
      <c r="BS65"/>
      <c r="BT65"/>
      <c r="BU65"/>
      <c r="BV65"/>
      <c r="BW65"/>
      <c r="BX65"/>
      <c r="BY65"/>
      <c r="BZ65"/>
      <c r="CA65"/>
      <c r="CB65"/>
      <c r="CC65"/>
      <c r="CD65"/>
    </row>
    <row r="66">
      <c r="A66" t="s">
        <v>430</v>
      </c>
      <c r="B66">
        <v>2006</v>
      </c>
      <c r="C66" t="s">
        <v>434</v>
      </c>
      <c r="D66">
        <v>31</v>
      </c>
      <c r="E66" t="s">
        <v>104</v>
      </c>
      <c r="F66" t="s">
        <v>50</v>
      </c>
      <c r="G66" t="s">
        <v>446</v>
      </c>
      <c r="H66">
        <v>68.084178576015688</v>
      </c>
      <c r="I66">
        <v>80.393722351175583</v>
      </c>
      <c r="J66">
        <v>91.623632326149902</v>
      </c>
      <c r="K66">
        <v>93.550684596729639</v>
      </c>
      <c r="L66">
        <v>97.386543704840761</v>
      </c>
      <c r="M66"/>
      <c r="N66"/>
      <c r="O66"/>
      <c r="P66"/>
      <c r="Q66"/>
      <c r="R66"/>
      <c r="S66"/>
      <c r="T66"/>
      <c r="U66"/>
      <c r="V66"/>
      <c r="W66" t="s">
        <v>234</v>
      </c>
      <c r="X66" t="s">
        <v>235</v>
      </c>
      <c r="Y66" t="s">
        <v>236</v>
      </c>
      <c r="Z66" t="s">
        <v>237</v>
      </c>
      <c r="AA66" t="s">
        <v>238</v>
      </c>
      <c r="AB66" t="s">
        <v>239</v>
      </c>
      <c r="AC66" t="s">
        <v>240</v>
      </c>
      <c r="AD66" t="s">
        <v>241</v>
      </c>
      <c r="AE66" t="s">
        <v>242</v>
      </c>
      <c r="AF66" t="s">
        <v>243</v>
      </c>
      <c r="AG66" t="s">
        <v>244</v>
      </c>
      <c r="AH66" t="s">
        <v>245</v>
      </c>
      <c r="AI66" t="s">
        <v>246</v>
      </c>
      <c r="AJ66" t="s">
        <v>247</v>
      </c>
      <c r="AK66" t="s">
        <v>248</v>
      </c>
      <c r="AL66">
        <v>99.805825242718456</v>
      </c>
      <c r="AM66">
        <v>95.680751173708899</v>
      </c>
      <c r="AN66">
        <v>85.85122699386487</v>
      </c>
      <c r="AO66">
        <v>84.713804713804706</v>
      </c>
      <c r="AP66">
        <v>68.876611418047958</v>
      </c>
      <c r="AQ66">
        <v>84.267075978510931</v>
      </c>
      <c r="AR66">
        <v>72.300469483568079</v>
      </c>
      <c r="AS66">
        <v>93.668831168831119</v>
      </c>
      <c r="AT66">
        <v>80.185317177476861</v>
      </c>
      <c r="AU66">
        <v>98.815165876777257</v>
      </c>
      <c r="AV66">
        <v>81.551270815074716</v>
      </c>
      <c r="AW66">
        <v>79.230769230769241</v>
      </c>
      <c r="AX66">
        <v>85.201026518391885</v>
      </c>
      <c r="AY66">
        <v>89.311859443631079</v>
      </c>
      <c r="AZ66">
        <v>97.533706017757353</v>
      </c>
      <c r="BA66"/>
      <c r="BB66"/>
      <c r="BC66"/>
      <c r="BD66"/>
      <c r="BE66"/>
      <c r="BF66"/>
      <c r="BG66"/>
      <c r="BH66"/>
      <c r="BI66"/>
      <c r="BJ66"/>
      <c r="BK66"/>
      <c r="BL66"/>
      <c r="BM66"/>
      <c r="BN66"/>
      <c r="BO66"/>
      <c r="BP66"/>
      <c r="BQ66"/>
      <c r="BR66"/>
      <c r="BS66"/>
      <c r="BT66"/>
      <c r="BU66"/>
      <c r="BV66"/>
      <c r="BW66"/>
      <c r="BX66"/>
      <c r="BY66"/>
      <c r="BZ66"/>
      <c r="CA66"/>
      <c r="CB66"/>
      <c r="CC66"/>
      <c r="CD66"/>
    </row>
    <row r="67">
      <c r="A67" t="s">
        <v>430</v>
      </c>
      <c r="B67">
        <v>2006</v>
      </c>
      <c r="C67" t="s">
        <v>434</v>
      </c>
      <c r="D67">
        <v>32</v>
      </c>
      <c r="E67" t="s">
        <v>104</v>
      </c>
      <c r="F67" t="s">
        <v>49</v>
      </c>
      <c r="G67" t="s">
        <v>191</v>
      </c>
      <c r="H67">
        <v>31.915821423984781</v>
      </c>
      <c r="I67">
        <v>19.606277648824399</v>
      </c>
      <c r="J67">
        <v>8.3763676738500656</v>
      </c>
      <c r="K67">
        <v>6.4493154032703934</v>
      </c>
      <c r="L67">
        <v>2.6134562951592089</v>
      </c>
      <c r="M67"/>
      <c r="N67"/>
      <c r="O67"/>
      <c r="P67"/>
      <c r="Q67"/>
      <c r="R67"/>
      <c r="S67"/>
      <c r="T67"/>
      <c r="U67"/>
      <c r="V67"/>
      <c r="W67" t="s">
        <v>234</v>
      </c>
      <c r="X67" t="s">
        <v>235</v>
      </c>
      <c r="Y67" t="s">
        <v>236</v>
      </c>
      <c r="Z67" t="s">
        <v>237</v>
      </c>
      <c r="AA67" t="s">
        <v>238</v>
      </c>
      <c r="AB67" t="s">
        <v>239</v>
      </c>
      <c r="AC67" t="s">
        <v>240</v>
      </c>
      <c r="AD67" t="s">
        <v>241</v>
      </c>
      <c r="AE67" t="s">
        <v>242</v>
      </c>
      <c r="AF67" t="s">
        <v>243</v>
      </c>
      <c r="AG67" t="s">
        <v>244</v>
      </c>
      <c r="AH67" t="s">
        <v>245</v>
      </c>
      <c r="AI67" t="s">
        <v>246</v>
      </c>
      <c r="AJ67" t="s">
        <v>247</v>
      </c>
      <c r="AK67" t="s">
        <v>248</v>
      </c>
      <c r="AL67">
        <v>0.19417475728155309</v>
      </c>
      <c r="AM67">
        <v>4.3192488262910924</v>
      </c>
      <c r="AN67">
        <v>14.148773006135</v>
      </c>
      <c r="AO67">
        <v>15.28619528619528</v>
      </c>
      <c r="AP67">
        <v>31.12338858195217</v>
      </c>
      <c r="AQ67">
        <v>15.732924021488779</v>
      </c>
      <c r="AR67">
        <v>27.699530516431899</v>
      </c>
      <c r="AS67">
        <v>6.3311688311688279</v>
      </c>
      <c r="AT67">
        <v>19.814682822523221</v>
      </c>
      <c r="AU67">
        <v>1.1848341232227519</v>
      </c>
      <c r="AV67">
        <v>18.448729184925579</v>
      </c>
      <c r="AW67">
        <v>20.769230769230749</v>
      </c>
      <c r="AX67">
        <v>14.798973481608179</v>
      </c>
      <c r="AY67">
        <v>10.688140556368991</v>
      </c>
      <c r="AZ67">
        <v>2.4662939822426768</v>
      </c>
      <c r="BA67"/>
      <c r="BB67"/>
      <c r="BC67"/>
      <c r="BD67"/>
      <c r="BE67"/>
      <c r="BF67"/>
      <c r="BG67"/>
      <c r="BH67"/>
      <c r="BI67"/>
      <c r="BJ67"/>
      <c r="BK67"/>
      <c r="BL67"/>
      <c r="BM67"/>
      <c r="BN67"/>
      <c r="BO67"/>
      <c r="BP67"/>
      <c r="BQ67"/>
      <c r="BR67"/>
      <c r="BS67"/>
      <c r="BT67"/>
      <c r="BU67"/>
      <c r="BV67"/>
      <c r="BW67"/>
      <c r="BX67"/>
      <c r="BY67"/>
      <c r="BZ67"/>
      <c r="CA67"/>
      <c r="CB67"/>
      <c r="CC67"/>
      <c r="CD67"/>
    </row>
    <row r="68">
      <c r="A68" t="s">
        <v>430</v>
      </c>
      <c r="B68">
        <v>2006</v>
      </c>
      <c r="C68" t="s">
        <v>434</v>
      </c>
      <c r="D68">
        <v>35</v>
      </c>
      <c r="E68" t="s">
        <v>56</v>
      </c>
      <c r="F68" t="s">
        <v>50</v>
      </c>
      <c r="G68" t="s">
        <v>191</v>
      </c>
      <c r="H68">
        <v>79.921469718331295</v>
      </c>
      <c r="I68">
        <v>90.225674211528698</v>
      </c>
      <c r="J68">
        <v>95.820207326423073</v>
      </c>
      <c r="K68">
        <v>97.712554689340351</v>
      </c>
      <c r="L68">
        <v>99.130485323429369</v>
      </c>
      <c r="M68"/>
      <c r="N68"/>
      <c r="O68"/>
      <c r="P68"/>
      <c r="Q68"/>
      <c r="R68"/>
      <c r="S68"/>
      <c r="T68"/>
      <c r="U68"/>
      <c r="V68"/>
      <c r="W68" t="s">
        <v>234</v>
      </c>
      <c r="X68" t="s">
        <v>235</v>
      </c>
      <c r="Y68" t="s">
        <v>236</v>
      </c>
      <c r="Z68" t="s">
        <v>237</v>
      </c>
      <c r="AA68" t="s">
        <v>238</v>
      </c>
      <c r="AB68" t="s">
        <v>239</v>
      </c>
      <c r="AC68" t="s">
        <v>240</v>
      </c>
      <c r="AD68" t="s">
        <v>241</v>
      </c>
      <c r="AE68" t="s">
        <v>242</v>
      </c>
      <c r="AF68" t="s">
        <v>243</v>
      </c>
      <c r="AG68" t="s">
        <v>244</v>
      </c>
      <c r="AH68" t="s">
        <v>245</v>
      </c>
      <c r="AI68" t="s">
        <v>246</v>
      </c>
      <c r="AJ68" t="s">
        <v>247</v>
      </c>
      <c r="AK68" t="s">
        <v>248</v>
      </c>
      <c r="AL68">
        <v>99.805825242718456</v>
      </c>
      <c r="AM68">
        <v>95.680751173708899</v>
      </c>
      <c r="AN68">
        <v>95.092024539877229</v>
      </c>
      <c r="AO68">
        <v>91.717171717171723</v>
      </c>
      <c r="AP68">
        <v>97.421731123388597</v>
      </c>
      <c r="AQ68">
        <v>85.64850345356848</v>
      </c>
      <c r="AR68">
        <v>77.464788732394382</v>
      </c>
      <c r="AS68">
        <v>95.454545454545425</v>
      </c>
      <c r="AT68">
        <v>94.583036350677091</v>
      </c>
      <c r="AU68">
        <v>98.815165876777257</v>
      </c>
      <c r="AV68">
        <v>85.889570552147475</v>
      </c>
      <c r="AW68">
        <v>91.538461538461533</v>
      </c>
      <c r="AX68">
        <v>94.268605645851238</v>
      </c>
      <c r="AY68">
        <v>93.411420204978072</v>
      </c>
      <c r="AZ68">
        <v>98.355804011838245</v>
      </c>
      <c r="BA68"/>
      <c r="BB68"/>
      <c r="BC68"/>
      <c r="BD68"/>
      <c r="BE68"/>
      <c r="BF68"/>
      <c r="BG68"/>
      <c r="BH68"/>
      <c r="BI68"/>
      <c r="BJ68"/>
      <c r="BK68"/>
      <c r="BL68"/>
      <c r="BM68"/>
      <c r="BN68"/>
      <c r="BO68"/>
      <c r="BP68"/>
      <c r="BQ68"/>
      <c r="BR68"/>
      <c r="BS68"/>
      <c r="BT68"/>
      <c r="BU68"/>
      <c r="BV68"/>
      <c r="BW68"/>
      <c r="BX68"/>
      <c r="BY68"/>
      <c r="BZ68"/>
      <c r="CA68"/>
      <c r="CB68"/>
      <c r="CC68"/>
      <c r="CD68"/>
    </row>
    <row r="69">
      <c r="A69" t="s">
        <v>430</v>
      </c>
      <c r="B69">
        <v>2006</v>
      </c>
      <c r="C69" t="s">
        <v>434</v>
      </c>
      <c r="D69">
        <v>36</v>
      </c>
      <c r="E69" t="s">
        <v>56</v>
      </c>
      <c r="F69" t="s">
        <v>49</v>
      </c>
      <c r="G69" t="s">
        <v>191</v>
      </c>
      <c r="H69">
        <v>20.078530281668929</v>
      </c>
      <c r="I69">
        <v>9.7743257884712609</v>
      </c>
      <c r="J69">
        <v>4.1797926735769169</v>
      </c>
      <c r="K69">
        <v>2.2874453106596961</v>
      </c>
      <c r="L69">
        <v>0.86951467657062143</v>
      </c>
      <c r="M69"/>
      <c r="N69"/>
      <c r="O69"/>
      <c r="P69"/>
      <c r="Q69"/>
      <c r="R69"/>
      <c r="S69"/>
      <c r="T69"/>
      <c r="U69"/>
      <c r="V69"/>
      <c r="W69" t="s">
        <v>234</v>
      </c>
      <c r="X69" t="s">
        <v>235</v>
      </c>
      <c r="Y69" t="s">
        <v>236</v>
      </c>
      <c r="Z69" t="s">
        <v>237</v>
      </c>
      <c r="AA69" t="s">
        <v>238</v>
      </c>
      <c r="AB69" t="s">
        <v>239</v>
      </c>
      <c r="AC69" t="s">
        <v>240</v>
      </c>
      <c r="AD69" t="s">
        <v>241</v>
      </c>
      <c r="AE69" t="s">
        <v>242</v>
      </c>
      <c r="AF69" t="s">
        <v>243</v>
      </c>
      <c r="AG69" t="s">
        <v>244</v>
      </c>
      <c r="AH69" t="s">
        <v>245</v>
      </c>
      <c r="AI69" t="s">
        <v>246</v>
      </c>
      <c r="AJ69" t="s">
        <v>247</v>
      </c>
      <c r="AK69" t="s">
        <v>248</v>
      </c>
      <c r="AL69">
        <v>0.19417475728155309</v>
      </c>
      <c r="AM69">
        <v>4.3192488262910924</v>
      </c>
      <c r="AN69">
        <v>4.9079754601227172</v>
      </c>
      <c r="AO69">
        <v>8.2828282828282802</v>
      </c>
      <c r="AP69">
        <v>2.578268876611423</v>
      </c>
      <c r="AQ69">
        <v>14.35149654643123</v>
      </c>
      <c r="AR69">
        <v>22.535211267605611</v>
      </c>
      <c r="AS69">
        <v>4.5454545454545432</v>
      </c>
      <c r="AT69">
        <v>5.4169636493228932</v>
      </c>
      <c r="AU69">
        <v>1.1848341232227519</v>
      </c>
      <c r="AV69">
        <v>14.110429447852811</v>
      </c>
      <c r="AW69">
        <v>8.461538461538451</v>
      </c>
      <c r="AX69">
        <v>5.7313943541488337</v>
      </c>
      <c r="AY69">
        <v>6.5885797950219791</v>
      </c>
      <c r="AZ69">
        <v>1.6441959881617849</v>
      </c>
      <c r="BA69"/>
      <c r="BB69"/>
      <c r="BC69"/>
      <c r="BD69"/>
      <c r="BE69"/>
      <c r="BF69"/>
      <c r="BG69"/>
      <c r="BH69"/>
      <c r="BI69"/>
      <c r="BJ69"/>
      <c r="BK69"/>
      <c r="BL69"/>
      <c r="BM69"/>
      <c r="BN69"/>
      <c r="BO69"/>
      <c r="BP69"/>
      <c r="BQ69"/>
      <c r="BR69"/>
      <c r="BS69"/>
      <c r="BT69"/>
      <c r="BU69"/>
      <c r="BV69"/>
      <c r="BW69"/>
      <c r="BX69"/>
      <c r="BY69"/>
      <c r="BZ69"/>
      <c r="CA69"/>
      <c r="CB69"/>
      <c r="CC69"/>
      <c r="CD69"/>
    </row>
    <row r="70">
      <c r="A70" t="s">
        <v>430</v>
      </c>
      <c r="B70">
        <v>2006</v>
      </c>
      <c r="C70" t="s">
        <v>434</v>
      </c>
      <c r="D70">
        <v>37</v>
      </c>
      <c r="E70" t="s">
        <v>164</v>
      </c>
      <c r="F70" t="s">
        <v>50</v>
      </c>
      <c r="G70" t="s">
        <v>447</v>
      </c>
      <c r="H70">
        <v>83.424608835466614</v>
      </c>
      <c r="I70">
        <v>91.274393414486937</v>
      </c>
      <c r="J70">
        <v>96.491343605440932</v>
      </c>
      <c r="K70">
        <v>97.835388794360838</v>
      </c>
      <c r="L70">
        <v>99.255976963841249</v>
      </c>
      <c r="M70"/>
      <c r="N70"/>
      <c r="O70"/>
      <c r="P70"/>
      <c r="Q70"/>
      <c r="R70"/>
      <c r="S70"/>
      <c r="T70"/>
      <c r="U70"/>
      <c r="V70"/>
      <c r="W70" t="s">
        <v>234</v>
      </c>
      <c r="X70" t="s">
        <v>235</v>
      </c>
      <c r="Y70" t="s">
        <v>236</v>
      </c>
      <c r="Z70" t="s">
        <v>237</v>
      </c>
      <c r="AA70" t="s">
        <v>238</v>
      </c>
      <c r="AB70" t="s">
        <v>239</v>
      </c>
      <c r="AC70" t="s">
        <v>240</v>
      </c>
      <c r="AD70" t="s">
        <v>241</v>
      </c>
      <c r="AE70" t="s">
        <v>242</v>
      </c>
      <c r="AF70" t="s">
        <v>243</v>
      </c>
      <c r="AG70" t="s">
        <v>244</v>
      </c>
      <c r="AH70" t="s">
        <v>245</v>
      </c>
      <c r="AI70" t="s">
        <v>246</v>
      </c>
      <c r="AJ70" t="s">
        <v>247</v>
      </c>
      <c r="AK70" t="s">
        <v>248</v>
      </c>
      <c r="AL70">
        <v>100</v>
      </c>
      <c r="AM70">
        <v>95.951035781544235</v>
      </c>
      <c r="AN70">
        <v>96.647173489278686</v>
      </c>
      <c r="AO70">
        <v>91.552197802197796</v>
      </c>
      <c r="AP70">
        <v>97.421731123388597</v>
      </c>
      <c r="AQ70">
        <v>85.681293302540212</v>
      </c>
      <c r="AR70">
        <v>77.464788732394382</v>
      </c>
      <c r="AS70">
        <v>96.235679214402609</v>
      </c>
      <c r="AT70">
        <v>95.605187319884678</v>
      </c>
      <c r="AU70">
        <v>98.815165876777257</v>
      </c>
      <c r="AV70">
        <v>87.21839080459786</v>
      </c>
      <c r="AW70">
        <v>97.42690058479532</v>
      </c>
      <c r="AX70">
        <v>94.909404659189008</v>
      </c>
      <c r="AY70">
        <v>94.518518518518533</v>
      </c>
      <c r="AZ70">
        <v>99.20053297801465</v>
      </c>
      <c r="BA70"/>
      <c r="BB70"/>
      <c r="BC70"/>
      <c r="BD70"/>
      <c r="BE70"/>
      <c r="BF70"/>
      <c r="BG70"/>
      <c r="BH70"/>
      <c r="BI70"/>
      <c r="BJ70"/>
      <c r="BK70"/>
      <c r="BL70"/>
      <c r="BM70"/>
      <c r="BN70"/>
      <c r="BO70"/>
      <c r="BP70"/>
      <c r="BQ70"/>
      <c r="BR70"/>
      <c r="BS70"/>
      <c r="BT70"/>
      <c r="BU70"/>
      <c r="BV70"/>
      <c r="BW70"/>
      <c r="BX70"/>
      <c r="BY70"/>
      <c r="BZ70"/>
      <c r="CA70"/>
      <c r="CB70"/>
      <c r="CC70"/>
      <c r="CD70"/>
    </row>
    <row r="71">
      <c r="A71" t="s">
        <v>430</v>
      </c>
      <c r="B71">
        <v>2006</v>
      </c>
      <c r="C71" t="s">
        <v>434</v>
      </c>
      <c r="D71">
        <v>38</v>
      </c>
      <c r="E71" t="s">
        <v>164</v>
      </c>
      <c r="F71" t="s">
        <v>49</v>
      </c>
      <c r="G71" t="s">
        <v>191</v>
      </c>
      <c r="H71">
        <v>16.57539116453356</v>
      </c>
      <c r="I71">
        <v>8.7256065855129918</v>
      </c>
      <c r="J71">
        <v>3.5086563945590701</v>
      </c>
      <c r="K71">
        <v>2.1646112056391771</v>
      </c>
      <c r="L71">
        <v>0.74402303615873333</v>
      </c>
      <c r="M71"/>
      <c r="N71"/>
      <c r="O71"/>
      <c r="P71"/>
      <c r="Q71"/>
      <c r="R71"/>
      <c r="S71"/>
      <c r="T71"/>
      <c r="U71"/>
      <c r="V71"/>
      <c r="W71" t="s">
        <v>234</v>
      </c>
      <c r="X71" t="s">
        <v>235</v>
      </c>
      <c r="Y71" t="s">
        <v>236</v>
      </c>
      <c r="Z71" t="s">
        <v>237</v>
      </c>
      <c r="AA71" t="s">
        <v>238</v>
      </c>
      <c r="AB71" t="s">
        <v>239</v>
      </c>
      <c r="AC71" t="s">
        <v>240</v>
      </c>
      <c r="AD71" t="s">
        <v>241</v>
      </c>
      <c r="AE71" t="s">
        <v>242</v>
      </c>
      <c r="AF71" t="s">
        <v>243</v>
      </c>
      <c r="AG71" t="s">
        <v>244</v>
      </c>
      <c r="AH71" t="s">
        <v>245</v>
      </c>
      <c r="AI71" t="s">
        <v>246</v>
      </c>
      <c r="AJ71" t="s">
        <v>247</v>
      </c>
      <c r="AK71" t="s">
        <v>248</v>
      </c>
      <c r="AL71">
        <v>0</v>
      </c>
      <c r="AM71">
        <v>4.0489642184557546</v>
      </c>
      <c r="AN71">
        <v>3.3528265107212611</v>
      </c>
      <c r="AO71">
        <v>8.4478021978021953</v>
      </c>
      <c r="AP71">
        <v>2.578268876611423</v>
      </c>
      <c r="AQ71">
        <v>14.318706697459501</v>
      </c>
      <c r="AR71">
        <v>22.535211267605611</v>
      </c>
      <c r="AS71">
        <v>3.764320785597381</v>
      </c>
      <c r="AT71">
        <v>4.3948126801152831</v>
      </c>
      <c r="AU71">
        <v>1.1848341232227519</v>
      </c>
      <c r="AV71">
        <v>12.78160919540232</v>
      </c>
      <c r="AW71">
        <v>2.5730994152046751</v>
      </c>
      <c r="AX71">
        <v>5.090595340811034</v>
      </c>
      <c r="AY71">
        <v>5.4814814814814952</v>
      </c>
      <c r="AZ71">
        <v>0.79946702198534125</v>
      </c>
      <c r="BA71"/>
      <c r="BB71"/>
      <c r="BC71"/>
      <c r="BD71"/>
      <c r="BE71"/>
      <c r="BF71"/>
      <c r="BG71"/>
      <c r="BH71"/>
      <c r="BI71"/>
      <c r="BJ71"/>
      <c r="BK71"/>
      <c r="BL71"/>
      <c r="BM71"/>
      <c r="BN71"/>
      <c r="BO71"/>
      <c r="BP71"/>
      <c r="BQ71"/>
      <c r="BR71"/>
      <c r="BS71"/>
      <c r="BT71"/>
      <c r="BU71"/>
      <c r="BV71"/>
      <c r="BW71"/>
      <c r="BX71"/>
      <c r="BY71"/>
      <c r="BZ71"/>
      <c r="CA71"/>
      <c r="CB71"/>
      <c r="CC71"/>
      <c r="CD71"/>
    </row>
    <row r="72">
      <c r="A72" t="s">
        <v>430</v>
      </c>
      <c r="B72">
        <v>2006</v>
      </c>
      <c r="C72" t="s">
        <v>434</v>
      </c>
      <c r="D72">
        <v>41</v>
      </c>
      <c r="E72" t="s">
        <v>57</v>
      </c>
      <c r="F72" t="s">
        <v>50</v>
      </c>
      <c r="G72" t="s">
        <v>191</v>
      </c>
      <c r="H72">
        <v>1.5013268866411671</v>
      </c>
      <c r="I72">
        <v>0.79803718811154067</v>
      </c>
      <c r="J72">
        <v>0.30809305561967992</v>
      </c>
      <c r="K72">
        <v>0.16232278706723591</v>
      </c>
      <c r="L72">
        <v>0.1269571412490702</v>
      </c>
      <c r="M72"/>
      <c r="N72"/>
      <c r="O72"/>
      <c r="P72"/>
      <c r="Q72"/>
      <c r="R72"/>
      <c r="S72"/>
      <c r="T72"/>
      <c r="U72"/>
      <c r="V72"/>
      <c r="W72" t="s">
        <v>234</v>
      </c>
      <c r="X72" t="s">
        <v>235</v>
      </c>
      <c r="Y72" t="s">
        <v>236</v>
      </c>
      <c r="Z72" t="s">
        <v>237</v>
      </c>
      <c r="AA72" t="s">
        <v>238</v>
      </c>
      <c r="AB72" t="s">
        <v>239</v>
      </c>
      <c r="AC72" t="s">
        <v>240</v>
      </c>
      <c r="AD72" t="s">
        <v>241</v>
      </c>
      <c r="AE72" t="s">
        <v>242</v>
      </c>
      <c r="AF72" t="s">
        <v>243</v>
      </c>
      <c r="AG72" t="s">
        <v>244</v>
      </c>
      <c r="AH72" t="s">
        <v>245</v>
      </c>
      <c r="AI72" t="s">
        <v>246</v>
      </c>
      <c r="AJ72" t="s">
        <v>247</v>
      </c>
      <c r="AK72" t="s">
        <v>248</v>
      </c>
      <c r="AL72">
        <v>0</v>
      </c>
      <c r="AM72">
        <v>0</v>
      </c>
      <c r="AN72">
        <v>0.57515337423313084</v>
      </c>
      <c r="AO72">
        <v>0.80808080808080751</v>
      </c>
      <c r="AP72">
        <v>0</v>
      </c>
      <c r="AQ72">
        <v>1.074443591711429</v>
      </c>
      <c r="AR72">
        <v>2.3474178403755861</v>
      </c>
      <c r="AS72">
        <v>0.81168831168831113</v>
      </c>
      <c r="AT72">
        <v>0.78403421240199733</v>
      </c>
      <c r="AU72">
        <v>0</v>
      </c>
      <c r="AV72">
        <v>0.56967572304995717</v>
      </c>
      <c r="AW72">
        <v>0</v>
      </c>
      <c r="AX72">
        <v>1.7964071856287389</v>
      </c>
      <c r="AY72">
        <v>0.1464128843338218</v>
      </c>
      <c r="AZ72">
        <v>0</v>
      </c>
      <c r="BA72"/>
      <c r="BB72"/>
      <c r="BC72"/>
      <c r="BD72"/>
      <c r="BE72"/>
      <c r="BF72"/>
      <c r="BG72"/>
      <c r="BH72"/>
      <c r="BI72"/>
      <c r="BJ72"/>
      <c r="BK72"/>
      <c r="BL72"/>
      <c r="BM72"/>
      <c r="BN72"/>
      <c r="BO72"/>
      <c r="BP72"/>
      <c r="BQ72"/>
      <c r="BR72"/>
      <c r="BS72"/>
      <c r="BT72"/>
      <c r="BU72"/>
      <c r="BV72"/>
      <c r="BW72"/>
      <c r="BX72"/>
      <c r="BY72"/>
      <c r="BZ72"/>
      <c r="CA72"/>
      <c r="CB72"/>
      <c r="CC72"/>
      <c r="CD72"/>
    </row>
    <row r="73">
      <c r="A73" t="s">
        <v>430</v>
      </c>
      <c r="B73">
        <v>2006</v>
      </c>
      <c r="C73" t="s">
        <v>434</v>
      </c>
      <c r="D73">
        <v>42</v>
      </c>
      <c r="E73" t="s">
        <v>57</v>
      </c>
      <c r="F73" t="s">
        <v>49</v>
      </c>
      <c r="G73" t="s">
        <v>448</v>
      </c>
      <c r="H73">
        <v>98.498673113358848</v>
      </c>
      <c r="I73">
        <v>99.201962811888464</v>
      </c>
      <c r="J73">
        <v>99.691906944380307</v>
      </c>
      <c r="K73">
        <v>99.837677212932789</v>
      </c>
      <c r="L73">
        <v>99.873042858750921</v>
      </c>
      <c r="M73"/>
      <c r="N73"/>
      <c r="O73"/>
      <c r="P73"/>
      <c r="Q73"/>
      <c r="R73"/>
      <c r="S73"/>
      <c r="T73"/>
      <c r="U73"/>
      <c r="V73"/>
      <c r="W73" t="s">
        <v>234</v>
      </c>
      <c r="X73" t="s">
        <v>235</v>
      </c>
      <c r="Y73" t="s">
        <v>236</v>
      </c>
      <c r="Z73" t="s">
        <v>237</v>
      </c>
      <c r="AA73" t="s">
        <v>238</v>
      </c>
      <c r="AB73" t="s">
        <v>239</v>
      </c>
      <c r="AC73" t="s">
        <v>240</v>
      </c>
      <c r="AD73" t="s">
        <v>241</v>
      </c>
      <c r="AE73" t="s">
        <v>242</v>
      </c>
      <c r="AF73" t="s">
        <v>243</v>
      </c>
      <c r="AG73" t="s">
        <v>244</v>
      </c>
      <c r="AH73" t="s">
        <v>245</v>
      </c>
      <c r="AI73" t="s">
        <v>246</v>
      </c>
      <c r="AJ73" t="s">
        <v>247</v>
      </c>
      <c r="AK73" t="s">
        <v>248</v>
      </c>
      <c r="AL73">
        <v>100</v>
      </c>
      <c r="AM73">
        <v>100</v>
      </c>
      <c r="AN73">
        <v>99.424846625766861</v>
      </c>
      <c r="AO73">
        <v>99.191919191919183</v>
      </c>
      <c r="AP73">
        <v>100</v>
      </c>
      <c r="AQ73">
        <v>98.925556408288543</v>
      </c>
      <c r="AR73">
        <v>97.652582159624401</v>
      </c>
      <c r="AS73">
        <v>99.188311688311671</v>
      </c>
      <c r="AT73">
        <v>99.215965787598009</v>
      </c>
      <c r="AU73">
        <v>100</v>
      </c>
      <c r="AV73">
        <v>99.430324276950032</v>
      </c>
      <c r="AW73">
        <v>100</v>
      </c>
      <c r="AX73">
        <v>98.203592814371305</v>
      </c>
      <c r="AY73">
        <v>99.853587115666173</v>
      </c>
      <c r="AZ73">
        <v>100</v>
      </c>
      <c r="BA73"/>
      <c r="BB73"/>
      <c r="BC73"/>
      <c r="BD73"/>
      <c r="BE73"/>
      <c r="BF73"/>
      <c r="BG73"/>
      <c r="BH73"/>
      <c r="BI73"/>
      <c r="BJ73"/>
      <c r="BK73"/>
      <c r="BL73"/>
      <c r="BM73"/>
      <c r="BN73"/>
      <c r="BO73"/>
      <c r="BP73"/>
      <c r="BQ73"/>
      <c r="BR73"/>
      <c r="BS73"/>
      <c r="BT73"/>
      <c r="BU73"/>
      <c r="BV73"/>
      <c r="BW73"/>
      <c r="BX73"/>
      <c r="BY73"/>
      <c r="BZ73"/>
      <c r="CA73"/>
      <c r="CB73"/>
      <c r="CC73"/>
      <c r="CD73"/>
    </row>
    <row r="74">
      <c r="A74" t="s">
        <v>430</v>
      </c>
      <c r="B74">
        <v>2006</v>
      </c>
      <c r="C74" t="s">
        <v>434</v>
      </c>
      <c r="D74">
        <v>43</v>
      </c>
      <c r="E74" t="s">
        <v>54</v>
      </c>
      <c r="F74" t="s">
        <v>50</v>
      </c>
      <c r="G74" t="s">
        <v>449</v>
      </c>
      <c r="H74"/>
      <c r="I74"/>
      <c r="J74"/>
      <c r="K74"/>
      <c r="L74"/>
      <c r="M74"/>
      <c r="N74"/>
      <c r="O74"/>
      <c r="P74"/>
      <c r="Q74"/>
      <c r="R74"/>
      <c r="S74"/>
      <c r="T74"/>
      <c r="U74"/>
      <c r="V74"/>
      <c r="W74" t="s">
        <v>234</v>
      </c>
      <c r="X74" t="s">
        <v>235</v>
      </c>
      <c r="Y74" t="s">
        <v>236</v>
      </c>
      <c r="Z74" t="s">
        <v>237</v>
      </c>
      <c r="AA74" t="s">
        <v>238</v>
      </c>
      <c r="AB74" t="s">
        <v>239</v>
      </c>
      <c r="AC74" t="s">
        <v>240</v>
      </c>
      <c r="AD74" t="s">
        <v>241</v>
      </c>
      <c r="AE74" t="s">
        <v>242</v>
      </c>
      <c r="AF74" t="s">
        <v>243</v>
      </c>
      <c r="AG74" t="s">
        <v>244</v>
      </c>
      <c r="AH74" t="s">
        <v>245</v>
      </c>
      <c r="AI74" t="s">
        <v>246</v>
      </c>
      <c r="AJ74" t="s">
        <v>247</v>
      </c>
      <c r="AK74" t="s">
        <v>248</v>
      </c>
      <c r="AL74">
        <v>0</v>
      </c>
      <c r="AM74">
        <v>0</v>
      </c>
      <c r="AN74">
        <v>0</v>
      </c>
      <c r="AO74">
        <v>0</v>
      </c>
      <c r="AP74">
        <v>0</v>
      </c>
      <c r="AQ74">
        <v>0</v>
      </c>
      <c r="AR74">
        <v>0</v>
      </c>
      <c r="AS74">
        <v>0</v>
      </c>
      <c r="AT74">
        <v>0</v>
      </c>
      <c r="AU74">
        <v>0</v>
      </c>
      <c r="AV74">
        <v>0</v>
      </c>
      <c r="AW74">
        <v>0</v>
      </c>
      <c r="AX74">
        <v>0</v>
      </c>
      <c r="AY74">
        <v>0</v>
      </c>
      <c r="AZ74">
        <v>0</v>
      </c>
      <c r="BA74"/>
      <c r="BB74"/>
      <c r="BC74"/>
      <c r="BD74"/>
      <c r="BE74"/>
      <c r="BF74"/>
      <c r="BG74"/>
      <c r="BH74"/>
      <c r="BI74"/>
      <c r="BJ74"/>
      <c r="BK74"/>
      <c r="BL74"/>
      <c r="BM74"/>
      <c r="BN74"/>
      <c r="BO74"/>
      <c r="BP74"/>
      <c r="BQ74"/>
      <c r="BR74"/>
      <c r="BS74"/>
      <c r="BT74"/>
      <c r="BU74"/>
      <c r="BV74"/>
      <c r="BW74"/>
      <c r="BX74"/>
      <c r="BY74"/>
      <c r="BZ74"/>
      <c r="CA74"/>
      <c r="CB74"/>
      <c r="CC74"/>
      <c r="CD74"/>
    </row>
    <row r="75">
      <c r="A75" t="s">
        <v>430</v>
      </c>
      <c r="B75">
        <v>2006</v>
      </c>
      <c r="C75" t="s">
        <v>434</v>
      </c>
      <c r="D75">
        <v>44</v>
      </c>
      <c r="E75" t="s">
        <v>54</v>
      </c>
      <c r="F75" t="s">
        <v>49</v>
      </c>
      <c r="G75" t="s">
        <v>191</v>
      </c>
      <c r="H75"/>
      <c r="I75"/>
      <c r="J75"/>
      <c r="K75"/>
      <c r="L75"/>
      <c r="M75"/>
      <c r="N75"/>
      <c r="O75"/>
      <c r="P75"/>
      <c r="Q75"/>
      <c r="R75"/>
      <c r="S75"/>
      <c r="T75"/>
      <c r="U75"/>
      <c r="V75"/>
      <c r="W75" t="s">
        <v>234</v>
      </c>
      <c r="X75" t="s">
        <v>235</v>
      </c>
      <c r="Y75" t="s">
        <v>236</v>
      </c>
      <c r="Z75" t="s">
        <v>237</v>
      </c>
      <c r="AA75" t="s">
        <v>238</v>
      </c>
      <c r="AB75" t="s">
        <v>239</v>
      </c>
      <c r="AC75" t="s">
        <v>240</v>
      </c>
      <c r="AD75" t="s">
        <v>241</v>
      </c>
      <c r="AE75" t="s">
        <v>242</v>
      </c>
      <c r="AF75" t="s">
        <v>243</v>
      </c>
      <c r="AG75" t="s">
        <v>244</v>
      </c>
      <c r="AH75" t="s">
        <v>245</v>
      </c>
      <c r="AI75" t="s">
        <v>246</v>
      </c>
      <c r="AJ75" t="s">
        <v>247</v>
      </c>
      <c r="AK75" t="s">
        <v>248</v>
      </c>
      <c r="AL75">
        <v>0</v>
      </c>
      <c r="AM75">
        <v>0</v>
      </c>
      <c r="AN75">
        <v>0</v>
      </c>
      <c r="AO75">
        <v>0</v>
      </c>
      <c r="AP75">
        <v>0</v>
      </c>
      <c r="AQ75">
        <v>0</v>
      </c>
      <c r="AR75">
        <v>0</v>
      </c>
      <c r="AS75">
        <v>0</v>
      </c>
      <c r="AT75">
        <v>0</v>
      </c>
      <c r="AU75">
        <v>0</v>
      </c>
      <c r="AV75">
        <v>0</v>
      </c>
      <c r="AW75">
        <v>0</v>
      </c>
      <c r="AX75">
        <v>0</v>
      </c>
      <c r="AY75">
        <v>0</v>
      </c>
      <c r="AZ75">
        <v>0</v>
      </c>
      <c r="BA75"/>
      <c r="BB75"/>
      <c r="BC75"/>
      <c r="BD75"/>
      <c r="BE75"/>
      <c r="BF75"/>
      <c r="BG75"/>
      <c r="BH75"/>
      <c r="BI75"/>
      <c r="BJ75"/>
      <c r="BK75"/>
      <c r="BL75"/>
      <c r="BM75"/>
      <c r="BN75"/>
      <c r="BO75"/>
      <c r="BP75"/>
      <c r="BQ75"/>
      <c r="BR75"/>
      <c r="BS75"/>
      <c r="BT75"/>
      <c r="BU75"/>
      <c r="BV75"/>
      <c r="BW75"/>
      <c r="BX75"/>
      <c r="BY75"/>
      <c r="BZ75"/>
      <c r="CA75"/>
      <c r="CB75"/>
      <c r="CC75"/>
      <c r="CD75"/>
    </row>
    <row r="76">
      <c r="A76" t="s">
        <v>430</v>
      </c>
      <c r="B76">
        <v>2006</v>
      </c>
      <c r="C76" t="s">
        <v>434</v>
      </c>
      <c r="D76">
        <v>45</v>
      </c>
      <c r="E76" t="s">
        <v>53</v>
      </c>
      <c r="F76" t="s">
        <v>50</v>
      </c>
      <c r="G76" t="s">
        <v>191</v>
      </c>
      <c r="H76"/>
      <c r="I76"/>
      <c r="J76"/>
      <c r="K76"/>
      <c r="L76"/>
      <c r="M76"/>
      <c r="N76"/>
      <c r="O76"/>
      <c r="P76"/>
      <c r="Q76"/>
      <c r="R76"/>
      <c r="S76"/>
      <c r="T76"/>
      <c r="U76"/>
      <c r="V76"/>
      <c r="W76" t="s">
        <v>234</v>
      </c>
      <c r="X76" t="s">
        <v>235</v>
      </c>
      <c r="Y76" t="s">
        <v>236</v>
      </c>
      <c r="Z76" t="s">
        <v>237</v>
      </c>
      <c r="AA76" t="s">
        <v>238</v>
      </c>
      <c r="AB76" t="s">
        <v>239</v>
      </c>
      <c r="AC76" t="s">
        <v>240</v>
      </c>
      <c r="AD76" t="s">
        <v>241</v>
      </c>
      <c r="AE76" t="s">
        <v>242</v>
      </c>
      <c r="AF76" t="s">
        <v>243</v>
      </c>
      <c r="AG76" t="s">
        <v>244</v>
      </c>
      <c r="AH76" t="s">
        <v>245</v>
      </c>
      <c r="AI76" t="s">
        <v>246</v>
      </c>
      <c r="AJ76" t="s">
        <v>247</v>
      </c>
      <c r="AK76" t="s">
        <v>248</v>
      </c>
      <c r="AL76">
        <v>0</v>
      </c>
      <c r="AM76">
        <v>0</v>
      </c>
      <c r="AN76">
        <v>0</v>
      </c>
      <c r="AO76">
        <v>0</v>
      </c>
      <c r="AP76">
        <v>0</v>
      </c>
      <c r="AQ76">
        <v>0</v>
      </c>
      <c r="AR76">
        <v>0</v>
      </c>
      <c r="AS76">
        <v>0</v>
      </c>
      <c r="AT76">
        <v>0</v>
      </c>
      <c r="AU76">
        <v>0</v>
      </c>
      <c r="AV76">
        <v>0</v>
      </c>
      <c r="AW76">
        <v>0</v>
      </c>
      <c r="AX76">
        <v>0</v>
      </c>
      <c r="AY76">
        <v>0</v>
      </c>
      <c r="AZ76">
        <v>0</v>
      </c>
      <c r="BA76"/>
      <c r="BB76"/>
      <c r="BC76"/>
      <c r="BD76"/>
      <c r="BE76"/>
      <c r="BF76"/>
      <c r="BG76"/>
      <c r="BH76"/>
      <c r="BI76"/>
      <c r="BJ76"/>
      <c r="BK76"/>
      <c r="BL76"/>
      <c r="BM76"/>
      <c r="BN76"/>
      <c r="BO76"/>
      <c r="BP76"/>
      <c r="BQ76"/>
      <c r="BR76"/>
      <c r="BS76"/>
      <c r="BT76"/>
      <c r="BU76"/>
      <c r="BV76"/>
      <c r="BW76"/>
      <c r="BX76"/>
      <c r="BY76"/>
      <c r="BZ76"/>
      <c r="CA76"/>
      <c r="CB76"/>
      <c r="CC76"/>
      <c r="CD76"/>
    </row>
    <row r="77">
      <c r="A77" t="s">
        <v>430</v>
      </c>
      <c r="B77">
        <v>2006</v>
      </c>
      <c r="C77" t="s">
        <v>434</v>
      </c>
      <c r="D77">
        <v>46</v>
      </c>
      <c r="E77" t="s">
        <v>53</v>
      </c>
      <c r="F77" t="s">
        <v>49</v>
      </c>
      <c r="G77" t="s">
        <v>191</v>
      </c>
      <c r="H77"/>
      <c r="I77"/>
      <c r="J77"/>
      <c r="K77"/>
      <c r="L77"/>
      <c r="M77"/>
      <c r="N77"/>
      <c r="O77"/>
      <c r="P77"/>
      <c r="Q77"/>
      <c r="R77"/>
      <c r="S77"/>
      <c r="T77"/>
      <c r="U77"/>
      <c r="V77"/>
      <c r="W77" t="s">
        <v>234</v>
      </c>
      <c r="X77" t="s">
        <v>235</v>
      </c>
      <c r="Y77" t="s">
        <v>236</v>
      </c>
      <c r="Z77" t="s">
        <v>237</v>
      </c>
      <c r="AA77" t="s">
        <v>238</v>
      </c>
      <c r="AB77" t="s">
        <v>239</v>
      </c>
      <c r="AC77" t="s">
        <v>240</v>
      </c>
      <c r="AD77" t="s">
        <v>241</v>
      </c>
      <c r="AE77" t="s">
        <v>242</v>
      </c>
      <c r="AF77" t="s">
        <v>243</v>
      </c>
      <c r="AG77" t="s">
        <v>244</v>
      </c>
      <c r="AH77" t="s">
        <v>245</v>
      </c>
      <c r="AI77" t="s">
        <v>246</v>
      </c>
      <c r="AJ77" t="s">
        <v>247</v>
      </c>
      <c r="AK77" t="s">
        <v>248</v>
      </c>
      <c r="AL77">
        <v>0</v>
      </c>
      <c r="AM77">
        <v>0</v>
      </c>
      <c r="AN77">
        <v>0</v>
      </c>
      <c r="AO77">
        <v>0</v>
      </c>
      <c r="AP77">
        <v>0</v>
      </c>
      <c r="AQ77">
        <v>0</v>
      </c>
      <c r="AR77">
        <v>0</v>
      </c>
      <c r="AS77">
        <v>0</v>
      </c>
      <c r="AT77">
        <v>0</v>
      </c>
      <c r="AU77">
        <v>0</v>
      </c>
      <c r="AV77">
        <v>0</v>
      </c>
      <c r="AW77">
        <v>0</v>
      </c>
      <c r="AX77">
        <v>0</v>
      </c>
      <c r="AY77">
        <v>0</v>
      </c>
      <c r="AZ77">
        <v>0</v>
      </c>
      <c r="BA77"/>
      <c r="BB77"/>
      <c r="BC77"/>
      <c r="BD77"/>
      <c r="BE77"/>
      <c r="BF77"/>
      <c r="BG77"/>
      <c r="BH77"/>
      <c r="BI77"/>
      <c r="BJ77"/>
      <c r="BK77"/>
      <c r="BL77"/>
      <c r="BM77"/>
      <c r="BN77"/>
      <c r="BO77"/>
      <c r="BP77"/>
      <c r="BQ77"/>
      <c r="BR77"/>
      <c r="BS77"/>
      <c r="BT77"/>
      <c r="BU77"/>
      <c r="BV77"/>
      <c r="BW77"/>
      <c r="BX77"/>
      <c r="BY77"/>
      <c r="BZ77"/>
      <c r="CA77"/>
      <c r="CB77"/>
      <c r="CC77"/>
      <c r="CD77"/>
    </row>
    <row r="78">
      <c r="A78" t="s">
        <v>430</v>
      </c>
      <c r="B78">
        <v>2006</v>
      </c>
      <c r="C78" t="s">
        <v>434</v>
      </c>
      <c r="D78">
        <v>58</v>
      </c>
      <c r="E78" t="s">
        <v>249</v>
      </c>
      <c r="F78" t="s">
        <v>250</v>
      </c>
      <c r="G78" t="s">
        <v>191</v>
      </c>
      <c r="H78">
        <v>45.636119272582697</v>
      </c>
      <c r="I78">
        <v>65.63377800188438</v>
      </c>
      <c r="J78">
        <v>76.362285186406822</v>
      </c>
      <c r="K78">
        <v>82.067086634753224</v>
      </c>
      <c r="L78">
        <v>81.997672413549466</v>
      </c>
      <c r="M78"/>
      <c r="N78"/>
      <c r="O78"/>
      <c r="P78"/>
      <c r="Q78"/>
      <c r="R78"/>
      <c r="S78"/>
      <c r="T78"/>
      <c r="U78"/>
      <c r="V78"/>
      <c r="W78" t="s">
        <v>234</v>
      </c>
      <c r="X78" t="s">
        <v>235</v>
      </c>
      <c r="Y78" t="s">
        <v>236</v>
      </c>
      <c r="Z78" t="s">
        <v>237</v>
      </c>
      <c r="AA78" t="s">
        <v>238</v>
      </c>
      <c r="AB78" t="s">
        <v>239</v>
      </c>
      <c r="AC78" t="s">
        <v>240</v>
      </c>
      <c r="AD78" t="s">
        <v>241</v>
      </c>
      <c r="AE78" t="s">
        <v>242</v>
      </c>
      <c r="AF78" t="s">
        <v>243</v>
      </c>
      <c r="AG78" t="s">
        <v>244</v>
      </c>
      <c r="AH78" t="s">
        <v>245</v>
      </c>
      <c r="AI78" t="s">
        <v>246</v>
      </c>
      <c r="AJ78" t="s">
        <v>247</v>
      </c>
      <c r="AK78" t="s">
        <v>248</v>
      </c>
      <c r="AL78">
        <v>92.427184466019412</v>
      </c>
      <c r="AM78">
        <v>69.107981220657294</v>
      </c>
      <c r="AN78">
        <v>69.708588957055113</v>
      </c>
      <c r="AO78">
        <v>68.754208754208747</v>
      </c>
      <c r="AP78">
        <v>59.116022099447576</v>
      </c>
      <c r="AQ78">
        <v>50.26861089792768</v>
      </c>
      <c r="AR78">
        <v>50.234741784037539</v>
      </c>
      <c r="AS78">
        <v>84.253246753246671</v>
      </c>
      <c r="AT78">
        <v>67.141838916607242</v>
      </c>
      <c r="AU78">
        <v>95.023696682464461</v>
      </c>
      <c r="AV78">
        <v>66.652059596845021</v>
      </c>
      <c r="AW78">
        <v>70.549450549450512</v>
      </c>
      <c r="AX78">
        <v>68.862275449101872</v>
      </c>
      <c r="AY78">
        <v>70.571010248901985</v>
      </c>
      <c r="AZ78">
        <v>85.399539625123268</v>
      </c>
      <c r="BA78"/>
      <c r="BB78"/>
      <c r="BC78"/>
      <c r="BD78"/>
      <c r="BE78"/>
      <c r="BF78"/>
      <c r="BG78"/>
      <c r="BH78"/>
      <c r="BI78"/>
      <c r="BJ78"/>
      <c r="BK78"/>
      <c r="BL78"/>
      <c r="BM78"/>
      <c r="BN78"/>
      <c r="BO78"/>
      <c r="BP78"/>
      <c r="BQ78"/>
      <c r="BR78"/>
      <c r="BS78"/>
      <c r="BT78"/>
      <c r="BU78"/>
      <c r="BV78"/>
      <c r="BW78"/>
      <c r="BX78"/>
      <c r="BY78"/>
      <c r="BZ78"/>
      <c r="CA78"/>
      <c r="CB78"/>
      <c r="CC78"/>
      <c r="CD78"/>
    </row>
    <row r="79">
      <c r="A79" t="s">
        <v>430</v>
      </c>
      <c r="B79">
        <v>2006</v>
      </c>
      <c r="C79" t="s">
        <v>434</v>
      </c>
      <c r="D79">
        <v>59</v>
      </c>
      <c r="E79" t="s">
        <v>249</v>
      </c>
      <c r="F79" t="s">
        <v>251</v>
      </c>
      <c r="G79" t="s">
        <v>191</v>
      </c>
      <c r="H79">
        <v>17.72707419343687</v>
      </c>
      <c r="I79">
        <v>10.38849007113954</v>
      </c>
      <c r="J79">
        <v>9.0270633478152984</v>
      </c>
      <c r="K79">
        <v>4.1393245737354736</v>
      </c>
      <c r="L79">
        <v>1.893620251599974</v>
      </c>
      <c r="M79"/>
      <c r="N79"/>
      <c r="O79"/>
      <c r="P79"/>
      <c r="Q79"/>
      <c r="R79"/>
      <c r="S79"/>
      <c r="T79"/>
      <c r="U79"/>
      <c r="V79"/>
      <c r="W79" t="s">
        <v>234</v>
      </c>
      <c r="X79" t="s">
        <v>235</v>
      </c>
      <c r="Y79" t="s">
        <v>236</v>
      </c>
      <c r="Z79" t="s">
        <v>237</v>
      </c>
      <c r="AA79" t="s">
        <v>238</v>
      </c>
      <c r="AB79" t="s">
        <v>239</v>
      </c>
      <c r="AC79" t="s">
        <v>240</v>
      </c>
      <c r="AD79" t="s">
        <v>241</v>
      </c>
      <c r="AE79" t="s">
        <v>242</v>
      </c>
      <c r="AF79" t="s">
        <v>243</v>
      </c>
      <c r="AG79" t="s">
        <v>244</v>
      </c>
      <c r="AH79" t="s">
        <v>245</v>
      </c>
      <c r="AI79" t="s">
        <v>246</v>
      </c>
      <c r="AJ79" t="s">
        <v>247</v>
      </c>
      <c r="AK79" t="s">
        <v>248</v>
      </c>
      <c r="AL79">
        <v>4.2718446601941684</v>
      </c>
      <c r="AM79">
        <v>6.6666666666666847</v>
      </c>
      <c r="AN79">
        <v>8.3972392638037121</v>
      </c>
      <c r="AO79">
        <v>6.1279461279461254</v>
      </c>
      <c r="AP79">
        <v>6.0773480662983523</v>
      </c>
      <c r="AQ79">
        <v>28.702993092862489</v>
      </c>
      <c r="AR79">
        <v>14.553990610328629</v>
      </c>
      <c r="AS79">
        <v>0.48701298701298668</v>
      </c>
      <c r="AT79">
        <v>6.628652886671432</v>
      </c>
      <c r="AU79">
        <v>0</v>
      </c>
      <c r="AV79">
        <v>5.4776511831726644</v>
      </c>
      <c r="AW79">
        <v>6.7032967032966937</v>
      </c>
      <c r="AX79">
        <v>10.350727117194159</v>
      </c>
      <c r="AY79">
        <v>10.834553440702811</v>
      </c>
      <c r="AZ79">
        <v>5.9848733969088954</v>
      </c>
      <c r="BA79"/>
      <c r="BB79"/>
      <c r="BC79"/>
      <c r="BD79"/>
      <c r="BE79"/>
      <c r="BF79"/>
      <c r="BG79"/>
      <c r="BH79"/>
      <c r="BI79"/>
      <c r="BJ79"/>
      <c r="BK79"/>
      <c r="BL79"/>
      <c r="BM79"/>
      <c r="BN79"/>
      <c r="BO79"/>
      <c r="BP79"/>
      <c r="BQ79"/>
      <c r="BR79"/>
      <c r="BS79"/>
      <c r="BT79"/>
      <c r="BU79"/>
      <c r="BV79"/>
      <c r="BW79"/>
      <c r="BX79"/>
      <c r="BY79"/>
      <c r="BZ79"/>
      <c r="CA79"/>
      <c r="CB79"/>
      <c r="CC79"/>
      <c r="CD79"/>
    </row>
    <row r="80">
      <c r="A80" t="s">
        <v>430</v>
      </c>
      <c r="B80">
        <v>2006</v>
      </c>
      <c r="C80" t="s">
        <v>434</v>
      </c>
      <c r="D80">
        <v>60</v>
      </c>
      <c r="E80" t="s">
        <v>249</v>
      </c>
      <c r="F80" t="s">
        <v>252</v>
      </c>
      <c r="G80" t="s">
        <v>191</v>
      </c>
      <c r="H80">
        <v>11.00976665996226</v>
      </c>
      <c r="I80">
        <v>5.570072902736241</v>
      </c>
      <c r="J80">
        <v>2.1344908581873061</v>
      </c>
      <c r="K80">
        <v>0.52950011215056059</v>
      </c>
      <c r="L80">
        <v>0</v>
      </c>
      <c r="M80"/>
      <c r="N80"/>
      <c r="O80"/>
      <c r="P80"/>
      <c r="Q80"/>
      <c r="R80"/>
      <c r="S80"/>
      <c r="T80"/>
      <c r="U80"/>
      <c r="V80"/>
      <c r="W80" t="s">
        <v>234</v>
      </c>
      <c r="X80" t="s">
        <v>235</v>
      </c>
      <c r="Y80" t="s">
        <v>236</v>
      </c>
      <c r="Z80" t="s">
        <v>237</v>
      </c>
      <c r="AA80" t="s">
        <v>238</v>
      </c>
      <c r="AB80" t="s">
        <v>239</v>
      </c>
      <c r="AC80" t="s">
        <v>240</v>
      </c>
      <c r="AD80" t="s">
        <v>241</v>
      </c>
      <c r="AE80" t="s">
        <v>242</v>
      </c>
      <c r="AF80" t="s">
        <v>243</v>
      </c>
      <c r="AG80" t="s">
        <v>244</v>
      </c>
      <c r="AH80" t="s">
        <v>245</v>
      </c>
      <c r="AI80" t="s">
        <v>246</v>
      </c>
      <c r="AJ80" t="s">
        <v>247</v>
      </c>
      <c r="AK80" t="s">
        <v>248</v>
      </c>
      <c r="AL80">
        <v>0</v>
      </c>
      <c r="AM80">
        <v>0</v>
      </c>
      <c r="AN80">
        <v>2.9524539877300722</v>
      </c>
      <c r="AO80">
        <v>4.2424242424242404</v>
      </c>
      <c r="AP80">
        <v>0</v>
      </c>
      <c r="AQ80">
        <v>2.2256331542593899</v>
      </c>
      <c r="AR80">
        <v>9.8591549295774623</v>
      </c>
      <c r="AS80">
        <v>5.3571428571428532</v>
      </c>
      <c r="AT80">
        <v>3.4212401995723529</v>
      </c>
      <c r="AU80">
        <v>1.1848341232227519</v>
      </c>
      <c r="AV80">
        <v>9.9035933391761901</v>
      </c>
      <c r="AW80">
        <v>2.0879120879120849</v>
      </c>
      <c r="AX80">
        <v>3.6783575705731328</v>
      </c>
      <c r="AY80">
        <v>2.9282576866764352</v>
      </c>
      <c r="AZ80">
        <v>0.95363367313383551</v>
      </c>
      <c r="BA80"/>
      <c r="BB80"/>
      <c r="BC80"/>
      <c r="BD80"/>
      <c r="BE80"/>
      <c r="BF80"/>
      <c r="BG80"/>
      <c r="BH80"/>
      <c r="BI80"/>
      <c r="BJ80"/>
      <c r="BK80"/>
      <c r="BL80"/>
      <c r="BM80"/>
      <c r="BN80"/>
      <c r="BO80"/>
      <c r="BP80"/>
      <c r="BQ80"/>
      <c r="BR80"/>
      <c r="BS80"/>
      <c r="BT80"/>
      <c r="BU80"/>
      <c r="BV80"/>
      <c r="BW80"/>
      <c r="BX80"/>
      <c r="BY80"/>
      <c r="BZ80"/>
      <c r="CA80"/>
      <c r="CB80"/>
      <c r="CC80"/>
      <c r="CD80"/>
    </row>
    <row r="81">
      <c r="A81" t="s">
        <v>430</v>
      </c>
      <c r="B81">
        <v>2006</v>
      </c>
      <c r="C81" t="s">
        <v>434</v>
      </c>
      <c r="D81">
        <v>61</v>
      </c>
      <c r="E81" t="s">
        <v>249</v>
      </c>
      <c r="F81" t="s">
        <v>253</v>
      </c>
      <c r="G81" t="s">
        <v>191</v>
      </c>
      <c r="H81">
        <v>1.726949623345994</v>
      </c>
      <c r="I81">
        <v>1.5361593375154481</v>
      </c>
      <c r="J81">
        <v>1.3243991816594469</v>
      </c>
      <c r="K81">
        <v>1.3774662869757579</v>
      </c>
      <c r="L81">
        <v>1.173314001286752</v>
      </c>
      <c r="M81"/>
      <c r="N81"/>
      <c r="O81"/>
      <c r="P81"/>
      <c r="Q81"/>
      <c r="R81"/>
      <c r="S81"/>
      <c r="T81"/>
      <c r="U81"/>
      <c r="V81"/>
      <c r="W81" t="s">
        <v>234</v>
      </c>
      <c r="X81" t="s">
        <v>235</v>
      </c>
      <c r="Y81" t="s">
        <v>236</v>
      </c>
      <c r="Z81" t="s">
        <v>237</v>
      </c>
      <c r="AA81" t="s">
        <v>238</v>
      </c>
      <c r="AB81" t="s">
        <v>239</v>
      </c>
      <c r="AC81" t="s">
        <v>240</v>
      </c>
      <c r="AD81" t="s">
        <v>241</v>
      </c>
      <c r="AE81" t="s">
        <v>242</v>
      </c>
      <c r="AF81" t="s">
        <v>243</v>
      </c>
      <c r="AG81" t="s">
        <v>244</v>
      </c>
      <c r="AH81" t="s">
        <v>245</v>
      </c>
      <c r="AI81" t="s">
        <v>246</v>
      </c>
      <c r="AJ81" t="s">
        <v>247</v>
      </c>
      <c r="AK81" t="s">
        <v>248</v>
      </c>
      <c r="AL81">
        <v>1.165048543689319</v>
      </c>
      <c r="AM81">
        <v>8.7323943661972088</v>
      </c>
      <c r="AN81">
        <v>1.3803680981595139</v>
      </c>
      <c r="AO81">
        <v>1.75084175084175</v>
      </c>
      <c r="AP81">
        <v>2.20994475138122</v>
      </c>
      <c r="AQ81">
        <v>0.84420567920183742</v>
      </c>
      <c r="AR81">
        <v>0</v>
      </c>
      <c r="AS81">
        <v>0</v>
      </c>
      <c r="AT81">
        <v>0.35637918745545338</v>
      </c>
      <c r="AU81">
        <v>0</v>
      </c>
      <c r="AV81">
        <v>1.796669588080634</v>
      </c>
      <c r="AW81">
        <v>0</v>
      </c>
      <c r="AX81">
        <v>1.6253207869974311</v>
      </c>
      <c r="AY81">
        <v>0.58565153733528708</v>
      </c>
      <c r="AZ81">
        <v>0.36172311739559271</v>
      </c>
      <c r="BA81"/>
      <c r="BB81"/>
      <c r="BC81"/>
      <c r="BD81"/>
      <c r="BE81"/>
      <c r="BF81"/>
      <c r="BG81"/>
      <c r="BH81"/>
      <c r="BI81"/>
      <c r="BJ81"/>
      <c r="BK81"/>
      <c r="BL81"/>
      <c r="BM81"/>
      <c r="BN81"/>
      <c r="BO81"/>
      <c r="BP81"/>
      <c r="BQ81"/>
      <c r="BR81"/>
      <c r="BS81"/>
      <c r="BT81"/>
      <c r="BU81"/>
      <c r="BV81"/>
      <c r="BW81"/>
      <c r="BX81"/>
      <c r="BY81"/>
      <c r="BZ81"/>
      <c r="CA81"/>
      <c r="CB81"/>
      <c r="CC81"/>
      <c r="CD81"/>
    </row>
    <row r="82">
      <c r="A82" t="s">
        <v>430</v>
      </c>
      <c r="B82">
        <v>2006</v>
      </c>
      <c r="C82" t="s">
        <v>434</v>
      </c>
      <c r="D82">
        <v>62</v>
      </c>
      <c r="E82" t="s">
        <v>249</v>
      </c>
      <c r="F82" t="s">
        <v>254</v>
      </c>
      <c r="G82" t="s">
        <v>191</v>
      </c>
      <c r="H82">
        <v>2.0224884175510112</v>
      </c>
      <c r="I82">
        <v>1.285869102941678</v>
      </c>
      <c r="J82">
        <v>1.2022733319588821</v>
      </c>
      <c r="K82">
        <v>0.77138669867431264</v>
      </c>
      <c r="L82">
        <v>0.1601655080406312</v>
      </c>
      <c r="M82"/>
      <c r="N82"/>
      <c r="O82"/>
      <c r="P82"/>
      <c r="Q82"/>
      <c r="R82"/>
      <c r="S82"/>
      <c r="T82"/>
      <c r="U82"/>
      <c r="V82"/>
      <c r="W82" t="s">
        <v>234</v>
      </c>
      <c r="X82" t="s">
        <v>235</v>
      </c>
      <c r="Y82" t="s">
        <v>236</v>
      </c>
      <c r="Z82" t="s">
        <v>237</v>
      </c>
      <c r="AA82" t="s">
        <v>238</v>
      </c>
      <c r="AB82" t="s">
        <v>239</v>
      </c>
      <c r="AC82" t="s">
        <v>240</v>
      </c>
      <c r="AD82" t="s">
        <v>241</v>
      </c>
      <c r="AE82" t="s">
        <v>242</v>
      </c>
      <c r="AF82" t="s">
        <v>243</v>
      </c>
      <c r="AG82" t="s">
        <v>244</v>
      </c>
      <c r="AH82" t="s">
        <v>245</v>
      </c>
      <c r="AI82" t="s">
        <v>246</v>
      </c>
      <c r="AJ82" t="s">
        <v>247</v>
      </c>
      <c r="AK82" t="s">
        <v>248</v>
      </c>
      <c r="AL82">
        <v>0</v>
      </c>
      <c r="AM82">
        <v>1.220657276995309</v>
      </c>
      <c r="AN82">
        <v>3.1825153374233239</v>
      </c>
      <c r="AO82">
        <v>2.3569023569023559</v>
      </c>
      <c r="AP82">
        <v>0.7366482504604065</v>
      </c>
      <c r="AQ82">
        <v>0.3069838833461227</v>
      </c>
      <c r="AR82">
        <v>0</v>
      </c>
      <c r="AS82">
        <v>0.81168831168831113</v>
      </c>
      <c r="AT82">
        <v>0.64148253741981609</v>
      </c>
      <c r="AU82">
        <v>0</v>
      </c>
      <c r="AV82">
        <v>0.56967572304995717</v>
      </c>
      <c r="AW82">
        <v>0</v>
      </c>
      <c r="AX82">
        <v>0.8554319931565425</v>
      </c>
      <c r="AY82">
        <v>0.29282576866764348</v>
      </c>
      <c r="AZ82">
        <v>0.46037487668529981</v>
      </c>
      <c r="BA82"/>
      <c r="BB82"/>
      <c r="BC82"/>
      <c r="BD82"/>
      <c r="BE82"/>
      <c r="BF82"/>
      <c r="BG82"/>
      <c r="BH82"/>
      <c r="BI82"/>
      <c r="BJ82"/>
      <c r="BK82"/>
      <c r="BL82"/>
      <c r="BM82"/>
      <c r="BN82"/>
      <c r="BO82"/>
      <c r="BP82"/>
      <c r="BQ82"/>
      <c r="BR82"/>
      <c r="BS82"/>
      <c r="BT82"/>
      <c r="BU82"/>
      <c r="BV82"/>
      <c r="BW82"/>
      <c r="BX82"/>
      <c r="BY82"/>
      <c r="BZ82"/>
      <c r="CA82"/>
      <c r="CB82"/>
      <c r="CC82"/>
      <c r="CD82"/>
    </row>
    <row r="83">
      <c r="A83" t="s">
        <v>430</v>
      </c>
      <c r="B83">
        <v>2006</v>
      </c>
      <c r="C83" t="s">
        <v>434</v>
      </c>
      <c r="D83">
        <v>63</v>
      </c>
      <c r="E83" t="s">
        <v>249</v>
      </c>
      <c r="F83" t="s">
        <v>255</v>
      </c>
      <c r="G83" t="s">
        <v>191</v>
      </c>
      <c r="H83">
        <v>0.42160115181177282</v>
      </c>
      <c r="I83">
        <v>0.77349065771243075</v>
      </c>
      <c r="J83">
        <v>0.20549383563352711</v>
      </c>
      <c r="K83">
        <v>0.79333355728983512</v>
      </c>
      <c r="L83">
        <v>0.13728472117768389</v>
      </c>
      <c r="M83"/>
      <c r="N83"/>
      <c r="O83"/>
      <c r="P83"/>
      <c r="Q83"/>
      <c r="R83"/>
      <c r="S83"/>
      <c r="T83"/>
      <c r="U83"/>
      <c r="V83"/>
      <c r="W83" t="s">
        <v>234</v>
      </c>
      <c r="X83" t="s">
        <v>235</v>
      </c>
      <c r="Y83" t="s">
        <v>236</v>
      </c>
      <c r="Z83" t="s">
        <v>237</v>
      </c>
      <c r="AA83" t="s">
        <v>238</v>
      </c>
      <c r="AB83" t="s">
        <v>239</v>
      </c>
      <c r="AC83" t="s">
        <v>240</v>
      </c>
      <c r="AD83" t="s">
        <v>241</v>
      </c>
      <c r="AE83" t="s">
        <v>242</v>
      </c>
      <c r="AF83" t="s">
        <v>243</v>
      </c>
      <c r="AG83" t="s">
        <v>244</v>
      </c>
      <c r="AH83" t="s">
        <v>245</v>
      </c>
      <c r="AI83" t="s">
        <v>246</v>
      </c>
      <c r="AJ83" t="s">
        <v>247</v>
      </c>
      <c r="AK83" t="s">
        <v>248</v>
      </c>
      <c r="AL83">
        <v>0</v>
      </c>
      <c r="AM83">
        <v>0.56338028169014243</v>
      </c>
      <c r="AN83">
        <v>1.0352760736196349</v>
      </c>
      <c r="AO83">
        <v>0.26936026936026908</v>
      </c>
      <c r="AP83">
        <v>0</v>
      </c>
      <c r="AQ83">
        <v>0</v>
      </c>
      <c r="AR83">
        <v>0</v>
      </c>
      <c r="AS83">
        <v>0</v>
      </c>
      <c r="AT83">
        <v>0</v>
      </c>
      <c r="AU83">
        <v>0</v>
      </c>
      <c r="AV83">
        <v>2.1910604732690659</v>
      </c>
      <c r="AW83">
        <v>0</v>
      </c>
      <c r="AX83">
        <v>0</v>
      </c>
      <c r="AY83">
        <v>0</v>
      </c>
      <c r="AZ83">
        <v>0</v>
      </c>
      <c r="BA83"/>
      <c r="BB83"/>
      <c r="BC83"/>
      <c r="BD83"/>
      <c r="BE83"/>
      <c r="BF83"/>
      <c r="BG83"/>
      <c r="BH83"/>
      <c r="BI83"/>
      <c r="BJ83"/>
      <c r="BK83"/>
      <c r="BL83"/>
      <c r="BM83"/>
      <c r="BN83"/>
      <c r="BO83"/>
      <c r="BP83"/>
      <c r="BQ83"/>
      <c r="BR83"/>
      <c r="BS83"/>
      <c r="BT83"/>
      <c r="BU83"/>
      <c r="BV83"/>
      <c r="BW83"/>
      <c r="BX83"/>
      <c r="BY83"/>
      <c r="BZ83"/>
      <c r="CA83"/>
      <c r="CB83"/>
      <c r="CC83"/>
      <c r="CD83"/>
    </row>
    <row r="84">
      <c r="A84" t="s">
        <v>430</v>
      </c>
      <c r="B84">
        <v>2006</v>
      </c>
      <c r="C84" t="s">
        <v>434</v>
      </c>
      <c r="D84">
        <v>64</v>
      </c>
      <c r="E84" t="s">
        <v>249</v>
      </c>
      <c r="F84" t="s">
        <v>256</v>
      </c>
      <c r="G84" t="s">
        <v>191</v>
      </c>
      <c r="H84">
        <v>1.009489166390241</v>
      </c>
      <c r="I84">
        <v>1.108911322109448</v>
      </c>
      <c r="J84">
        <v>0.96667500602463352</v>
      </c>
      <c r="K84">
        <v>0.7982069204051766</v>
      </c>
      <c r="L84">
        <v>0</v>
      </c>
      <c r="M84"/>
      <c r="N84"/>
      <c r="O84"/>
      <c r="P84"/>
      <c r="Q84"/>
      <c r="R84"/>
      <c r="S84"/>
      <c r="T84"/>
      <c r="U84"/>
      <c r="V84"/>
      <c r="W84" t="s">
        <v>234</v>
      </c>
      <c r="X84" t="s">
        <v>235</v>
      </c>
      <c r="Y84" t="s">
        <v>236</v>
      </c>
      <c r="Z84" t="s">
        <v>237</v>
      </c>
      <c r="AA84" t="s">
        <v>238</v>
      </c>
      <c r="AB84" t="s">
        <v>239</v>
      </c>
      <c r="AC84" t="s">
        <v>240</v>
      </c>
      <c r="AD84" t="s">
        <v>241</v>
      </c>
      <c r="AE84" t="s">
        <v>242</v>
      </c>
      <c r="AF84" t="s">
        <v>243</v>
      </c>
      <c r="AG84" t="s">
        <v>244</v>
      </c>
      <c r="AH84" t="s">
        <v>245</v>
      </c>
      <c r="AI84" t="s">
        <v>246</v>
      </c>
      <c r="AJ84" t="s">
        <v>247</v>
      </c>
      <c r="AK84" t="s">
        <v>248</v>
      </c>
      <c r="AL84">
        <v>0</v>
      </c>
      <c r="AM84">
        <v>0</v>
      </c>
      <c r="AN84">
        <v>0.19171779141104359</v>
      </c>
      <c r="AO84">
        <v>1.75084175084175</v>
      </c>
      <c r="AP84">
        <v>0</v>
      </c>
      <c r="AQ84">
        <v>0</v>
      </c>
      <c r="AR84">
        <v>0</v>
      </c>
      <c r="AS84">
        <v>0</v>
      </c>
      <c r="AT84">
        <v>0</v>
      </c>
      <c r="AU84">
        <v>0</v>
      </c>
      <c r="AV84">
        <v>3.768624014022794</v>
      </c>
      <c r="AW84">
        <v>1.978021978021975</v>
      </c>
      <c r="AX84">
        <v>0</v>
      </c>
      <c r="AY84">
        <v>0.29282576866764348</v>
      </c>
      <c r="AZ84">
        <v>0</v>
      </c>
      <c r="BA84"/>
      <c r="BB84"/>
      <c r="BC84"/>
      <c r="BD84"/>
      <c r="BE84"/>
      <c r="BF84"/>
      <c r="BG84"/>
      <c r="BH84"/>
      <c r="BI84"/>
      <c r="BJ84"/>
      <c r="BK84"/>
      <c r="BL84"/>
      <c r="BM84"/>
      <c r="BN84"/>
      <c r="BO84"/>
      <c r="BP84"/>
      <c r="BQ84"/>
      <c r="BR84"/>
      <c r="BS84"/>
      <c r="BT84"/>
      <c r="BU84"/>
      <c r="BV84"/>
      <c r="BW84"/>
      <c r="BX84"/>
      <c r="BY84"/>
      <c r="BZ84"/>
      <c r="CA84"/>
      <c r="CB84"/>
      <c r="CC84"/>
      <c r="CD84"/>
    </row>
    <row r="85">
      <c r="A85" t="s">
        <v>430</v>
      </c>
      <c r="B85">
        <v>2006</v>
      </c>
      <c r="C85" t="s">
        <v>434</v>
      </c>
      <c r="D85">
        <v>65</v>
      </c>
      <c r="E85" t="s">
        <v>249</v>
      </c>
      <c r="F85" t="s">
        <v>257</v>
      </c>
      <c r="G85" t="s">
        <v>191</v>
      </c>
      <c r="H85">
        <v>11.044206464877069</v>
      </c>
      <c r="I85">
        <v>8.3595533352884868</v>
      </c>
      <c r="J85">
        <v>3.0911355286482798</v>
      </c>
      <c r="K85">
        <v>3.041566060764465</v>
      </c>
      <c r="L85">
        <v>1.7114349412302201</v>
      </c>
      <c r="M85"/>
      <c r="N85"/>
      <c r="O85"/>
      <c r="P85"/>
      <c r="Q85"/>
      <c r="R85"/>
      <c r="S85"/>
      <c r="T85"/>
      <c r="U85"/>
      <c r="V85"/>
      <c r="W85" t="s">
        <v>234</v>
      </c>
      <c r="X85" t="s">
        <v>235</v>
      </c>
      <c r="Y85" t="s">
        <v>236</v>
      </c>
      <c r="Z85" t="s">
        <v>237</v>
      </c>
      <c r="AA85" t="s">
        <v>238</v>
      </c>
      <c r="AB85" t="s">
        <v>239</v>
      </c>
      <c r="AC85" t="s">
        <v>240</v>
      </c>
      <c r="AD85" t="s">
        <v>241</v>
      </c>
      <c r="AE85" t="s">
        <v>242</v>
      </c>
      <c r="AF85" t="s">
        <v>243</v>
      </c>
      <c r="AG85" t="s">
        <v>244</v>
      </c>
      <c r="AH85" t="s">
        <v>245</v>
      </c>
      <c r="AI85" t="s">
        <v>246</v>
      </c>
      <c r="AJ85" t="s">
        <v>247</v>
      </c>
      <c r="AK85" t="s">
        <v>248</v>
      </c>
      <c r="AL85">
        <v>0</v>
      </c>
      <c r="AM85">
        <v>3.192488262910806</v>
      </c>
      <c r="AN85">
        <v>6.5567484662576936</v>
      </c>
      <c r="AO85">
        <v>4.3097643097643079</v>
      </c>
      <c r="AP85">
        <v>31.12338858195217</v>
      </c>
      <c r="AQ85">
        <v>5.9861857252493911</v>
      </c>
      <c r="AR85">
        <v>12.676056338028159</v>
      </c>
      <c r="AS85">
        <v>0.16233766233766231</v>
      </c>
      <c r="AT85">
        <v>8.6956521739130626</v>
      </c>
      <c r="AU85">
        <v>0</v>
      </c>
      <c r="AV85">
        <v>0.70113935144610118</v>
      </c>
      <c r="AW85">
        <v>12.307692307692291</v>
      </c>
      <c r="AX85">
        <v>9.2386655260906583</v>
      </c>
      <c r="AY85">
        <v>6.1493411420205124</v>
      </c>
      <c r="AZ85">
        <v>0.098651759289707097</v>
      </c>
      <c r="BA85"/>
      <c r="BB85"/>
      <c r="BC85"/>
      <c r="BD85"/>
      <c r="BE85"/>
      <c r="BF85"/>
      <c r="BG85"/>
      <c r="BH85"/>
      <c r="BI85"/>
      <c r="BJ85"/>
      <c r="BK85"/>
      <c r="BL85"/>
      <c r="BM85"/>
      <c r="BN85"/>
      <c r="BO85"/>
      <c r="BP85"/>
      <c r="BQ85"/>
      <c r="BR85"/>
      <c r="BS85"/>
      <c r="BT85"/>
      <c r="BU85"/>
      <c r="BV85"/>
      <c r="BW85"/>
      <c r="BX85"/>
      <c r="BY85"/>
      <c r="BZ85"/>
      <c r="CA85"/>
      <c r="CB85"/>
      <c r="CC85"/>
      <c r="CD85"/>
    </row>
    <row r="86">
      <c r="A86" t="s">
        <v>430</v>
      </c>
      <c r="B86">
        <v>2006</v>
      </c>
      <c r="C86" t="s">
        <v>434</v>
      </c>
      <c r="D86">
        <v>66</v>
      </c>
      <c r="E86" t="s">
        <v>249</v>
      </c>
      <c r="F86" t="s">
        <v>258</v>
      </c>
      <c r="G86" t="s">
        <v>191</v>
      </c>
      <c r="H86">
        <v>3.689088792449073</v>
      </c>
      <c r="I86">
        <v>2.352946765825624</v>
      </c>
      <c r="J86">
        <v>1.328843337557098</v>
      </c>
      <c r="K86">
        <v>1.023571809949299</v>
      </c>
      <c r="L86">
        <v>0.44170069033397807</v>
      </c>
      <c r="M86"/>
      <c r="N86"/>
      <c r="O86"/>
      <c r="P86"/>
      <c r="Q86"/>
      <c r="R86"/>
      <c r="S86"/>
      <c r="T86"/>
      <c r="U86"/>
      <c r="V86"/>
      <c r="W86" t="s">
        <v>234</v>
      </c>
      <c r="X86" t="s">
        <v>235</v>
      </c>
      <c r="Y86" t="s">
        <v>236</v>
      </c>
      <c r="Z86" t="s">
        <v>237</v>
      </c>
      <c r="AA86" t="s">
        <v>238</v>
      </c>
      <c r="AB86" t="s">
        <v>239</v>
      </c>
      <c r="AC86" t="s">
        <v>240</v>
      </c>
      <c r="AD86" t="s">
        <v>241</v>
      </c>
      <c r="AE86" t="s">
        <v>242</v>
      </c>
      <c r="AF86" t="s">
        <v>243</v>
      </c>
      <c r="AG86" t="s">
        <v>244</v>
      </c>
      <c r="AH86" t="s">
        <v>245</v>
      </c>
      <c r="AI86" t="s">
        <v>246</v>
      </c>
      <c r="AJ86" t="s">
        <v>247</v>
      </c>
      <c r="AK86" t="s">
        <v>248</v>
      </c>
      <c r="AL86">
        <v>0</v>
      </c>
      <c r="AM86">
        <v>0</v>
      </c>
      <c r="AN86">
        <v>1.80214723926381</v>
      </c>
      <c r="AO86">
        <v>4.1077441077441064</v>
      </c>
      <c r="AP86">
        <v>0</v>
      </c>
      <c r="AQ86">
        <v>6.7536454336146967</v>
      </c>
      <c r="AR86">
        <v>2.8169014084507031</v>
      </c>
      <c r="AS86">
        <v>0</v>
      </c>
      <c r="AT86">
        <v>5.702066999287255</v>
      </c>
      <c r="AU86">
        <v>0</v>
      </c>
      <c r="AV86">
        <v>0.52585451358457591</v>
      </c>
      <c r="AW86">
        <v>0.32967032967032928</v>
      </c>
      <c r="AX86">
        <v>0.51325919589392555</v>
      </c>
      <c r="AY86">
        <v>0.43923865300146531</v>
      </c>
      <c r="AZ86">
        <v>0</v>
      </c>
      <c r="BA86"/>
      <c r="BB86"/>
      <c r="BC86"/>
      <c r="BD86"/>
      <c r="BE86"/>
      <c r="BF86"/>
      <c r="BG86"/>
      <c r="BH86"/>
      <c r="BI86"/>
      <c r="BJ86"/>
      <c r="BK86"/>
      <c r="BL86"/>
      <c r="BM86"/>
      <c r="BN86"/>
      <c r="BO86"/>
      <c r="BP86"/>
      <c r="BQ86"/>
      <c r="BR86"/>
      <c r="BS86"/>
      <c r="BT86"/>
      <c r="BU86"/>
      <c r="BV86"/>
      <c r="BW86"/>
      <c r="BX86"/>
      <c r="BY86"/>
      <c r="BZ86"/>
      <c r="CA86"/>
      <c r="CB86"/>
      <c r="CC86"/>
      <c r="CD86"/>
    </row>
    <row r="87">
      <c r="A87" t="s">
        <v>430</v>
      </c>
      <c r="B87">
        <v>2006</v>
      </c>
      <c r="C87" t="s">
        <v>434</v>
      </c>
      <c r="D87">
        <v>67</v>
      </c>
      <c r="E87" t="s">
        <v>249</v>
      </c>
      <c r="F87" t="s">
        <v>259</v>
      </c>
      <c r="G87" t="s">
        <v>191</v>
      </c>
      <c r="H87">
        <v>0.47500571289394428</v>
      </c>
      <c r="I87">
        <v>0.2259532908993179</v>
      </c>
      <c r="J87">
        <v>0</v>
      </c>
      <c r="K87">
        <v>0.1162034510307534</v>
      </c>
      <c r="L87">
        <v>0</v>
      </c>
      <c r="M87"/>
      <c r="N87"/>
      <c r="O87"/>
      <c r="P87"/>
      <c r="Q87"/>
      <c r="R87"/>
      <c r="S87"/>
      <c r="T87"/>
      <c r="U87"/>
      <c r="V87"/>
      <c r="W87" t="s">
        <v>234</v>
      </c>
      <c r="X87" t="s">
        <v>235</v>
      </c>
      <c r="Y87" t="s">
        <v>236</v>
      </c>
      <c r="Z87" t="s">
        <v>237</v>
      </c>
      <c r="AA87" t="s">
        <v>238</v>
      </c>
      <c r="AB87" t="s">
        <v>239</v>
      </c>
      <c r="AC87" t="s">
        <v>240</v>
      </c>
      <c r="AD87" t="s">
        <v>241</v>
      </c>
      <c r="AE87" t="s">
        <v>242</v>
      </c>
      <c r="AF87" t="s">
        <v>243</v>
      </c>
      <c r="AG87" t="s">
        <v>244</v>
      </c>
      <c r="AH87" t="s">
        <v>245</v>
      </c>
      <c r="AI87" t="s">
        <v>246</v>
      </c>
      <c r="AJ87" t="s">
        <v>247</v>
      </c>
      <c r="AK87" t="s">
        <v>248</v>
      </c>
      <c r="AL87">
        <v>0</v>
      </c>
      <c r="AM87">
        <v>0</v>
      </c>
      <c r="AN87">
        <v>0.1150306748466262</v>
      </c>
      <c r="AO87">
        <v>0.13468013468013459</v>
      </c>
      <c r="AP87">
        <v>0</v>
      </c>
      <c r="AQ87">
        <v>0.46047582501918399</v>
      </c>
      <c r="AR87">
        <v>0</v>
      </c>
      <c r="AS87">
        <v>0</v>
      </c>
      <c r="AT87">
        <v>0.85531004989308801</v>
      </c>
      <c r="AU87">
        <v>0</v>
      </c>
      <c r="AV87">
        <v>0</v>
      </c>
      <c r="AW87">
        <v>0</v>
      </c>
      <c r="AX87">
        <v>0.085543199315654295</v>
      </c>
      <c r="AY87">
        <v>0</v>
      </c>
      <c r="AZ87">
        <v>0.098651759289707097</v>
      </c>
      <c r="BA87"/>
      <c r="BB87"/>
      <c r="BC87"/>
      <c r="BD87"/>
      <c r="BE87"/>
      <c r="BF87"/>
      <c r="BG87"/>
      <c r="BH87"/>
      <c r="BI87"/>
      <c r="BJ87"/>
      <c r="BK87"/>
      <c r="BL87"/>
      <c r="BM87"/>
      <c r="BN87"/>
      <c r="BO87"/>
      <c r="BP87"/>
      <c r="BQ87"/>
      <c r="BR87"/>
      <c r="BS87"/>
      <c r="BT87"/>
      <c r="BU87"/>
      <c r="BV87"/>
      <c r="BW87"/>
      <c r="BX87"/>
      <c r="BY87"/>
      <c r="BZ87"/>
      <c r="CA87"/>
      <c r="CB87"/>
      <c r="CC87"/>
      <c r="CD87"/>
    </row>
    <row r="88">
      <c r="A88" t="s">
        <v>430</v>
      </c>
      <c r="B88">
        <v>2006</v>
      </c>
      <c r="C88" t="s">
        <v>434</v>
      </c>
      <c r="D88">
        <v>68</v>
      </c>
      <c r="E88" t="s">
        <v>249</v>
      </c>
      <c r="F88" t="s">
        <v>17</v>
      </c>
      <c r="G88" t="s">
        <v>191</v>
      </c>
      <c r="H88">
        <v>0.49776873252474507</v>
      </c>
      <c r="I88">
        <v>0</v>
      </c>
      <c r="J88">
        <v>0</v>
      </c>
      <c r="K88">
        <v>0</v>
      </c>
      <c r="L88">
        <v>0</v>
      </c>
      <c r="M88"/>
      <c r="N88"/>
      <c r="O88"/>
      <c r="P88"/>
      <c r="Q88"/>
      <c r="R88"/>
      <c r="S88"/>
      <c r="T88"/>
      <c r="U88"/>
      <c r="V88"/>
      <c r="W88" t="s">
        <v>234</v>
      </c>
      <c r="X88" t="s">
        <v>235</v>
      </c>
      <c r="Y88" t="s">
        <v>236</v>
      </c>
      <c r="Z88" t="s">
        <v>237</v>
      </c>
      <c r="AA88" t="s">
        <v>238</v>
      </c>
      <c r="AB88" t="s">
        <v>239</v>
      </c>
      <c r="AC88" t="s">
        <v>240</v>
      </c>
      <c r="AD88" t="s">
        <v>241</v>
      </c>
      <c r="AE88" t="s">
        <v>242</v>
      </c>
      <c r="AF88" t="s">
        <v>243</v>
      </c>
      <c r="AG88" t="s">
        <v>244</v>
      </c>
      <c r="AH88" t="s">
        <v>245</v>
      </c>
      <c r="AI88" t="s">
        <v>246</v>
      </c>
      <c r="AJ88" t="s">
        <v>247</v>
      </c>
      <c r="AK88" t="s">
        <v>248</v>
      </c>
      <c r="AL88">
        <v>0</v>
      </c>
      <c r="AM88">
        <v>0</v>
      </c>
      <c r="AN88">
        <v>0</v>
      </c>
      <c r="AO88">
        <v>0</v>
      </c>
      <c r="AP88">
        <v>0</v>
      </c>
      <c r="AQ88">
        <v>0</v>
      </c>
      <c r="AR88">
        <v>0</v>
      </c>
      <c r="AS88">
        <v>0</v>
      </c>
      <c r="AT88">
        <v>0</v>
      </c>
      <c r="AU88">
        <v>0</v>
      </c>
      <c r="AV88">
        <v>0</v>
      </c>
      <c r="AW88">
        <v>0.87912087912087811</v>
      </c>
      <c r="AX88">
        <v>0</v>
      </c>
      <c r="AY88">
        <v>0.8784773060029305</v>
      </c>
      <c r="AZ88">
        <v>0</v>
      </c>
      <c r="BA88"/>
      <c r="BB88"/>
      <c r="BC88"/>
      <c r="BD88"/>
      <c r="BE88"/>
      <c r="BF88"/>
      <c r="BG88"/>
      <c r="BH88"/>
      <c r="BI88"/>
      <c r="BJ88"/>
      <c r="BK88"/>
      <c r="BL88"/>
      <c r="BM88"/>
      <c r="BN88"/>
      <c r="BO88"/>
      <c r="BP88"/>
      <c r="BQ88"/>
      <c r="BR88"/>
      <c r="BS88"/>
      <c r="BT88"/>
      <c r="BU88"/>
      <c r="BV88"/>
      <c r="BW88"/>
      <c r="BX88"/>
      <c r="BY88"/>
      <c r="BZ88"/>
      <c r="CA88"/>
      <c r="CB88"/>
      <c r="CC88"/>
      <c r="CD88"/>
    </row>
    <row r="89">
      <c r="A89" t="s">
        <v>430</v>
      </c>
      <c r="B89">
        <v>2006</v>
      </c>
      <c r="C89" t="s">
        <v>434</v>
      </c>
      <c r="D89">
        <v>69</v>
      </c>
      <c r="E89" t="s">
        <v>249</v>
      </c>
      <c r="F89" t="s">
        <v>260</v>
      </c>
      <c r="G89" t="s">
        <v>191</v>
      </c>
      <c r="H89">
        <v>1.490702415242682</v>
      </c>
      <c r="I89">
        <v>1.7941315020850861</v>
      </c>
      <c r="J89">
        <v>3.7076112783093271</v>
      </c>
      <c r="K89">
        <v>5.2208541952004879</v>
      </c>
      <c r="L89">
        <v>12.28783765249862</v>
      </c>
      <c r="M89"/>
      <c r="N89"/>
      <c r="O89"/>
      <c r="P89"/>
      <c r="Q89"/>
      <c r="R89"/>
      <c r="S89"/>
      <c r="T89"/>
      <c r="U89"/>
      <c r="V89"/>
      <c r="W89" t="s">
        <v>234</v>
      </c>
      <c r="X89" t="s">
        <v>235</v>
      </c>
      <c r="Y89" t="s">
        <v>236</v>
      </c>
      <c r="Z89" t="s">
        <v>237</v>
      </c>
      <c r="AA89" t="s">
        <v>238</v>
      </c>
      <c r="AB89" t="s">
        <v>239</v>
      </c>
      <c r="AC89" t="s">
        <v>240</v>
      </c>
      <c r="AD89" t="s">
        <v>241</v>
      </c>
      <c r="AE89" t="s">
        <v>242</v>
      </c>
      <c r="AF89" t="s">
        <v>243</v>
      </c>
      <c r="AG89" t="s">
        <v>244</v>
      </c>
      <c r="AH89" t="s">
        <v>245</v>
      </c>
      <c r="AI89" t="s">
        <v>246</v>
      </c>
      <c r="AJ89" t="s">
        <v>247</v>
      </c>
      <c r="AK89" t="s">
        <v>248</v>
      </c>
      <c r="AL89">
        <v>1.9417475728155309</v>
      </c>
      <c r="AM89">
        <v>10.23474178403759</v>
      </c>
      <c r="AN89">
        <v>3.220858895705534</v>
      </c>
      <c r="AO89">
        <v>5.9932659932659913</v>
      </c>
      <c r="AP89">
        <v>0.7366482504604065</v>
      </c>
      <c r="AQ89">
        <v>4.1442824251726567</v>
      </c>
      <c r="AR89">
        <v>9.8591549295774623</v>
      </c>
      <c r="AS89">
        <v>8.1168831168831126</v>
      </c>
      <c r="AT89">
        <v>5.4882394868139821</v>
      </c>
      <c r="AU89">
        <v>3.7914691943128069</v>
      </c>
      <c r="AV89">
        <v>7.4934268185802111</v>
      </c>
      <c r="AW89">
        <v>1.978021978021975</v>
      </c>
      <c r="AX89">
        <v>3.9349871685200961</v>
      </c>
      <c r="AY89">
        <v>7.027818448023444</v>
      </c>
      <c r="AZ89">
        <v>5.3600789214074194</v>
      </c>
      <c r="BA89"/>
      <c r="BB89"/>
      <c r="BC89"/>
      <c r="BD89"/>
      <c r="BE89"/>
      <c r="BF89"/>
      <c r="BG89"/>
      <c r="BH89"/>
      <c r="BI89"/>
      <c r="BJ89"/>
      <c r="BK89"/>
      <c r="BL89"/>
      <c r="BM89"/>
      <c r="BN89"/>
      <c r="BO89"/>
      <c r="BP89"/>
      <c r="BQ89"/>
      <c r="BR89"/>
      <c r="BS89"/>
      <c r="BT89"/>
      <c r="BU89"/>
      <c r="BV89"/>
      <c r="BW89"/>
      <c r="BX89"/>
      <c r="BY89"/>
      <c r="BZ89"/>
      <c r="CA89"/>
      <c r="CB89"/>
      <c r="CC89"/>
      <c r="CD89"/>
    </row>
    <row r="90">
      <c r="A90" t="s">
        <v>430</v>
      </c>
      <c r="B90">
        <v>2006</v>
      </c>
      <c r="C90" t="s">
        <v>434</v>
      </c>
      <c r="D90">
        <v>70</v>
      </c>
      <c r="E90" t="s">
        <v>249</v>
      </c>
      <c r="F90" t="s">
        <v>47</v>
      </c>
      <c r="G90" t="s">
        <v>191</v>
      </c>
      <c r="H90">
        <v>3.249739396931969</v>
      </c>
      <c r="I90">
        <v>0.97064370986225978</v>
      </c>
      <c r="J90">
        <v>0.64972910779922144</v>
      </c>
      <c r="K90">
        <v>0.1214996990704189</v>
      </c>
      <c r="L90">
        <v>0.1969698202824845</v>
      </c>
      <c r="M90"/>
      <c r="N90"/>
      <c r="O90"/>
      <c r="P90"/>
      <c r="Q90"/>
      <c r="R90"/>
      <c r="S90"/>
      <c r="T90"/>
      <c r="U90"/>
      <c r="V90"/>
      <c r="W90" t="s">
        <v>234</v>
      </c>
      <c r="X90" t="s">
        <v>235</v>
      </c>
      <c r="Y90" t="s">
        <v>236</v>
      </c>
      <c r="Z90" t="s">
        <v>237</v>
      </c>
      <c r="AA90" t="s">
        <v>238</v>
      </c>
      <c r="AB90" t="s">
        <v>239</v>
      </c>
      <c r="AC90" t="s">
        <v>240</v>
      </c>
      <c r="AD90" t="s">
        <v>241</v>
      </c>
      <c r="AE90" t="s">
        <v>242</v>
      </c>
      <c r="AF90" t="s">
        <v>243</v>
      </c>
      <c r="AG90" t="s">
        <v>244</v>
      </c>
      <c r="AH90" t="s">
        <v>245</v>
      </c>
      <c r="AI90" t="s">
        <v>246</v>
      </c>
      <c r="AJ90" t="s">
        <v>247</v>
      </c>
      <c r="AK90" t="s">
        <v>248</v>
      </c>
      <c r="AL90">
        <v>0.19417475728155309</v>
      </c>
      <c r="AM90">
        <v>0.28169014084507121</v>
      </c>
      <c r="AN90">
        <v>1.457055214723932</v>
      </c>
      <c r="AO90">
        <v>0.20202020202020191</v>
      </c>
      <c r="AP90">
        <v>0</v>
      </c>
      <c r="AQ90">
        <v>0.3069838833461227</v>
      </c>
      <c r="AR90">
        <v>0</v>
      </c>
      <c r="AS90">
        <v>0.81168831168831113</v>
      </c>
      <c r="AT90">
        <v>1.0691375623663599</v>
      </c>
      <c r="AU90">
        <v>0</v>
      </c>
      <c r="AV90">
        <v>0.92024539877300771</v>
      </c>
      <c r="AW90">
        <v>3.186813186813183</v>
      </c>
      <c r="AX90">
        <v>0.85543199315654261</v>
      </c>
      <c r="AY90">
        <v>0</v>
      </c>
      <c r="AZ90">
        <v>1.282472870766193</v>
      </c>
      <c r="BA90"/>
      <c r="BB90"/>
      <c r="BC90"/>
      <c r="BD90"/>
      <c r="BE90"/>
      <c r="BF90"/>
      <c r="BG90"/>
      <c r="BH90"/>
      <c r="BI90"/>
      <c r="BJ90"/>
      <c r="BK90"/>
      <c r="BL90"/>
      <c r="BM90"/>
      <c r="BN90"/>
      <c r="BO90"/>
      <c r="BP90"/>
      <c r="BQ90"/>
      <c r="BR90"/>
      <c r="BS90"/>
      <c r="BT90"/>
      <c r="BU90"/>
      <c r="BV90"/>
      <c r="BW90"/>
      <c r="BX90"/>
      <c r="BY90"/>
      <c r="BZ90"/>
      <c r="CA90"/>
      <c r="CB90"/>
      <c r="CC90"/>
      <c r="CD90"/>
    </row>
    <row r="91">
      <c r="A91" t="s">
        <v>430</v>
      </c>
      <c r="B91">
        <v>2006</v>
      </c>
      <c r="C91" t="s">
        <v>434</v>
      </c>
      <c r="D91">
        <v>122</v>
      </c>
      <c r="E91" t="s">
        <v>18</v>
      </c>
      <c r="F91" t="s">
        <v>14</v>
      </c>
      <c r="G91" t="s">
        <v>450</v>
      </c>
      <c r="H91">
        <v>95.326011400543848</v>
      </c>
      <c r="I91">
        <v>99.150450209389987</v>
      </c>
      <c r="J91">
        <v>99.404360407261066</v>
      </c>
      <c r="K91">
        <v>99.744520144521758</v>
      </c>
      <c r="L91">
        <v>99.778466532192695</v>
      </c>
      <c r="M91"/>
      <c r="N91"/>
      <c r="O91"/>
      <c r="P91"/>
      <c r="Q91"/>
      <c r="R91"/>
      <c r="S91"/>
      <c r="T91"/>
      <c r="U91"/>
      <c r="V91"/>
      <c r="W91" t="s">
        <v>234</v>
      </c>
      <c r="X91" t="s">
        <v>235</v>
      </c>
      <c r="Y91" t="s">
        <v>236</v>
      </c>
      <c r="Z91" t="s">
        <v>237</v>
      </c>
      <c r="AA91" t="s">
        <v>238</v>
      </c>
      <c r="AB91" t="s">
        <v>239</v>
      </c>
      <c r="AC91" t="s">
        <v>240</v>
      </c>
      <c r="AD91" t="s">
        <v>241</v>
      </c>
      <c r="AE91" t="s">
        <v>242</v>
      </c>
      <c r="AF91" t="s">
        <v>243</v>
      </c>
      <c r="AG91" t="s">
        <v>244</v>
      </c>
      <c r="AH91" t="s">
        <v>245</v>
      </c>
      <c r="AI91" t="s">
        <v>246</v>
      </c>
      <c r="AJ91" t="s">
        <v>247</v>
      </c>
      <c r="AK91" t="s">
        <v>248</v>
      </c>
      <c r="AL91">
        <v>97.864077669902912</v>
      </c>
      <c r="AM91">
        <v>99.624413145539904</v>
      </c>
      <c r="AN91">
        <v>98.121165644171739</v>
      </c>
      <c r="AO91">
        <v>97.306397306397301</v>
      </c>
      <c r="AP91">
        <v>100</v>
      </c>
      <c r="AQ91">
        <v>99.769762087490392</v>
      </c>
      <c r="AR91">
        <v>92.488262910798127</v>
      </c>
      <c r="AS91">
        <v>96.266233766233725</v>
      </c>
      <c r="AT91">
        <v>97.576621525302897</v>
      </c>
      <c r="AU91">
        <v>98.933649289099534</v>
      </c>
      <c r="AV91">
        <v>99.912357581069244</v>
      </c>
      <c r="AW91">
        <v>99.560439560439576</v>
      </c>
      <c r="AX91">
        <v>100</v>
      </c>
      <c r="AY91">
        <v>99.560761346998532</v>
      </c>
      <c r="AZ91">
        <v>99.704044722130888</v>
      </c>
      <c r="BA91">
        <v>2745.7428410425782</v>
      </c>
      <c r="BB91">
        <v>3482.050256087995</v>
      </c>
      <c r="BC91">
        <v>3916.206686219256</v>
      </c>
      <c r="BD91">
        <v>4182.8104571796066</v>
      </c>
      <c r="BE91">
        <v>4134.4103002551874</v>
      </c>
      <c r="BF91"/>
      <c r="BG91"/>
      <c r="BH91"/>
      <c r="BI91"/>
      <c r="BJ91"/>
      <c r="BK91"/>
      <c r="BL91"/>
      <c r="BM91"/>
      <c r="BN91"/>
      <c r="BO91"/>
      <c r="BP91">
        <v>545.29366260889458</v>
      </c>
      <c r="BQ91">
        <v>1042.866147193391</v>
      </c>
      <c r="BR91">
        <v>2426.151911488234</v>
      </c>
      <c r="BS91">
        <v>1541.1968493669519</v>
      </c>
      <c r="BT91">
        <v>542.63826694957345</v>
      </c>
      <c r="BU91">
        <v>1257.1165463711329</v>
      </c>
      <c r="BV91">
        <v>189.87236660065111</v>
      </c>
      <c r="BW91">
        <v>623.90515291180895</v>
      </c>
      <c r="BX91">
        <v>1334.2327897438281</v>
      </c>
      <c r="BY91">
        <v>818.06097334329422</v>
      </c>
      <c r="BZ91">
        <v>2307.29873407476</v>
      </c>
      <c r="CA91">
        <v>903.87506293173851</v>
      </c>
      <c r="CB91">
        <v>1107.8627488831551</v>
      </c>
      <c r="CC91">
        <v>720.38630361194623</v>
      </c>
      <c r="CD91">
        <v>3100.4630247052369</v>
      </c>
    </row>
    <row r="92">
      <c r="A92" t="s">
        <v>430</v>
      </c>
      <c r="B92">
        <v>2006</v>
      </c>
      <c r="C92" t="s">
        <v>434</v>
      </c>
      <c r="D92">
        <v>123</v>
      </c>
      <c r="E92" t="s">
        <v>18</v>
      </c>
      <c r="F92" t="s">
        <v>52</v>
      </c>
      <c r="G92" t="s">
        <v>191</v>
      </c>
      <c r="H92">
        <v>4.673988599456159</v>
      </c>
      <c r="I92">
        <v>0.84954979061000901</v>
      </c>
      <c r="J92">
        <v>0.59563959273893885</v>
      </c>
      <c r="K92">
        <v>0.25547985547824881</v>
      </c>
      <c r="L92">
        <v>0.22153346780732919</v>
      </c>
      <c r="M92"/>
      <c r="N92"/>
      <c r="O92"/>
      <c r="P92"/>
      <c r="Q92"/>
      <c r="R92"/>
      <c r="S92"/>
      <c r="T92"/>
      <c r="U92"/>
      <c r="V92"/>
      <c r="W92" t="s">
        <v>234</v>
      </c>
      <c r="X92" t="s">
        <v>235</v>
      </c>
      <c r="Y92" t="s">
        <v>236</v>
      </c>
      <c r="Z92" t="s">
        <v>237</v>
      </c>
      <c r="AA92" t="s">
        <v>238</v>
      </c>
      <c r="AB92" t="s">
        <v>239</v>
      </c>
      <c r="AC92" t="s">
        <v>240</v>
      </c>
      <c r="AD92" t="s">
        <v>241</v>
      </c>
      <c r="AE92" t="s">
        <v>242</v>
      </c>
      <c r="AF92" t="s">
        <v>243</v>
      </c>
      <c r="AG92" t="s">
        <v>244</v>
      </c>
      <c r="AH92" t="s">
        <v>245</v>
      </c>
      <c r="AI92" t="s">
        <v>246</v>
      </c>
      <c r="AJ92" t="s">
        <v>247</v>
      </c>
      <c r="AK92" t="s">
        <v>248</v>
      </c>
      <c r="AL92">
        <v>2.1359223300970842</v>
      </c>
      <c r="AM92">
        <v>0.37558685446009488</v>
      </c>
      <c r="AN92">
        <v>1.8788343558282281</v>
      </c>
      <c r="AO92">
        <v>2.693602693602692</v>
      </c>
      <c r="AP92">
        <v>0</v>
      </c>
      <c r="AQ92">
        <v>0.230237912509592</v>
      </c>
      <c r="AR92">
        <v>7.5117370892018753</v>
      </c>
      <c r="AS92">
        <v>3.7337662337662318</v>
      </c>
      <c r="AT92">
        <v>2.423378474697083</v>
      </c>
      <c r="AU92">
        <v>1.0663507109004771</v>
      </c>
      <c r="AV92">
        <v>0.087642418930762606</v>
      </c>
      <c r="AW92">
        <v>0.43956043956043911</v>
      </c>
      <c r="AX92">
        <v>0</v>
      </c>
      <c r="AY92">
        <v>0.43923865300146531</v>
      </c>
      <c r="AZ92">
        <v>0.29595527786912129</v>
      </c>
      <c r="BA92">
        <v>134.62821477074991</v>
      </c>
      <c r="BB92">
        <v>29.83521567179865</v>
      </c>
      <c r="BC92">
        <v>23.46625184352332</v>
      </c>
      <c r="BD92">
        <v>10.71360922429426</v>
      </c>
      <c r="BE92">
        <v>9.179438038951643</v>
      </c>
      <c r="BF92"/>
      <c r="BG92"/>
      <c r="BH92"/>
      <c r="BI92"/>
      <c r="BJ92"/>
      <c r="BK92"/>
      <c r="BL92"/>
      <c r="BM92"/>
      <c r="BN92"/>
      <c r="BO92"/>
      <c r="BP92">
        <v>11.90125057281316</v>
      </c>
      <c r="BQ92">
        <v>3.931634862180561</v>
      </c>
      <c r="BR92">
        <v>46.456210888207877</v>
      </c>
      <c r="BS92">
        <v>42.662888563791029</v>
      </c>
      <c r="BT92">
        <v>0</v>
      </c>
      <c r="BU92">
        <v>2.9010381839333692</v>
      </c>
      <c r="BV92">
        <v>15.42110591680415</v>
      </c>
      <c r="BW92">
        <v>24.19868215340912</v>
      </c>
      <c r="BX92">
        <v>33.136533857772299</v>
      </c>
      <c r="BY92">
        <v>8.8174236647780457</v>
      </c>
      <c r="BZ92">
        <v>2.0239462579603189</v>
      </c>
      <c r="CA92">
        <v>3.9906183793895691</v>
      </c>
      <c r="CB92">
        <v>0</v>
      </c>
      <c r="CC92">
        <v>3.178174868876241</v>
      </c>
      <c r="CD92">
        <v>9.2032213794020663</v>
      </c>
    </row>
    <row r="93">
      <c r="A93" t="s">
        <v>430</v>
      </c>
      <c r="B93">
        <v>2006</v>
      </c>
      <c r="C93" t="s">
        <v>434</v>
      </c>
      <c r="D93">
        <v>124</v>
      </c>
      <c r="E93" t="s">
        <v>51</v>
      </c>
      <c r="F93" t="s">
        <v>15</v>
      </c>
      <c r="G93" t="s">
        <v>451</v>
      </c>
      <c r="H93">
        <v>80.051079878958959</v>
      </c>
      <c r="I93">
        <v>88.857976876714901</v>
      </c>
      <c r="J93">
        <v>92.799170440252155</v>
      </c>
      <c r="K93">
        <v>96.285487612434778</v>
      </c>
      <c r="L93">
        <v>98.662953338200339</v>
      </c>
      <c r="M93"/>
      <c r="N93"/>
      <c r="O93"/>
      <c r="P93"/>
      <c r="Q93"/>
      <c r="R93"/>
      <c r="S93"/>
      <c r="T93"/>
      <c r="U93"/>
      <c r="V93"/>
      <c r="W93" t="s">
        <v>234</v>
      </c>
      <c r="X93" t="s">
        <v>235</v>
      </c>
      <c r="Y93" t="s">
        <v>236</v>
      </c>
      <c r="Z93" t="s">
        <v>237</v>
      </c>
      <c r="AA93" t="s">
        <v>238</v>
      </c>
      <c r="AB93" t="s">
        <v>239</v>
      </c>
      <c r="AC93" t="s">
        <v>240</v>
      </c>
      <c r="AD93" t="s">
        <v>241</v>
      </c>
      <c r="AE93" t="s">
        <v>242</v>
      </c>
      <c r="AF93" t="s">
        <v>243</v>
      </c>
      <c r="AG93" t="s">
        <v>244</v>
      </c>
      <c r="AH93" t="s">
        <v>245</v>
      </c>
      <c r="AI93" t="s">
        <v>246</v>
      </c>
      <c r="AJ93" t="s">
        <v>247</v>
      </c>
      <c r="AK93" t="s">
        <v>248</v>
      </c>
      <c r="AL93">
        <v>93.786407766990294</v>
      </c>
      <c r="AM93">
        <v>92.676056338028175</v>
      </c>
      <c r="AN93">
        <v>92.523006134969208</v>
      </c>
      <c r="AO93">
        <v>91.111111111111114</v>
      </c>
      <c r="AP93">
        <v>95.580110497237598</v>
      </c>
      <c r="AQ93">
        <v>96.085955487336861</v>
      </c>
      <c r="AR93">
        <v>92.488262910798127</v>
      </c>
      <c r="AS93">
        <v>91.233766233766218</v>
      </c>
      <c r="AT93">
        <v>93.941553813257272</v>
      </c>
      <c r="AU93">
        <v>97.511848341232238</v>
      </c>
      <c r="AV93">
        <v>86.722173531989753</v>
      </c>
      <c r="AW93">
        <v>94.39560439560438</v>
      </c>
      <c r="AX93">
        <v>93.071000855432089</v>
      </c>
      <c r="AY93">
        <v>87.554904831625223</v>
      </c>
      <c r="AZ93">
        <v>91.943439658007236</v>
      </c>
      <c r="BA93">
        <v>2305.76813469954</v>
      </c>
      <c r="BB93">
        <v>3120.5903804330269</v>
      </c>
      <c r="BC93">
        <v>3655.983804581369</v>
      </c>
      <c r="BD93">
        <v>4037.755095481798</v>
      </c>
      <c r="BE93">
        <v>4088.1880100196031</v>
      </c>
      <c r="BF93"/>
      <c r="BG93"/>
      <c r="BH93"/>
      <c r="BI93"/>
      <c r="BJ93"/>
      <c r="BK93"/>
      <c r="BL93"/>
      <c r="BM93"/>
      <c r="BN93"/>
      <c r="BO93"/>
      <c r="BP93">
        <v>522.57309333352396</v>
      </c>
      <c r="BQ93">
        <v>970.13090224305074</v>
      </c>
      <c r="BR93">
        <v>2287.731364760104</v>
      </c>
      <c r="BS93">
        <v>1443.0722056702321</v>
      </c>
      <c r="BT93">
        <v>518.6542551506974</v>
      </c>
      <c r="BU93">
        <v>1210.6999354281979</v>
      </c>
      <c r="BV93">
        <v>189.87236660065111</v>
      </c>
      <c r="BW93">
        <v>591.28953783547513</v>
      </c>
      <c r="BX93">
        <v>1284.52798895717</v>
      </c>
      <c r="BY93">
        <v>806.30440845692362</v>
      </c>
      <c r="BZ93">
        <v>2002.6948222517381</v>
      </c>
      <c r="CA93">
        <v>856.98529697391086</v>
      </c>
      <c r="CB93">
        <v>1031.0989484900549</v>
      </c>
      <c r="CC93">
        <v>633.51619052932949</v>
      </c>
      <c r="CD93">
        <v>2859.1341085342492</v>
      </c>
    </row>
    <row r="94">
      <c r="A94" t="s">
        <v>430</v>
      </c>
      <c r="B94">
        <v>2006</v>
      </c>
      <c r="C94" t="s">
        <v>434</v>
      </c>
      <c r="D94">
        <v>125</v>
      </c>
      <c r="E94" t="s">
        <v>51</v>
      </c>
      <c r="F94" t="s">
        <v>16</v>
      </c>
      <c r="G94" t="s">
        <v>452</v>
      </c>
      <c r="H94">
        <v>15.27493152158516</v>
      </c>
      <c r="I94">
        <v>10.292473332675099</v>
      </c>
      <c r="J94">
        <v>6.6051899670089007</v>
      </c>
      <c r="K94">
        <v>3.459032532087059</v>
      </c>
      <c r="L94">
        <v>1.115513193992308</v>
      </c>
      <c r="M94"/>
      <c r="N94"/>
      <c r="O94"/>
      <c r="P94"/>
      <c r="Q94"/>
      <c r="R94"/>
      <c r="S94"/>
      <c r="T94"/>
      <c r="U94"/>
      <c r="V94"/>
      <c r="W94" t="s">
        <v>234</v>
      </c>
      <c r="X94" t="s">
        <v>235</v>
      </c>
      <c r="Y94" t="s">
        <v>236</v>
      </c>
      <c r="Z94" t="s">
        <v>237</v>
      </c>
      <c r="AA94" t="s">
        <v>238</v>
      </c>
      <c r="AB94" t="s">
        <v>239</v>
      </c>
      <c r="AC94" t="s">
        <v>240</v>
      </c>
      <c r="AD94" t="s">
        <v>241</v>
      </c>
      <c r="AE94" t="s">
        <v>242</v>
      </c>
      <c r="AF94" t="s">
        <v>243</v>
      </c>
      <c r="AG94" t="s">
        <v>244</v>
      </c>
      <c r="AH94" t="s">
        <v>245</v>
      </c>
      <c r="AI94" t="s">
        <v>246</v>
      </c>
      <c r="AJ94" t="s">
        <v>247</v>
      </c>
      <c r="AK94" t="s">
        <v>248</v>
      </c>
      <c r="AL94">
        <v>4.0776699029126151</v>
      </c>
      <c r="AM94">
        <v>6.9483568075117548</v>
      </c>
      <c r="AN94">
        <v>5.5981595092024747</v>
      </c>
      <c r="AO94">
        <v>6.1952861952861928</v>
      </c>
      <c r="AP94">
        <v>4.4198895027624392</v>
      </c>
      <c r="AQ94">
        <v>3.6838066001534711</v>
      </c>
      <c r="AR94">
        <v>0</v>
      </c>
      <c r="AS94">
        <v>5.0324675324675292</v>
      </c>
      <c r="AT94">
        <v>3.6350677120456241</v>
      </c>
      <c r="AU94">
        <v>1.421800947867303</v>
      </c>
      <c r="AV94">
        <v>13.190184049079811</v>
      </c>
      <c r="AW94">
        <v>5.164835164835158</v>
      </c>
      <c r="AX94">
        <v>6.9289991445679959</v>
      </c>
      <c r="AY94">
        <v>12.005856515373379</v>
      </c>
      <c r="AZ94">
        <v>7.7606050641236228</v>
      </c>
      <c r="BA94">
        <v>439.97470634304528</v>
      </c>
      <c r="BB94">
        <v>361.45987565496779</v>
      </c>
      <c r="BC94">
        <v>260.2228816378875</v>
      </c>
      <c r="BD94">
        <v>145.05536169781101</v>
      </c>
      <c r="BE94">
        <v>46.222290235582477</v>
      </c>
      <c r="BF94"/>
      <c r="BG94"/>
      <c r="BH94"/>
      <c r="BI94"/>
      <c r="BJ94"/>
      <c r="BK94"/>
      <c r="BL94"/>
      <c r="BM94"/>
      <c r="BN94"/>
      <c r="BO94"/>
      <c r="BP94">
        <v>22.720569275370579</v>
      </c>
      <c r="BQ94">
        <v>72.735244950340359</v>
      </c>
      <c r="BR94">
        <v>138.42054672812961</v>
      </c>
      <c r="BS94">
        <v>98.124643696719374</v>
      </c>
      <c r="BT94">
        <v>23.984011798876221</v>
      </c>
      <c r="BU94">
        <v>46.416610942933893</v>
      </c>
      <c r="BV94">
        <v>0</v>
      </c>
      <c r="BW94">
        <v>32.615615076334016</v>
      </c>
      <c r="BX94">
        <v>49.704800786658438</v>
      </c>
      <c r="BY94">
        <v>11.756564886370731</v>
      </c>
      <c r="BZ94">
        <v>304.60391182302862</v>
      </c>
      <c r="CA94">
        <v>46.889765957827429</v>
      </c>
      <c r="CB94">
        <v>76.763800393101306</v>
      </c>
      <c r="CC94">
        <v>86.870113082617252</v>
      </c>
      <c r="CD94">
        <v>241.32891617098741</v>
      </c>
    </row>
    <row r="95">
      <c r="A95" t="s">
        <v>430</v>
      </c>
      <c r="B95">
        <v>2006</v>
      </c>
      <c r="C95" t="s">
        <v>434</v>
      </c>
      <c r="D95">
        <v>126</v>
      </c>
      <c r="E95" t="s">
        <v>51</v>
      </c>
      <c r="F95" t="s">
        <v>22</v>
      </c>
      <c r="G95" t="s">
        <v>453</v>
      </c>
      <c r="H95">
        <v>4.2038779736097363</v>
      </c>
      <c r="I95">
        <v>0.79160298832174958</v>
      </c>
      <c r="J95">
        <v>0.46211117148337111</v>
      </c>
      <c r="K95">
        <v>0.25547985547824881</v>
      </c>
      <c r="L95">
        <v>0.22153346780732919</v>
      </c>
      <c r="M95"/>
      <c r="N95"/>
      <c r="O95"/>
      <c r="P95"/>
      <c r="Q95"/>
      <c r="R95"/>
      <c r="S95"/>
      <c r="T95"/>
      <c r="U95"/>
      <c r="V95"/>
      <c r="W95" t="s">
        <v>234</v>
      </c>
      <c r="X95" t="s">
        <v>235</v>
      </c>
      <c r="Y95" t="s">
        <v>236</v>
      </c>
      <c r="Z95" t="s">
        <v>237</v>
      </c>
      <c r="AA95" t="s">
        <v>238</v>
      </c>
      <c r="AB95" t="s">
        <v>239</v>
      </c>
      <c r="AC95" t="s">
        <v>240</v>
      </c>
      <c r="AD95" t="s">
        <v>241</v>
      </c>
      <c r="AE95" t="s">
        <v>242</v>
      </c>
      <c r="AF95" t="s">
        <v>243</v>
      </c>
      <c r="AG95" t="s">
        <v>244</v>
      </c>
      <c r="AH95" t="s">
        <v>245</v>
      </c>
      <c r="AI95" t="s">
        <v>246</v>
      </c>
      <c r="AJ95" t="s">
        <v>247</v>
      </c>
      <c r="AK95" t="s">
        <v>248</v>
      </c>
      <c r="AL95">
        <v>2.1359223300970842</v>
      </c>
      <c r="AM95">
        <v>0.28169014084507121</v>
      </c>
      <c r="AN95">
        <v>1.8788343558282281</v>
      </c>
      <c r="AO95">
        <v>2.693602693602692</v>
      </c>
      <c r="AP95">
        <v>0</v>
      </c>
      <c r="AQ95">
        <v>0.230237912509592</v>
      </c>
      <c r="AR95">
        <v>7.5117370892018753</v>
      </c>
      <c r="AS95">
        <v>1.136363636363636</v>
      </c>
      <c r="AT95">
        <v>2.3521026372059919</v>
      </c>
      <c r="AU95">
        <v>1.0663507109004771</v>
      </c>
      <c r="AV95">
        <v>0.087642418930762606</v>
      </c>
      <c r="AW95">
        <v>0.43956043956043911</v>
      </c>
      <c r="AX95">
        <v>0</v>
      </c>
      <c r="AY95">
        <v>0.43923865300146531</v>
      </c>
      <c r="AZ95">
        <v>0.2301874383426499</v>
      </c>
      <c r="BA95">
        <v>121.0872843735667</v>
      </c>
      <c r="BB95">
        <v>27.800190340887891</v>
      </c>
      <c r="BC95">
        <v>18.205668766695251</v>
      </c>
      <c r="BD95">
        <v>10.71360922429426</v>
      </c>
      <c r="BE95">
        <v>9.179438038951643</v>
      </c>
      <c r="BF95"/>
      <c r="BG95"/>
      <c r="BH95"/>
      <c r="BI95"/>
      <c r="BJ95"/>
      <c r="BK95"/>
      <c r="BL95"/>
      <c r="BM95"/>
      <c r="BN95"/>
      <c r="BO95"/>
      <c r="BP95">
        <v>11.90125057281316</v>
      </c>
      <c r="BQ95">
        <v>2.94872614663542</v>
      </c>
      <c r="BR95">
        <v>46.456210888207877</v>
      </c>
      <c r="BS95">
        <v>42.662888563791029</v>
      </c>
      <c r="BT95">
        <v>0</v>
      </c>
      <c r="BU95">
        <v>2.9010381839333692</v>
      </c>
      <c r="BV95">
        <v>15.42110591680415</v>
      </c>
      <c r="BW95">
        <v>7.3648163075592947</v>
      </c>
      <c r="BX95">
        <v>32.161929920779002</v>
      </c>
      <c r="BY95">
        <v>8.8174236647780457</v>
      </c>
      <c r="BZ95">
        <v>2.0239462579603189</v>
      </c>
      <c r="CA95">
        <v>3.9906183793895691</v>
      </c>
      <c r="CB95">
        <v>0</v>
      </c>
      <c r="CC95">
        <v>3.178174868876241</v>
      </c>
      <c r="CD95">
        <v>7.1580610728682741</v>
      </c>
    </row>
    <row r="96">
      <c r="A96" t="s">
        <v>430</v>
      </c>
      <c r="B96">
        <v>2006</v>
      </c>
      <c r="C96" t="s">
        <v>434</v>
      </c>
      <c r="D96">
        <v>127</v>
      </c>
      <c r="E96" t="s">
        <v>51</v>
      </c>
      <c r="F96" t="s">
        <v>19</v>
      </c>
      <c r="G96" t="s">
        <v>454</v>
      </c>
      <c r="H96">
        <v>0.47011062584642199</v>
      </c>
      <c r="I96">
        <v>0.057946802288259401</v>
      </c>
      <c r="J96">
        <v>0.13352842125556769</v>
      </c>
      <c r="K96">
        <v>0</v>
      </c>
      <c r="L96">
        <v>0</v>
      </c>
      <c r="M96"/>
      <c r="N96"/>
      <c r="O96"/>
      <c r="P96"/>
      <c r="Q96"/>
      <c r="R96"/>
      <c r="S96"/>
      <c r="T96"/>
      <c r="U96"/>
      <c r="V96"/>
      <c r="W96" t="s">
        <v>234</v>
      </c>
      <c r="X96" t="s">
        <v>235</v>
      </c>
      <c r="Y96" t="s">
        <v>236</v>
      </c>
      <c r="Z96" t="s">
        <v>237</v>
      </c>
      <c r="AA96" t="s">
        <v>238</v>
      </c>
      <c r="AB96" t="s">
        <v>239</v>
      </c>
      <c r="AC96" t="s">
        <v>240</v>
      </c>
      <c r="AD96" t="s">
        <v>241</v>
      </c>
      <c r="AE96" t="s">
        <v>242</v>
      </c>
      <c r="AF96" t="s">
        <v>243</v>
      </c>
      <c r="AG96" t="s">
        <v>244</v>
      </c>
      <c r="AH96" t="s">
        <v>245</v>
      </c>
      <c r="AI96" t="s">
        <v>246</v>
      </c>
      <c r="AJ96" t="s">
        <v>247</v>
      </c>
      <c r="AK96" t="s">
        <v>248</v>
      </c>
      <c r="AL96">
        <v>0</v>
      </c>
      <c r="AM96">
        <v>0.093896713615023705</v>
      </c>
      <c r="AN96">
        <v>0</v>
      </c>
      <c r="AO96">
        <v>0</v>
      </c>
      <c r="AP96">
        <v>0</v>
      </c>
      <c r="AQ96">
        <v>0</v>
      </c>
      <c r="AR96">
        <v>0</v>
      </c>
      <c r="AS96">
        <v>2.597402597402596</v>
      </c>
      <c r="AT96">
        <v>0.071275837491090704</v>
      </c>
      <c r="AU96">
        <v>0</v>
      </c>
      <c r="AV96">
        <v>0</v>
      </c>
      <c r="AW96">
        <v>0</v>
      </c>
      <c r="AX96">
        <v>0</v>
      </c>
      <c r="AY96">
        <v>0</v>
      </c>
      <c r="AZ96">
        <v>0.065767839526471403</v>
      </c>
      <c r="BA96">
        <v>13.54093039718323</v>
      </c>
      <c r="BB96">
        <v>2.035025330910754</v>
      </c>
      <c r="BC96">
        <v>5.2605830768280679</v>
      </c>
      <c r="BD96">
        <v>0</v>
      </c>
      <c r="BE96">
        <v>0</v>
      </c>
      <c r="BF96"/>
      <c r="BG96"/>
      <c r="BH96"/>
      <c r="BI96"/>
      <c r="BJ96"/>
      <c r="BK96"/>
      <c r="BL96"/>
      <c r="BM96"/>
      <c r="BN96"/>
      <c r="BO96"/>
      <c r="BP96">
        <v>0</v>
      </c>
      <c r="BQ96">
        <v>0.98290871554514014</v>
      </c>
      <c r="BR96">
        <v>0</v>
      </c>
      <c r="BS96">
        <v>0</v>
      </c>
      <c r="BT96">
        <v>0</v>
      </c>
      <c r="BU96">
        <v>0</v>
      </c>
      <c r="BV96">
        <v>0</v>
      </c>
      <c r="BW96">
        <v>16.833865845849822</v>
      </c>
      <c r="BX96">
        <v>0.97460393699330272</v>
      </c>
      <c r="BY96">
        <v>0</v>
      </c>
      <c r="BZ96">
        <v>0</v>
      </c>
      <c r="CA96">
        <v>0</v>
      </c>
      <c r="CB96">
        <v>0</v>
      </c>
      <c r="CC96">
        <v>0</v>
      </c>
      <c r="CD96">
        <v>2.0451603065337931</v>
      </c>
    </row>
    <row r="97">
      <c r="A97" t="s">
        <v>430</v>
      </c>
      <c r="B97">
        <v>2006</v>
      </c>
      <c r="C97" t="s">
        <v>434</v>
      </c>
      <c r="D97">
        <v>128</v>
      </c>
      <c r="E97" t="s">
        <v>181</v>
      </c>
      <c r="F97" t="s">
        <v>50</v>
      </c>
      <c r="G97" t="s">
        <v>458</v>
      </c>
      <c r="H97">
        <v>16.023886132613349</v>
      </c>
      <c r="I97">
        <v>10.38066222688756</v>
      </c>
      <c r="J97">
        <v>6.6447688410723087</v>
      </c>
      <c r="K97">
        <v>3.467892298318946</v>
      </c>
      <c r="L97">
        <v>1.1179899158225659</v>
      </c>
      <c r="M97"/>
      <c r="N97"/>
      <c r="O97"/>
      <c r="P97"/>
      <c r="Q97"/>
      <c r="R97"/>
      <c r="S97"/>
      <c r="T97"/>
      <c r="U97"/>
      <c r="V97"/>
      <c r="W97" t="s">
        <v>234</v>
      </c>
      <c r="X97" t="s">
        <v>235</v>
      </c>
      <c r="Y97" t="s">
        <v>236</v>
      </c>
      <c r="Z97" t="s">
        <v>237</v>
      </c>
      <c r="AA97" t="s">
        <v>238</v>
      </c>
      <c r="AB97" t="s">
        <v>239</v>
      </c>
      <c r="AC97" t="s">
        <v>240</v>
      </c>
      <c r="AD97" t="s">
        <v>241</v>
      </c>
      <c r="AE97" t="s">
        <v>242</v>
      </c>
      <c r="AF97" t="s">
        <v>243</v>
      </c>
      <c r="AG97" t="s">
        <v>244</v>
      </c>
      <c r="AH97" t="s">
        <v>245</v>
      </c>
      <c r="AI97" t="s">
        <v>246</v>
      </c>
      <c r="AJ97" t="s">
        <v>247</v>
      </c>
      <c r="AK97" t="s">
        <v>248</v>
      </c>
      <c r="AL97">
        <v>4.1666666666666607</v>
      </c>
      <c r="AM97">
        <v>6.9745523091423376</v>
      </c>
      <c r="AN97">
        <v>5.7053536537710272</v>
      </c>
      <c r="AO97">
        <v>6.3667820069204133</v>
      </c>
      <c r="AP97">
        <v>4.4198895027624392</v>
      </c>
      <c r="AQ97">
        <v>3.6923076923076721</v>
      </c>
      <c r="AR97">
        <v>0</v>
      </c>
      <c r="AS97">
        <v>5.2276559865092747</v>
      </c>
      <c r="AT97">
        <v>3.725346968590221</v>
      </c>
      <c r="AU97">
        <v>1.437125748502998</v>
      </c>
      <c r="AV97">
        <v>13.201754385964961</v>
      </c>
      <c r="AW97">
        <v>5.187637969094915</v>
      </c>
      <c r="AX97">
        <v>6.9289991445679959</v>
      </c>
      <c r="AY97">
        <v>12.058823529411789</v>
      </c>
      <c r="AZ97">
        <v>7.7836411609498457</v>
      </c>
      <c r="BA97"/>
      <c r="BB97"/>
      <c r="BC97"/>
      <c r="BD97"/>
      <c r="BE97"/>
      <c r="BF97"/>
      <c r="BG97"/>
      <c r="BH97"/>
      <c r="BI97"/>
      <c r="BJ97"/>
      <c r="BK97"/>
      <c r="BL97"/>
      <c r="BM97"/>
      <c r="BN97"/>
      <c r="BO97"/>
      <c r="BP97"/>
      <c r="BQ97"/>
      <c r="BR97"/>
      <c r="BS97"/>
      <c r="BT97"/>
      <c r="BU97"/>
      <c r="BV97"/>
      <c r="BW97"/>
      <c r="BX97"/>
      <c r="BY97"/>
      <c r="BZ97"/>
      <c r="CA97"/>
      <c r="CB97"/>
      <c r="CC97"/>
      <c r="CD97"/>
    </row>
    <row r="98">
      <c r="A98" t="s">
        <v>430</v>
      </c>
      <c r="B98">
        <v>2006</v>
      </c>
      <c r="C98" t="s">
        <v>434</v>
      </c>
      <c r="D98">
        <v>129</v>
      </c>
      <c r="E98" t="s">
        <v>181</v>
      </c>
      <c r="F98" t="s">
        <v>49</v>
      </c>
      <c r="G98" t="s">
        <v>191</v>
      </c>
      <c r="H98">
        <v>83.976113867386943</v>
      </c>
      <c r="I98">
        <v>89.619337773112449</v>
      </c>
      <c r="J98">
        <v>93.355231158927694</v>
      </c>
      <c r="K98">
        <v>96.532107701681127</v>
      </c>
      <c r="L98">
        <v>98.882010084177381</v>
      </c>
      <c r="M98"/>
      <c r="N98"/>
      <c r="O98"/>
      <c r="P98"/>
      <c r="Q98"/>
      <c r="R98"/>
      <c r="S98"/>
      <c r="T98"/>
      <c r="U98"/>
      <c r="V98"/>
      <c r="W98" t="s">
        <v>234</v>
      </c>
      <c r="X98" t="s">
        <v>235</v>
      </c>
      <c r="Y98" t="s">
        <v>236</v>
      </c>
      <c r="Z98" t="s">
        <v>237</v>
      </c>
      <c r="AA98" t="s">
        <v>238</v>
      </c>
      <c r="AB98" t="s">
        <v>239</v>
      </c>
      <c r="AC98" t="s">
        <v>240</v>
      </c>
      <c r="AD98" t="s">
        <v>241</v>
      </c>
      <c r="AE98" t="s">
        <v>242</v>
      </c>
      <c r="AF98" t="s">
        <v>243</v>
      </c>
      <c r="AG98" t="s">
        <v>244</v>
      </c>
      <c r="AH98" t="s">
        <v>245</v>
      </c>
      <c r="AI98" t="s">
        <v>246</v>
      </c>
      <c r="AJ98" t="s">
        <v>247</v>
      </c>
      <c r="AK98" t="s">
        <v>248</v>
      </c>
      <c r="AL98">
        <v>95.833333333333329</v>
      </c>
      <c r="AM98">
        <v>93.025447690857689</v>
      </c>
      <c r="AN98">
        <v>94.29464634622893</v>
      </c>
      <c r="AO98">
        <v>93.633217993079583</v>
      </c>
      <c r="AP98">
        <v>95.580110497237598</v>
      </c>
      <c r="AQ98">
        <v>96.307692307692264</v>
      </c>
      <c r="AR98">
        <v>100</v>
      </c>
      <c r="AS98">
        <v>94.772344013490766</v>
      </c>
      <c r="AT98">
        <v>96.27465303140977</v>
      </c>
      <c r="AU98">
        <v>98.562874251497007</v>
      </c>
      <c r="AV98">
        <v>86.798245614035366</v>
      </c>
      <c r="AW98">
        <v>94.812362030905064</v>
      </c>
      <c r="AX98">
        <v>93.071000855432089</v>
      </c>
      <c r="AY98">
        <v>87.941176470588275</v>
      </c>
      <c r="AZ98">
        <v>92.21635883905013</v>
      </c>
      <c r="BA98"/>
      <c r="BB98"/>
      <c r="BC98"/>
      <c r="BD98"/>
      <c r="BE98"/>
      <c r="BF98"/>
      <c r="BG98"/>
      <c r="BH98"/>
      <c r="BI98"/>
      <c r="BJ98"/>
      <c r="BK98"/>
      <c r="BL98"/>
      <c r="BM98"/>
      <c r="BN98"/>
      <c r="BO98"/>
      <c r="BP98"/>
      <c r="BQ98"/>
      <c r="BR98"/>
      <c r="BS98"/>
      <c r="BT98"/>
      <c r="BU98"/>
      <c r="BV98"/>
      <c r="BW98"/>
      <c r="BX98"/>
      <c r="BY98"/>
      <c r="BZ98"/>
      <c r="CA98"/>
      <c r="CB98"/>
      <c r="CC98"/>
      <c r="CD98"/>
    </row>
    <row r="99">
      <c r="A99" t="s">
        <v>430</v>
      </c>
      <c r="B99">
        <v>2006</v>
      </c>
      <c r="C99" t="s">
        <v>434</v>
      </c>
      <c r="D99">
        <v>130</v>
      </c>
      <c r="E99" t="s">
        <v>48</v>
      </c>
      <c r="F99" t="s">
        <v>43</v>
      </c>
      <c r="G99" t="s">
        <v>191</v>
      </c>
      <c r="H99">
        <v>92.612704594364942</v>
      </c>
      <c r="I99">
        <v>95.985760528985978</v>
      </c>
      <c r="J99">
        <v>96.793813321538366</v>
      </c>
      <c r="K99">
        <v>100</v>
      </c>
      <c r="L99">
        <v>100</v>
      </c>
      <c r="M99"/>
      <c r="N99"/>
      <c r="O99"/>
      <c r="P99"/>
      <c r="Q99"/>
      <c r="R99"/>
      <c r="S99"/>
      <c r="T99"/>
      <c r="U99"/>
      <c r="V99"/>
      <c r="W99" t="s">
        <v>234</v>
      </c>
      <c r="X99" t="s">
        <v>235</v>
      </c>
      <c r="Y99" t="s">
        <v>236</v>
      </c>
      <c r="Z99" t="s">
        <v>237</v>
      </c>
      <c r="AA99" t="s">
        <v>238</v>
      </c>
      <c r="AB99" t="s">
        <v>239</v>
      </c>
      <c r="AC99" t="s">
        <v>240</v>
      </c>
      <c r="AD99" t="s">
        <v>241</v>
      </c>
      <c r="AE99" t="s">
        <v>242</v>
      </c>
      <c r="AF99" t="s">
        <v>243</v>
      </c>
      <c r="AG99" t="s">
        <v>244</v>
      </c>
      <c r="AH99" t="s">
        <v>245</v>
      </c>
      <c r="AI99" t="s">
        <v>246</v>
      </c>
      <c r="AJ99" t="s">
        <v>247</v>
      </c>
      <c r="AK99" t="s">
        <v>248</v>
      </c>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row>
    <row r="100">
      <c r="A100" t="s">
        <v>430</v>
      </c>
      <c r="B100">
        <v>2006</v>
      </c>
      <c r="C100" t="s">
        <v>434</v>
      </c>
      <c r="D100">
        <v>135</v>
      </c>
      <c r="E100" t="s">
        <v>46</v>
      </c>
      <c r="F100" t="s">
        <v>45</v>
      </c>
      <c r="G100" t="s">
        <v>455</v>
      </c>
      <c r="H100">
        <v>7.3352033586440841</v>
      </c>
      <c r="I100">
        <v>12.00536622070285</v>
      </c>
      <c r="J100">
        <v>17.094902218526791</v>
      </c>
      <c r="K100">
        <v>22.650266762454489</v>
      </c>
      <c r="L100">
        <v>31.826395093317629</v>
      </c>
      <c r="M100"/>
      <c r="N100"/>
      <c r="O100"/>
      <c r="P100"/>
      <c r="Q100"/>
      <c r="R100"/>
      <c r="S100"/>
      <c r="T100"/>
      <c r="U100"/>
      <c r="V100"/>
      <c r="W100" t="s">
        <v>234</v>
      </c>
      <c r="X100" t="s">
        <v>235</v>
      </c>
      <c r="Y100" t="s">
        <v>236</v>
      </c>
      <c r="Z100" t="s">
        <v>237</v>
      </c>
      <c r="AA100" t="s">
        <v>238</v>
      </c>
      <c r="AB100" t="s">
        <v>239</v>
      </c>
      <c r="AC100" t="s">
        <v>240</v>
      </c>
      <c r="AD100" t="s">
        <v>241</v>
      </c>
      <c r="AE100" t="s">
        <v>242</v>
      </c>
      <c r="AF100" t="s">
        <v>243</v>
      </c>
      <c r="AG100" t="s">
        <v>244</v>
      </c>
      <c r="AH100" t="s">
        <v>245</v>
      </c>
      <c r="AI100" t="s">
        <v>246</v>
      </c>
      <c r="AJ100" t="s">
        <v>247</v>
      </c>
      <c r="AK100" t="s">
        <v>248</v>
      </c>
      <c r="AL100">
        <v>45.242718446601927</v>
      </c>
      <c r="AM100">
        <v>8.9201877934272549</v>
      </c>
      <c r="AN100">
        <v>0.19171779141104359</v>
      </c>
      <c r="AO100">
        <v>24.915824915824921</v>
      </c>
      <c r="AP100">
        <v>1.2891344383057119</v>
      </c>
      <c r="AQ100">
        <v>4.0675364543361248</v>
      </c>
      <c r="AR100">
        <v>22.065727699530491</v>
      </c>
      <c r="AS100">
        <v>72.564935064934929</v>
      </c>
      <c r="AT100">
        <v>16.535994297933051</v>
      </c>
      <c r="AU100">
        <v>45.14218009478688</v>
      </c>
      <c r="AV100">
        <v>21.25328659070999</v>
      </c>
      <c r="AW100">
        <v>0</v>
      </c>
      <c r="AX100">
        <v>15.226689478186479</v>
      </c>
      <c r="AY100">
        <v>1.6105417276720391</v>
      </c>
      <c r="AZ100">
        <v>31.70009865175923</v>
      </c>
      <c r="BA100"/>
      <c r="BB100"/>
      <c r="BC100"/>
      <c r="BD100"/>
      <c r="BE100"/>
      <c r="BF100"/>
      <c r="BG100"/>
      <c r="BH100"/>
      <c r="BI100"/>
      <c r="BJ100"/>
      <c r="BK100"/>
      <c r="BL100"/>
      <c r="BM100"/>
      <c r="BN100"/>
      <c r="BO100"/>
      <c r="BP100"/>
      <c r="BQ100"/>
      <c r="BR100"/>
      <c r="BS100"/>
      <c r="BT100"/>
      <c r="BU100"/>
      <c r="BV100"/>
      <c r="BW100"/>
      <c r="BX100"/>
      <c r="BY100"/>
      <c r="BZ100"/>
      <c r="CA100"/>
      <c r="CB100"/>
      <c r="CC100"/>
      <c r="CD100"/>
    </row>
    <row r="101">
      <c r="A101" t="s">
        <v>430</v>
      </c>
      <c r="B101">
        <v>2006</v>
      </c>
      <c r="C101" t="s">
        <v>434</v>
      </c>
      <c r="D101">
        <v>136</v>
      </c>
      <c r="E101" t="s">
        <v>46</v>
      </c>
      <c r="F101" t="s">
        <v>44</v>
      </c>
      <c r="G101" t="s">
        <v>456</v>
      </c>
      <c r="H101">
        <v>38.515120911824788</v>
      </c>
      <c r="I101">
        <v>64.99423047171824</v>
      </c>
      <c r="J101">
        <v>72.46740966806091</v>
      </c>
      <c r="K101">
        <v>75.160223630076828</v>
      </c>
      <c r="L101">
        <v>67.503384443762258</v>
      </c>
      <c r="M101"/>
      <c r="N101"/>
      <c r="O101"/>
      <c r="P101"/>
      <c r="Q101"/>
      <c r="R101"/>
      <c r="S101"/>
      <c r="T101"/>
      <c r="U101"/>
      <c r="V101"/>
      <c r="W101" t="s">
        <v>234</v>
      </c>
      <c r="X101" t="s">
        <v>235</v>
      </c>
      <c r="Y101" t="s">
        <v>236</v>
      </c>
      <c r="Z101" t="s">
        <v>237</v>
      </c>
      <c r="AA101" t="s">
        <v>238</v>
      </c>
      <c r="AB101" t="s">
        <v>239</v>
      </c>
      <c r="AC101" t="s">
        <v>240</v>
      </c>
      <c r="AD101" t="s">
        <v>241</v>
      </c>
      <c r="AE101" t="s">
        <v>242</v>
      </c>
      <c r="AF101" t="s">
        <v>243</v>
      </c>
      <c r="AG101" t="s">
        <v>244</v>
      </c>
      <c r="AH101" t="s">
        <v>245</v>
      </c>
      <c r="AI101" t="s">
        <v>246</v>
      </c>
      <c r="AJ101" t="s">
        <v>247</v>
      </c>
      <c r="AK101" t="s">
        <v>248</v>
      </c>
      <c r="AL101">
        <v>52.03883495145628</v>
      </c>
      <c r="AM101">
        <v>83.943661971830991</v>
      </c>
      <c r="AN101">
        <v>82.093558282208434</v>
      </c>
      <c r="AO101">
        <v>62.693602693602692</v>
      </c>
      <c r="AP101">
        <v>65.193370165745918</v>
      </c>
      <c r="AQ101">
        <v>85.878741366078131</v>
      </c>
      <c r="AR101">
        <v>57.276995305164277</v>
      </c>
      <c r="AS101">
        <v>15.25974025974025</v>
      </c>
      <c r="AT101">
        <v>58.660014255167503</v>
      </c>
      <c r="AU101">
        <v>49.526066350711062</v>
      </c>
      <c r="AV101">
        <v>61.919368974583897</v>
      </c>
      <c r="AW101">
        <v>67.03296703296698</v>
      </c>
      <c r="AX101">
        <v>66.124893071000926</v>
      </c>
      <c r="AY101">
        <v>73.060029282576949</v>
      </c>
      <c r="AZ101">
        <v>59.1910555738243</v>
      </c>
      <c r="BA101"/>
      <c r="BB101"/>
      <c r="BC101"/>
      <c r="BD101"/>
      <c r="BE101"/>
      <c r="BF101"/>
      <c r="BG101"/>
      <c r="BH101"/>
      <c r="BI101"/>
      <c r="BJ101"/>
      <c r="BK101"/>
      <c r="BL101"/>
      <c r="BM101"/>
      <c r="BN101"/>
      <c r="BO101"/>
      <c r="BP101"/>
      <c r="BQ101"/>
      <c r="BR101"/>
      <c r="BS101"/>
      <c r="BT101"/>
      <c r="BU101"/>
      <c r="BV101"/>
      <c r="BW101"/>
      <c r="BX101"/>
      <c r="BY101"/>
      <c r="BZ101"/>
      <c r="CA101"/>
      <c r="CB101"/>
      <c r="CC101"/>
      <c r="CD101"/>
    </row>
    <row r="102">
      <c r="A102" t="s">
        <v>430</v>
      </c>
      <c r="B102">
        <v>2006</v>
      </c>
      <c r="C102" t="s">
        <v>434</v>
      </c>
      <c r="D102">
        <v>137</v>
      </c>
      <c r="E102" t="s">
        <v>46</v>
      </c>
      <c r="F102" t="s">
        <v>43</v>
      </c>
      <c r="G102" t="s">
        <v>457</v>
      </c>
      <c r="H102">
        <v>49.475687130075343</v>
      </c>
      <c r="I102">
        <v>22.150853516968841</v>
      </c>
      <c r="J102">
        <v>9.8420485206733161</v>
      </c>
      <c r="K102">
        <v>1.934029751990247</v>
      </c>
      <c r="L102">
        <v>0.44868699511242932</v>
      </c>
      <c r="M102"/>
      <c r="N102"/>
      <c r="O102"/>
      <c r="P102"/>
      <c r="Q102"/>
      <c r="R102"/>
      <c r="S102"/>
      <c r="T102"/>
      <c r="U102"/>
      <c r="V102"/>
      <c r="W102" t="s">
        <v>234</v>
      </c>
      <c r="X102" t="s">
        <v>235</v>
      </c>
      <c r="Y102" t="s">
        <v>236</v>
      </c>
      <c r="Z102" t="s">
        <v>237</v>
      </c>
      <c r="AA102" t="s">
        <v>238</v>
      </c>
      <c r="AB102" t="s">
        <v>239</v>
      </c>
      <c r="AC102" t="s">
        <v>240</v>
      </c>
      <c r="AD102" t="s">
        <v>241</v>
      </c>
      <c r="AE102" t="s">
        <v>242</v>
      </c>
      <c r="AF102" t="s">
        <v>243</v>
      </c>
      <c r="AG102" t="s">
        <v>244</v>
      </c>
      <c r="AH102" t="s">
        <v>245</v>
      </c>
      <c r="AI102" t="s">
        <v>246</v>
      </c>
      <c r="AJ102" t="s">
        <v>247</v>
      </c>
      <c r="AK102" t="s">
        <v>248</v>
      </c>
      <c r="AL102">
        <v>0.58252427184465938</v>
      </c>
      <c r="AM102">
        <v>6.7605633802817087</v>
      </c>
      <c r="AN102">
        <v>15.83588957055218</v>
      </c>
      <c r="AO102">
        <v>9.6969696969696937</v>
      </c>
      <c r="AP102">
        <v>33.51749539594848</v>
      </c>
      <c r="AQ102">
        <v>9.823484267075921</v>
      </c>
      <c r="AR102">
        <v>13.145539906103281</v>
      </c>
      <c r="AS102">
        <v>8.4415584415584366</v>
      </c>
      <c r="AT102">
        <v>22.380612972202481</v>
      </c>
      <c r="AU102">
        <v>4.2654028436019082</v>
      </c>
      <c r="AV102">
        <v>16.739702015775698</v>
      </c>
      <c r="AW102">
        <v>32.52747252747249</v>
      </c>
      <c r="AX102">
        <v>18.648417450812641</v>
      </c>
      <c r="AY102">
        <v>24.890190336749679</v>
      </c>
      <c r="AZ102">
        <v>8.8128904965471673</v>
      </c>
      <c r="BA102"/>
      <c r="BB102"/>
      <c r="BC102"/>
      <c r="BD102"/>
      <c r="BE102"/>
      <c r="BF102"/>
      <c r="BG102"/>
      <c r="BH102"/>
      <c r="BI102"/>
      <c r="BJ102"/>
      <c r="BK102"/>
      <c r="BL102"/>
      <c r="BM102"/>
      <c r="BN102"/>
      <c r="BO102"/>
      <c r="BP102"/>
      <c r="BQ102"/>
      <c r="BR102"/>
      <c r="BS102"/>
      <c r="BT102"/>
      <c r="BU102"/>
      <c r="BV102"/>
      <c r="BW102"/>
      <c r="BX102"/>
      <c r="BY102"/>
      <c r="BZ102"/>
      <c r="CA102"/>
      <c r="CB102"/>
      <c r="CC102"/>
      <c r="CD102"/>
    </row>
    <row r="103">
      <c r="A103" t="s">
        <v>430</v>
      </c>
      <c r="B103">
        <v>2006</v>
      </c>
      <c r="C103" t="s">
        <v>434</v>
      </c>
      <c r="D103">
        <v>138</v>
      </c>
      <c r="E103" t="s">
        <v>46</v>
      </c>
      <c r="F103" t="s">
        <v>42</v>
      </c>
      <c r="G103" t="s">
        <v>191</v>
      </c>
      <c r="H103">
        <v>4.2038779736097363</v>
      </c>
      <c r="I103">
        <v>0.79160298832174958</v>
      </c>
      <c r="J103">
        <v>0.46211117148337111</v>
      </c>
      <c r="K103">
        <v>0.25547985547824881</v>
      </c>
      <c r="L103">
        <v>0.22153346780732919</v>
      </c>
      <c r="M103"/>
      <c r="N103"/>
      <c r="O103"/>
      <c r="P103"/>
      <c r="Q103"/>
      <c r="R103"/>
      <c r="S103"/>
      <c r="T103"/>
      <c r="U103"/>
      <c r="V103"/>
      <c r="W103" t="s">
        <v>234</v>
      </c>
      <c r="X103" t="s">
        <v>235</v>
      </c>
      <c r="Y103" t="s">
        <v>236</v>
      </c>
      <c r="Z103" t="s">
        <v>237</v>
      </c>
      <c r="AA103" t="s">
        <v>238</v>
      </c>
      <c r="AB103" t="s">
        <v>239</v>
      </c>
      <c r="AC103" t="s">
        <v>240</v>
      </c>
      <c r="AD103" t="s">
        <v>241</v>
      </c>
      <c r="AE103" t="s">
        <v>242</v>
      </c>
      <c r="AF103" t="s">
        <v>243</v>
      </c>
      <c r="AG103" t="s">
        <v>244</v>
      </c>
      <c r="AH103" t="s">
        <v>245</v>
      </c>
      <c r="AI103" t="s">
        <v>246</v>
      </c>
      <c r="AJ103" t="s">
        <v>247</v>
      </c>
      <c r="AK103" t="s">
        <v>248</v>
      </c>
      <c r="AL103">
        <v>2.1359223300970842</v>
      </c>
      <c r="AM103">
        <v>0.28169014084507121</v>
      </c>
      <c r="AN103">
        <v>1.8788343558282281</v>
      </c>
      <c r="AO103">
        <v>2.693602693602692</v>
      </c>
      <c r="AP103">
        <v>0</v>
      </c>
      <c r="AQ103">
        <v>0.230237912509592</v>
      </c>
      <c r="AR103">
        <v>7.5117370892018753</v>
      </c>
      <c r="AS103">
        <v>1.136363636363636</v>
      </c>
      <c r="AT103">
        <v>2.3521026372059919</v>
      </c>
      <c r="AU103">
        <v>1.0663507109004771</v>
      </c>
      <c r="AV103">
        <v>0.087642418930762606</v>
      </c>
      <c r="AW103">
        <v>0.43956043956043911</v>
      </c>
      <c r="AX103">
        <v>0</v>
      </c>
      <c r="AY103">
        <v>0.43923865300146531</v>
      </c>
      <c r="AZ103">
        <v>0.2301874383426499</v>
      </c>
      <c r="BA103"/>
      <c r="BB103"/>
      <c r="BC103"/>
      <c r="BD103"/>
      <c r="BE103"/>
      <c r="BF103"/>
      <c r="BG103"/>
      <c r="BH103"/>
      <c r="BI103"/>
      <c r="BJ103"/>
      <c r="BK103"/>
      <c r="BL103"/>
      <c r="BM103"/>
      <c r="BN103"/>
      <c r="BO103"/>
      <c r="BP103"/>
      <c r="BQ103"/>
      <c r="BR103"/>
      <c r="BS103"/>
      <c r="BT103"/>
      <c r="BU103"/>
      <c r="BV103"/>
      <c r="BW103"/>
      <c r="BX103"/>
      <c r="BY103"/>
      <c r="BZ103"/>
      <c r="CA103"/>
      <c r="CB103"/>
      <c r="CC103"/>
      <c r="CD103"/>
    </row>
    <row r="104">
      <c r="A104" t="s">
        <v>430</v>
      </c>
      <c r="B104">
        <v>2006</v>
      </c>
      <c r="C104" t="s">
        <v>434</v>
      </c>
      <c r="D104">
        <v>139</v>
      </c>
      <c r="E104" t="s">
        <v>46</v>
      </c>
      <c r="F104" t="s">
        <v>19</v>
      </c>
      <c r="G104" t="s">
        <v>191</v>
      </c>
      <c r="H104">
        <v>0.47011062584642199</v>
      </c>
      <c r="I104">
        <v>0.057946802288259401</v>
      </c>
      <c r="J104">
        <v>0.13352842125556769</v>
      </c>
      <c r="K104">
        <v>0</v>
      </c>
      <c r="L104">
        <v>0</v>
      </c>
      <c r="M104"/>
      <c r="N104"/>
      <c r="O104"/>
      <c r="P104"/>
      <c r="Q104"/>
      <c r="R104"/>
      <c r="S104"/>
      <c r="T104"/>
      <c r="U104"/>
      <c r="V104"/>
      <c r="W104" t="s">
        <v>234</v>
      </c>
      <c r="X104" t="s">
        <v>235</v>
      </c>
      <c r="Y104" t="s">
        <v>236</v>
      </c>
      <c r="Z104" t="s">
        <v>237</v>
      </c>
      <c r="AA104" t="s">
        <v>238</v>
      </c>
      <c r="AB104" t="s">
        <v>239</v>
      </c>
      <c r="AC104" t="s">
        <v>240</v>
      </c>
      <c r="AD104" t="s">
        <v>241</v>
      </c>
      <c r="AE104" t="s">
        <v>242</v>
      </c>
      <c r="AF104" t="s">
        <v>243</v>
      </c>
      <c r="AG104" t="s">
        <v>244</v>
      </c>
      <c r="AH104" t="s">
        <v>245</v>
      </c>
      <c r="AI104" t="s">
        <v>246</v>
      </c>
      <c r="AJ104" t="s">
        <v>247</v>
      </c>
      <c r="AK104" t="s">
        <v>248</v>
      </c>
      <c r="AL104">
        <v>0</v>
      </c>
      <c r="AM104">
        <v>0.093896713615023705</v>
      </c>
      <c r="AN104">
        <v>0</v>
      </c>
      <c r="AO104">
        <v>0</v>
      </c>
      <c r="AP104">
        <v>0</v>
      </c>
      <c r="AQ104">
        <v>0</v>
      </c>
      <c r="AR104">
        <v>0</v>
      </c>
      <c r="AS104">
        <v>2.597402597402596</v>
      </c>
      <c r="AT104">
        <v>0.071275837491090704</v>
      </c>
      <c r="AU104">
        <v>0</v>
      </c>
      <c r="AV104">
        <v>0</v>
      </c>
      <c r="AW104">
        <v>0</v>
      </c>
      <c r="AX104">
        <v>0</v>
      </c>
      <c r="AY104">
        <v>0</v>
      </c>
      <c r="AZ104">
        <v>0.065767839526471403</v>
      </c>
      <c r="BA104"/>
      <c r="BB104"/>
      <c r="BC104"/>
      <c r="BD104"/>
      <c r="BE104"/>
      <c r="BF104"/>
      <c r="BG104"/>
      <c r="BH104"/>
      <c r="BI104"/>
      <c r="BJ104"/>
      <c r="BK104"/>
      <c r="BL104"/>
      <c r="BM104"/>
      <c r="BN104"/>
      <c r="BO104"/>
      <c r="BP104"/>
      <c r="BQ104"/>
      <c r="BR104"/>
      <c r="BS104"/>
      <c r="BT104"/>
      <c r="BU104"/>
      <c r="BV104"/>
      <c r="BW104"/>
      <c r="BX104"/>
      <c r="BY104"/>
      <c r="BZ104"/>
      <c r="CA104"/>
      <c r="CB104"/>
      <c r="CC104"/>
      <c r="CD104"/>
    </row>
    <row r="105">
      <c r="A105" t="s">
        <v>430</v>
      </c>
      <c r="B105">
        <v>2006</v>
      </c>
      <c r="C105" t="s">
        <v>434</v>
      </c>
      <c r="D105">
        <v>148</v>
      </c>
      <c r="E105" t="s">
        <v>109</v>
      </c>
      <c r="F105" t="s">
        <v>50</v>
      </c>
      <c r="G105" t="s">
        <v>191</v>
      </c>
      <c r="H105">
        <v>15.27493152158516</v>
      </c>
      <c r="I105">
        <v>10.292473332675099</v>
      </c>
      <c r="J105">
        <v>6.6051899670089007</v>
      </c>
      <c r="K105">
        <v>3.459032532087059</v>
      </c>
      <c r="L105">
        <v>1.115513193992308</v>
      </c>
      <c r="M105"/>
      <c r="N105"/>
      <c r="O105"/>
      <c r="P105"/>
      <c r="Q105"/>
      <c r="R105"/>
      <c r="S105"/>
      <c r="T105"/>
      <c r="U105"/>
      <c r="V105"/>
      <c r="W105" t="s">
        <v>234</v>
      </c>
      <c r="X105" t="s">
        <v>235</v>
      </c>
      <c r="Y105" t="s">
        <v>236</v>
      </c>
      <c r="Z105" t="s">
        <v>237</v>
      </c>
      <c r="AA105" t="s">
        <v>238</v>
      </c>
      <c r="AB105" t="s">
        <v>239</v>
      </c>
      <c r="AC105" t="s">
        <v>240</v>
      </c>
      <c r="AD105" t="s">
        <v>241</v>
      </c>
      <c r="AE105" t="s">
        <v>242</v>
      </c>
      <c r="AF105" t="s">
        <v>243</v>
      </c>
      <c r="AG105" t="s">
        <v>244</v>
      </c>
      <c r="AH105" t="s">
        <v>245</v>
      </c>
      <c r="AI105" t="s">
        <v>246</v>
      </c>
      <c r="AJ105" t="s">
        <v>247</v>
      </c>
      <c r="AK105" t="s">
        <v>248</v>
      </c>
      <c r="AL105">
        <v>4.0776699029126151</v>
      </c>
      <c r="AM105">
        <v>6.9483568075117548</v>
      </c>
      <c r="AN105">
        <v>5.5981595092024747</v>
      </c>
      <c r="AO105">
        <v>6.1952861952861928</v>
      </c>
      <c r="AP105">
        <v>4.4198895027624392</v>
      </c>
      <c r="AQ105">
        <v>3.6838066001534711</v>
      </c>
      <c r="AR105">
        <v>0</v>
      </c>
      <c r="AS105">
        <v>5.0324675324675292</v>
      </c>
      <c r="AT105">
        <v>3.6350677120456241</v>
      </c>
      <c r="AU105">
        <v>1.421800947867303</v>
      </c>
      <c r="AV105">
        <v>13.190184049079811</v>
      </c>
      <c r="AW105">
        <v>5.164835164835158</v>
      </c>
      <c r="AX105">
        <v>6.9289991445679959</v>
      </c>
      <c r="AY105">
        <v>12.005856515373379</v>
      </c>
      <c r="AZ105">
        <v>7.7606050641236228</v>
      </c>
      <c r="BA105"/>
      <c r="BB105"/>
      <c r="BC105"/>
      <c r="BD105"/>
      <c r="BE105"/>
      <c r="BF105"/>
      <c r="BG105"/>
      <c r="BH105"/>
      <c r="BI105"/>
      <c r="BJ105"/>
      <c r="BK105"/>
      <c r="BL105"/>
      <c r="BM105"/>
      <c r="BN105"/>
      <c r="BO105"/>
      <c r="BP105"/>
      <c r="BQ105"/>
      <c r="BR105"/>
      <c r="BS105"/>
      <c r="BT105"/>
      <c r="BU105"/>
      <c r="BV105"/>
      <c r="BW105"/>
      <c r="BX105"/>
      <c r="BY105"/>
      <c r="BZ105"/>
      <c r="CA105"/>
      <c r="CB105"/>
      <c r="CC105"/>
      <c r="CD105"/>
    </row>
    <row r="106">
      <c r="A106" t="s">
        <v>430</v>
      </c>
      <c r="B106">
        <v>2006</v>
      </c>
      <c r="C106" t="s">
        <v>434</v>
      </c>
      <c r="D106">
        <v>149</v>
      </c>
      <c r="E106" t="s">
        <v>109</v>
      </c>
      <c r="F106" t="s">
        <v>49</v>
      </c>
      <c r="G106" t="s">
        <v>191</v>
      </c>
      <c r="H106">
        <v>80.051079878958959</v>
      </c>
      <c r="I106">
        <v>88.857976876714901</v>
      </c>
      <c r="J106">
        <v>92.799170440252155</v>
      </c>
      <c r="K106">
        <v>96.285487612434778</v>
      </c>
      <c r="L106">
        <v>98.662953338200339</v>
      </c>
      <c r="M106"/>
      <c r="N106"/>
      <c r="O106"/>
      <c r="P106"/>
      <c r="Q106"/>
      <c r="R106"/>
      <c r="S106"/>
      <c r="T106"/>
      <c r="U106"/>
      <c r="V106"/>
      <c r="W106" t="s">
        <v>234</v>
      </c>
      <c r="X106" t="s">
        <v>235</v>
      </c>
      <c r="Y106" t="s">
        <v>236</v>
      </c>
      <c r="Z106" t="s">
        <v>237</v>
      </c>
      <c r="AA106" t="s">
        <v>238</v>
      </c>
      <c r="AB106" t="s">
        <v>239</v>
      </c>
      <c r="AC106" t="s">
        <v>240</v>
      </c>
      <c r="AD106" t="s">
        <v>241</v>
      </c>
      <c r="AE106" t="s">
        <v>242</v>
      </c>
      <c r="AF106" t="s">
        <v>243</v>
      </c>
      <c r="AG106" t="s">
        <v>244</v>
      </c>
      <c r="AH106" t="s">
        <v>245</v>
      </c>
      <c r="AI106" t="s">
        <v>246</v>
      </c>
      <c r="AJ106" t="s">
        <v>247</v>
      </c>
      <c r="AK106" t="s">
        <v>248</v>
      </c>
      <c r="AL106">
        <v>93.786407766990294</v>
      </c>
      <c r="AM106">
        <v>92.676056338028175</v>
      </c>
      <c r="AN106">
        <v>92.523006134969208</v>
      </c>
      <c r="AO106">
        <v>91.111111111111114</v>
      </c>
      <c r="AP106">
        <v>95.580110497237598</v>
      </c>
      <c r="AQ106">
        <v>96.085955487336861</v>
      </c>
      <c r="AR106">
        <v>92.488262910798127</v>
      </c>
      <c r="AS106">
        <v>91.233766233766218</v>
      </c>
      <c r="AT106">
        <v>93.941553813257272</v>
      </c>
      <c r="AU106">
        <v>97.511848341232238</v>
      </c>
      <c r="AV106">
        <v>86.722173531989753</v>
      </c>
      <c r="AW106">
        <v>94.39560439560438</v>
      </c>
      <c r="AX106">
        <v>93.071000855432089</v>
      </c>
      <c r="AY106">
        <v>87.554904831625223</v>
      </c>
      <c r="AZ106">
        <v>91.943439658007236</v>
      </c>
      <c r="BA106"/>
      <c r="BB106"/>
      <c r="BC106"/>
      <c r="BD106"/>
      <c r="BE106"/>
      <c r="BF106"/>
      <c r="BG106"/>
      <c r="BH106"/>
      <c r="BI106"/>
      <c r="BJ106"/>
      <c r="BK106"/>
      <c r="BL106"/>
      <c r="BM106"/>
      <c r="BN106"/>
      <c r="BO106"/>
      <c r="BP106"/>
      <c r="BQ106"/>
      <c r="BR106"/>
      <c r="BS106"/>
      <c r="BT106"/>
      <c r="BU106"/>
      <c r="BV106"/>
      <c r="BW106"/>
      <c r="BX106"/>
      <c r="BY106"/>
      <c r="BZ106"/>
      <c r="CA106"/>
      <c r="CB106"/>
      <c r="CC106"/>
      <c r="CD106"/>
    </row>
    <row r="107">
      <c r="A107" t="s">
        <v>430</v>
      </c>
      <c r="B107">
        <v>2006</v>
      </c>
      <c r="C107" t="s">
        <v>434</v>
      </c>
      <c r="D107">
        <v>150</v>
      </c>
      <c r="E107" t="s">
        <v>109</v>
      </c>
      <c r="F107" t="s">
        <v>111</v>
      </c>
      <c r="G107" t="s">
        <v>191</v>
      </c>
      <c r="H107">
        <v>4.673988599456159</v>
      </c>
      <c r="I107">
        <v>0.84954979061000901</v>
      </c>
      <c r="J107">
        <v>0.59563959273893885</v>
      </c>
      <c r="K107">
        <v>0.25547985547824881</v>
      </c>
      <c r="L107">
        <v>0.22153346780732919</v>
      </c>
      <c r="M107"/>
      <c r="N107"/>
      <c r="O107"/>
      <c r="P107"/>
      <c r="Q107"/>
      <c r="R107"/>
      <c r="S107"/>
      <c r="T107"/>
      <c r="U107"/>
      <c r="V107"/>
      <c r="W107" t="s">
        <v>234</v>
      </c>
      <c r="X107" t="s">
        <v>235</v>
      </c>
      <c r="Y107" t="s">
        <v>236</v>
      </c>
      <c r="Z107" t="s">
        <v>237</v>
      </c>
      <c r="AA107" t="s">
        <v>238</v>
      </c>
      <c r="AB107" t="s">
        <v>239</v>
      </c>
      <c r="AC107" t="s">
        <v>240</v>
      </c>
      <c r="AD107" t="s">
        <v>241</v>
      </c>
      <c r="AE107" t="s">
        <v>242</v>
      </c>
      <c r="AF107" t="s">
        <v>243</v>
      </c>
      <c r="AG107" t="s">
        <v>244</v>
      </c>
      <c r="AH107" t="s">
        <v>245</v>
      </c>
      <c r="AI107" t="s">
        <v>246</v>
      </c>
      <c r="AJ107" t="s">
        <v>247</v>
      </c>
      <c r="AK107" t="s">
        <v>248</v>
      </c>
      <c r="AL107">
        <v>2.1359223300970842</v>
      </c>
      <c r="AM107">
        <v>0.37558685446009488</v>
      </c>
      <c r="AN107">
        <v>1.8788343558282281</v>
      </c>
      <c r="AO107">
        <v>2.693602693602692</v>
      </c>
      <c r="AP107">
        <v>0</v>
      </c>
      <c r="AQ107">
        <v>0.230237912509592</v>
      </c>
      <c r="AR107">
        <v>7.5117370892018753</v>
      </c>
      <c r="AS107">
        <v>3.7337662337662318</v>
      </c>
      <c r="AT107">
        <v>2.423378474697083</v>
      </c>
      <c r="AU107">
        <v>1.0663507109004771</v>
      </c>
      <c r="AV107">
        <v>0.087642418930762606</v>
      </c>
      <c r="AW107">
        <v>0.43956043956043911</v>
      </c>
      <c r="AX107">
        <v>0</v>
      </c>
      <c r="AY107">
        <v>0.43923865300146531</v>
      </c>
      <c r="AZ107">
        <v>0.29595527786912129</v>
      </c>
      <c r="BA107"/>
      <c r="BB107"/>
      <c r="BC107"/>
      <c r="BD107"/>
      <c r="BE107"/>
      <c r="BF107"/>
      <c r="BG107"/>
      <c r="BH107"/>
      <c r="BI107"/>
      <c r="BJ107"/>
      <c r="BK107"/>
      <c r="BL107"/>
      <c r="BM107"/>
      <c r="BN107"/>
      <c r="BO107"/>
      <c r="BP107"/>
      <c r="BQ107"/>
      <c r="BR107"/>
      <c r="BS107"/>
      <c r="BT107"/>
      <c r="BU107"/>
      <c r="BV107"/>
      <c r="BW107"/>
      <c r="BX107"/>
      <c r="BY107"/>
      <c r="BZ107"/>
      <c r="CA107"/>
      <c r="CB107"/>
      <c r="CC107"/>
      <c r="CD107"/>
    </row>
    <row r="108">
      <c r="A108" t="s">
        <v>430</v>
      </c>
      <c r="B108">
        <v>2006</v>
      </c>
      <c r="C108" t="s">
        <v>434</v>
      </c>
      <c r="D108">
        <v>151</v>
      </c>
      <c r="E108" t="s">
        <v>110</v>
      </c>
      <c r="F108" t="s">
        <v>50</v>
      </c>
      <c r="G108" t="s">
        <v>191</v>
      </c>
      <c r="H108">
        <v>15.73058192168889</v>
      </c>
      <c r="I108">
        <v>10.298440949891109</v>
      </c>
      <c r="J108">
        <v>6.6948004616995531</v>
      </c>
      <c r="K108">
        <v>3.459032532087059</v>
      </c>
      <c r="L108">
        <v>1.115513193992308</v>
      </c>
      <c r="M108"/>
      <c r="N108"/>
      <c r="O108"/>
      <c r="P108"/>
      <c r="Q108"/>
      <c r="R108"/>
      <c r="S108"/>
      <c r="T108"/>
      <c r="U108"/>
      <c r="V108"/>
      <c r="W108" t="s">
        <v>234</v>
      </c>
      <c r="X108" t="s">
        <v>235</v>
      </c>
      <c r="Y108" t="s">
        <v>236</v>
      </c>
      <c r="Z108" t="s">
        <v>237</v>
      </c>
      <c r="AA108" t="s">
        <v>238</v>
      </c>
      <c r="AB108" t="s">
        <v>239</v>
      </c>
      <c r="AC108" t="s">
        <v>240</v>
      </c>
      <c r="AD108" t="s">
        <v>241</v>
      </c>
      <c r="AE108" t="s">
        <v>242</v>
      </c>
      <c r="AF108" t="s">
        <v>243</v>
      </c>
      <c r="AG108" t="s">
        <v>244</v>
      </c>
      <c r="AH108" t="s">
        <v>245</v>
      </c>
      <c r="AI108" t="s">
        <v>246</v>
      </c>
      <c r="AJ108" t="s">
        <v>247</v>
      </c>
      <c r="AK108" t="s">
        <v>248</v>
      </c>
      <c r="AL108">
        <v>4.0776699029126151</v>
      </c>
      <c r="AM108">
        <v>6.9548872180451307</v>
      </c>
      <c r="AN108">
        <v>5.5981595092024747</v>
      </c>
      <c r="AO108">
        <v>6.2626262626262612</v>
      </c>
      <c r="AP108">
        <v>4.4198895027624392</v>
      </c>
      <c r="AQ108">
        <v>3.6838066001534711</v>
      </c>
      <c r="AR108">
        <v>0.46948356807511721</v>
      </c>
      <c r="AS108">
        <v>5.1666666666666652</v>
      </c>
      <c r="AT108">
        <v>3.6376604850214052</v>
      </c>
      <c r="AU108">
        <v>2.0142180094786788</v>
      </c>
      <c r="AV108">
        <v>13.190184049079811</v>
      </c>
      <c r="AW108">
        <v>5.2747252747252684</v>
      </c>
      <c r="AX108">
        <v>6.9289991445679959</v>
      </c>
      <c r="AY108">
        <v>12.44509516837485</v>
      </c>
      <c r="AZ108">
        <v>7.8644290885159371</v>
      </c>
      <c r="BA108"/>
      <c r="BB108"/>
      <c r="BC108"/>
      <c r="BD108"/>
      <c r="BE108"/>
      <c r="BF108"/>
      <c r="BG108"/>
      <c r="BH108"/>
      <c r="BI108"/>
      <c r="BJ108"/>
      <c r="BK108"/>
      <c r="BL108"/>
      <c r="BM108"/>
      <c r="BN108"/>
      <c r="BO108"/>
      <c r="BP108"/>
      <c r="BQ108"/>
      <c r="BR108"/>
      <c r="BS108"/>
      <c r="BT108"/>
      <c r="BU108"/>
      <c r="BV108"/>
      <c r="BW108"/>
      <c r="BX108"/>
      <c r="BY108"/>
      <c r="BZ108"/>
      <c r="CA108"/>
      <c r="CB108"/>
      <c r="CC108"/>
      <c r="CD108"/>
    </row>
    <row r="109">
      <c r="A109" t="s">
        <v>430</v>
      </c>
      <c r="B109">
        <v>2006</v>
      </c>
      <c r="C109" t="s">
        <v>434</v>
      </c>
      <c r="D109">
        <v>152</v>
      </c>
      <c r="E109" t="s">
        <v>110</v>
      </c>
      <c r="F109" t="s">
        <v>49</v>
      </c>
      <c r="G109" t="s">
        <v>191</v>
      </c>
      <c r="H109">
        <v>84.269418078311261</v>
      </c>
      <c r="I109">
        <v>89.70155905010887</v>
      </c>
      <c r="J109">
        <v>93.305199538300414</v>
      </c>
      <c r="K109">
        <v>96.540967467913006</v>
      </c>
      <c r="L109">
        <v>98.884486806007672</v>
      </c>
      <c r="M109"/>
      <c r="N109"/>
      <c r="O109"/>
      <c r="P109"/>
      <c r="Q109"/>
      <c r="R109"/>
      <c r="S109"/>
      <c r="T109"/>
      <c r="U109"/>
      <c r="V109"/>
      <c r="W109" t="s">
        <v>234</v>
      </c>
      <c r="X109" t="s">
        <v>235</v>
      </c>
      <c r="Y109" t="s">
        <v>236</v>
      </c>
      <c r="Z109" t="s">
        <v>237</v>
      </c>
      <c r="AA109" t="s">
        <v>238</v>
      </c>
      <c r="AB109" t="s">
        <v>239</v>
      </c>
      <c r="AC109" t="s">
        <v>240</v>
      </c>
      <c r="AD109" t="s">
        <v>241</v>
      </c>
      <c r="AE109" t="s">
        <v>242</v>
      </c>
      <c r="AF109" t="s">
        <v>243</v>
      </c>
      <c r="AG109" t="s">
        <v>244</v>
      </c>
      <c r="AH109" t="s">
        <v>245</v>
      </c>
      <c r="AI109" t="s">
        <v>246</v>
      </c>
      <c r="AJ109" t="s">
        <v>247</v>
      </c>
      <c r="AK109" t="s">
        <v>248</v>
      </c>
      <c r="AL109">
        <v>95.922330097087368</v>
      </c>
      <c r="AM109">
        <v>93.045112781954899</v>
      </c>
      <c r="AN109">
        <v>94.401840490797468</v>
      </c>
      <c r="AO109">
        <v>93.737373737373744</v>
      </c>
      <c r="AP109">
        <v>95.580110497237598</v>
      </c>
      <c r="AQ109">
        <v>96.316193399846455</v>
      </c>
      <c r="AR109">
        <v>99.53051643192488</v>
      </c>
      <c r="AS109">
        <v>94.833333333333343</v>
      </c>
      <c r="AT109">
        <v>96.362339514978572</v>
      </c>
      <c r="AU109">
        <v>97.985781990521346</v>
      </c>
      <c r="AV109">
        <v>86.809815950920509</v>
      </c>
      <c r="AW109">
        <v>94.725274725274716</v>
      </c>
      <c r="AX109">
        <v>93.071000855432089</v>
      </c>
      <c r="AY109">
        <v>87.554904831625223</v>
      </c>
      <c r="AZ109">
        <v>92.135570911484066</v>
      </c>
      <c r="BA109"/>
      <c r="BB109"/>
      <c r="BC109"/>
      <c r="BD109"/>
      <c r="BE109"/>
      <c r="BF109"/>
      <c r="BG109"/>
      <c r="BH109"/>
      <c r="BI109"/>
      <c r="BJ109"/>
      <c r="BK109"/>
      <c r="BL109"/>
      <c r="BM109"/>
      <c r="BN109"/>
      <c r="BO109"/>
      <c r="BP109"/>
      <c r="BQ109"/>
      <c r="BR109"/>
      <c r="BS109"/>
      <c r="BT109"/>
      <c r="BU109"/>
      <c r="BV109"/>
      <c r="BW109"/>
      <c r="BX109"/>
      <c r="BY109"/>
      <c r="BZ109"/>
      <c r="CA109"/>
      <c r="CB109"/>
      <c r="CC109"/>
      <c r="CD109"/>
    </row>
    <row r="110">
      <c r="A110" t="s">
        <v>430</v>
      </c>
      <c r="B110">
        <v>2006</v>
      </c>
      <c r="C110" t="s">
        <v>434</v>
      </c>
      <c r="D110">
        <v>153</v>
      </c>
      <c r="E110" t="s">
        <v>261</v>
      </c>
      <c r="F110" t="s">
        <v>262</v>
      </c>
      <c r="G110" t="s">
        <v>191</v>
      </c>
      <c r="H110">
        <v>7.3352033586440841</v>
      </c>
      <c r="I110">
        <v>12.00536622070285</v>
      </c>
      <c r="J110">
        <v>17.094902218526791</v>
      </c>
      <c r="K110">
        <v>22.650266762454489</v>
      </c>
      <c r="L110">
        <v>31.826395093317629</v>
      </c>
      <c r="M110"/>
      <c r="N110"/>
      <c r="O110"/>
      <c r="P110"/>
      <c r="Q110"/>
      <c r="R110"/>
      <c r="S110"/>
      <c r="T110"/>
      <c r="U110"/>
      <c r="V110"/>
      <c r="W110" t="s">
        <v>234</v>
      </c>
      <c r="X110" t="s">
        <v>235</v>
      </c>
      <c r="Y110" t="s">
        <v>236</v>
      </c>
      <c r="Z110" t="s">
        <v>237</v>
      </c>
      <c r="AA110" t="s">
        <v>238</v>
      </c>
      <c r="AB110" t="s">
        <v>239</v>
      </c>
      <c r="AC110" t="s">
        <v>240</v>
      </c>
      <c r="AD110" t="s">
        <v>241</v>
      </c>
      <c r="AE110" t="s">
        <v>242</v>
      </c>
      <c r="AF110" t="s">
        <v>243</v>
      </c>
      <c r="AG110" t="s">
        <v>244</v>
      </c>
      <c r="AH110" t="s">
        <v>245</v>
      </c>
      <c r="AI110" t="s">
        <v>246</v>
      </c>
      <c r="AJ110" t="s">
        <v>247</v>
      </c>
      <c r="AK110" t="s">
        <v>248</v>
      </c>
      <c r="AL110">
        <v>45.242718446601927</v>
      </c>
      <c r="AM110">
        <v>8.9201877934272549</v>
      </c>
      <c r="AN110">
        <v>0.19171779141104359</v>
      </c>
      <c r="AO110">
        <v>24.915824915824921</v>
      </c>
      <c r="AP110">
        <v>1.2891344383057119</v>
      </c>
      <c r="AQ110">
        <v>4.0675364543361248</v>
      </c>
      <c r="AR110">
        <v>22.065727699530491</v>
      </c>
      <c r="AS110">
        <v>72.564935064934929</v>
      </c>
      <c r="AT110">
        <v>16.535994297933051</v>
      </c>
      <c r="AU110">
        <v>45.14218009478688</v>
      </c>
      <c r="AV110">
        <v>21.25328659070999</v>
      </c>
      <c r="AW110">
        <v>0</v>
      </c>
      <c r="AX110">
        <v>15.226689478186479</v>
      </c>
      <c r="AY110">
        <v>1.6105417276720391</v>
      </c>
      <c r="AZ110">
        <v>31.70009865175923</v>
      </c>
      <c r="BA110">
        <v>211.28107442743129</v>
      </c>
      <c r="BB110">
        <v>421.61471213642108</v>
      </c>
      <c r="BC110">
        <v>673.48323649159352</v>
      </c>
      <c r="BD110">
        <v>949.84438778821232</v>
      </c>
      <c r="BE110">
        <v>1318.755241155658</v>
      </c>
      <c r="BF110"/>
      <c r="BG110"/>
      <c r="BH110"/>
      <c r="BI110"/>
      <c r="BJ110"/>
      <c r="BK110"/>
      <c r="BL110"/>
      <c r="BM110"/>
      <c r="BN110"/>
      <c r="BO110"/>
      <c r="BP110">
        <v>252.0901257695881</v>
      </c>
      <c r="BQ110">
        <v>93.376327976788318</v>
      </c>
      <c r="BR110">
        <v>4.7404296824701913</v>
      </c>
      <c r="BS110">
        <v>394.63171921506722</v>
      </c>
      <c r="BT110">
        <v>6.9953367746722304</v>
      </c>
      <c r="BU110">
        <v>51.25167458282283</v>
      </c>
      <c r="BV110">
        <v>45.299498630612149</v>
      </c>
      <c r="BW110">
        <v>470.29612706842869</v>
      </c>
      <c r="BX110">
        <v>226.10811338244639</v>
      </c>
      <c r="BY110">
        <v>373.27093514227079</v>
      </c>
      <c r="BZ110">
        <v>490.80696755537832</v>
      </c>
      <c r="CA110">
        <v>0</v>
      </c>
      <c r="CB110">
        <v>168.69082061693879</v>
      </c>
      <c r="CC110">
        <v>11.65330785254622</v>
      </c>
      <c r="CD110">
        <v>985.76726774928852</v>
      </c>
    </row>
    <row r="111">
      <c r="A111" t="s">
        <v>430</v>
      </c>
      <c r="B111">
        <v>2006</v>
      </c>
      <c r="C111" t="s">
        <v>434</v>
      </c>
      <c r="D111">
        <v>154</v>
      </c>
      <c r="E111" t="s">
        <v>261</v>
      </c>
      <c r="F111" t="s">
        <v>263</v>
      </c>
      <c r="G111" t="s">
        <v>191</v>
      </c>
      <c r="H111">
        <v>38.515120911824788</v>
      </c>
      <c r="I111">
        <v>64.99423047171824</v>
      </c>
      <c r="J111">
        <v>72.46740966806091</v>
      </c>
      <c r="K111">
        <v>75.160223630076828</v>
      </c>
      <c r="L111">
        <v>67.503384443762258</v>
      </c>
      <c r="M111"/>
      <c r="N111"/>
      <c r="O111"/>
      <c r="P111"/>
      <c r="Q111"/>
      <c r="R111"/>
      <c r="S111"/>
      <c r="T111"/>
      <c r="U111"/>
      <c r="V111"/>
      <c r="W111" t="s">
        <v>234</v>
      </c>
      <c r="X111" t="s">
        <v>235</v>
      </c>
      <c r="Y111" t="s">
        <v>236</v>
      </c>
      <c r="Z111" t="s">
        <v>237</v>
      </c>
      <c r="AA111" t="s">
        <v>238</v>
      </c>
      <c r="AB111" t="s">
        <v>239</v>
      </c>
      <c r="AC111" t="s">
        <v>240</v>
      </c>
      <c r="AD111" t="s">
        <v>241</v>
      </c>
      <c r="AE111" t="s">
        <v>242</v>
      </c>
      <c r="AF111" t="s">
        <v>243</v>
      </c>
      <c r="AG111" t="s">
        <v>244</v>
      </c>
      <c r="AH111" t="s">
        <v>245</v>
      </c>
      <c r="AI111" t="s">
        <v>246</v>
      </c>
      <c r="AJ111" t="s">
        <v>247</v>
      </c>
      <c r="AK111" t="s">
        <v>248</v>
      </c>
      <c r="AL111">
        <v>52.03883495145628</v>
      </c>
      <c r="AM111">
        <v>83.943661971830991</v>
      </c>
      <c r="AN111">
        <v>82.093558282208434</v>
      </c>
      <c r="AO111">
        <v>62.693602693602692</v>
      </c>
      <c r="AP111">
        <v>65.193370165745918</v>
      </c>
      <c r="AQ111">
        <v>85.878741366078131</v>
      </c>
      <c r="AR111">
        <v>57.276995305164277</v>
      </c>
      <c r="AS111">
        <v>15.25974025974025</v>
      </c>
      <c r="AT111">
        <v>58.660014255167503</v>
      </c>
      <c r="AU111">
        <v>49.526066350711062</v>
      </c>
      <c r="AV111">
        <v>61.919368974583897</v>
      </c>
      <c r="AW111">
        <v>67.03296703296698</v>
      </c>
      <c r="AX111">
        <v>66.124893071000926</v>
      </c>
      <c r="AY111">
        <v>73.060029282576949</v>
      </c>
      <c r="AZ111">
        <v>59.1910555738243</v>
      </c>
      <c r="BA111">
        <v>1109.378394855707</v>
      </c>
      <c r="BB111">
        <v>2282.52293741835</v>
      </c>
      <c r="BC111">
        <v>2854.9789276076858</v>
      </c>
      <c r="BD111">
        <v>3151.8620662902631</v>
      </c>
      <c r="BE111">
        <v>2797.063310812975</v>
      </c>
      <c r="BF111"/>
      <c r="BG111"/>
      <c r="BH111"/>
      <c r="BI111"/>
      <c r="BJ111"/>
      <c r="BK111"/>
      <c r="BL111"/>
      <c r="BM111"/>
      <c r="BN111"/>
      <c r="BO111"/>
      <c r="BP111">
        <v>289.95774122853902</v>
      </c>
      <c r="BQ111">
        <v>878.72039169735285</v>
      </c>
      <c r="BR111">
        <v>2029.8519900337251</v>
      </c>
      <c r="BS111">
        <v>992.97873132223674</v>
      </c>
      <c r="BT111">
        <v>353.76417403342401</v>
      </c>
      <c r="BU111">
        <v>1082.087242607151</v>
      </c>
      <c r="BV111">
        <v>117.58593261563161</v>
      </c>
      <c r="BW111">
        <v>98.89896184436769</v>
      </c>
      <c r="BX111">
        <v>802.09904014548658</v>
      </c>
      <c r="BY111">
        <v>409.52034354191392</v>
      </c>
      <c r="BZ111">
        <v>1429.9180312489671</v>
      </c>
      <c r="CA111">
        <v>608.56930285690953</v>
      </c>
      <c r="CB111">
        <v>732.57305807243779</v>
      </c>
      <c r="CC111">
        <v>528.63641985641414</v>
      </c>
      <c r="CD111">
        <v>1840.6442758804151</v>
      </c>
    </row>
    <row r="112">
      <c r="A112" t="s">
        <v>430</v>
      </c>
      <c r="B112">
        <v>2006</v>
      </c>
      <c r="C112" t="s">
        <v>434</v>
      </c>
      <c r="D112">
        <v>155</v>
      </c>
      <c r="E112" t="s">
        <v>261</v>
      </c>
      <c r="F112" t="s">
        <v>264</v>
      </c>
      <c r="G112" t="s">
        <v>191</v>
      </c>
      <c r="H112">
        <v>0</v>
      </c>
      <c r="I112">
        <v>0</v>
      </c>
      <c r="J112">
        <v>0.19454004466722991</v>
      </c>
      <c r="K112">
        <v>0.12647953818860239</v>
      </c>
      <c r="L112">
        <v>0.1269571412490702</v>
      </c>
      <c r="M112"/>
      <c r="N112"/>
      <c r="O112"/>
      <c r="P112"/>
      <c r="Q112"/>
      <c r="R112"/>
      <c r="S112"/>
      <c r="T112"/>
      <c r="U112"/>
      <c r="V112"/>
      <c r="W112" t="s">
        <v>234</v>
      </c>
      <c r="X112" t="s">
        <v>235</v>
      </c>
      <c r="Y112" t="s">
        <v>236</v>
      </c>
      <c r="Z112" t="s">
        <v>237</v>
      </c>
      <c r="AA112" t="s">
        <v>238</v>
      </c>
      <c r="AB112" t="s">
        <v>239</v>
      </c>
      <c r="AC112" t="s">
        <v>240</v>
      </c>
      <c r="AD112" t="s">
        <v>241</v>
      </c>
      <c r="AE112" t="s">
        <v>242</v>
      </c>
      <c r="AF112" t="s">
        <v>243</v>
      </c>
      <c r="AG112" t="s">
        <v>244</v>
      </c>
      <c r="AH112" t="s">
        <v>245</v>
      </c>
      <c r="AI112" t="s">
        <v>246</v>
      </c>
      <c r="AJ112" t="s">
        <v>247</v>
      </c>
      <c r="AK112" t="s">
        <v>248</v>
      </c>
      <c r="AL112">
        <v>0</v>
      </c>
      <c r="AM112">
        <v>0</v>
      </c>
      <c r="AN112">
        <v>0.19171779141104359</v>
      </c>
      <c r="AO112">
        <v>0.20202020202020191</v>
      </c>
      <c r="AP112">
        <v>0</v>
      </c>
      <c r="AQ112">
        <v>0</v>
      </c>
      <c r="AR112">
        <v>0</v>
      </c>
      <c r="AS112">
        <v>1.136363636363636</v>
      </c>
      <c r="AT112">
        <v>0.213827512473272</v>
      </c>
      <c r="AU112">
        <v>0</v>
      </c>
      <c r="AV112">
        <v>0</v>
      </c>
      <c r="AW112">
        <v>0</v>
      </c>
      <c r="AX112">
        <v>0</v>
      </c>
      <c r="AY112">
        <v>0</v>
      </c>
      <c r="AZ112">
        <v>0</v>
      </c>
      <c r="BA112">
        <v>0</v>
      </c>
      <c r="BB112">
        <v>0</v>
      </c>
      <c r="BC112">
        <v>7.6642414934500991</v>
      </c>
      <c r="BD112">
        <v>5.3039498730155543</v>
      </c>
      <c r="BE112">
        <v>5.2605830768280679</v>
      </c>
      <c r="BF112"/>
      <c r="BG112"/>
      <c r="BH112"/>
      <c r="BI112"/>
      <c r="BJ112"/>
      <c r="BK112"/>
      <c r="BL112"/>
      <c r="BM112"/>
      <c r="BN112"/>
      <c r="BO112"/>
      <c r="BP112">
        <v>0</v>
      </c>
      <c r="BQ112">
        <v>0</v>
      </c>
      <c r="BR112">
        <v>4.7404296824701913</v>
      </c>
      <c r="BS112">
        <v>3.1997166422843271</v>
      </c>
      <c r="BT112">
        <v>0</v>
      </c>
      <c r="BU112">
        <v>0</v>
      </c>
      <c r="BV112">
        <v>0</v>
      </c>
      <c r="BW112">
        <v>7.3648163075592947</v>
      </c>
      <c r="BX112">
        <v>2.9238118109799078</v>
      </c>
      <c r="BY112">
        <v>0</v>
      </c>
      <c r="BZ112">
        <v>0</v>
      </c>
      <c r="CA112">
        <v>0</v>
      </c>
      <c r="CB112">
        <v>0</v>
      </c>
      <c r="CC112">
        <v>0</v>
      </c>
      <c r="CD112">
        <v>0</v>
      </c>
    </row>
    <row r="113">
      <c r="A113" t="s">
        <v>430</v>
      </c>
      <c r="B113">
        <v>2006</v>
      </c>
      <c r="C113" t="s">
        <v>434</v>
      </c>
      <c r="D113">
        <v>156</v>
      </c>
      <c r="E113" t="s">
        <v>261</v>
      </c>
      <c r="F113" t="s">
        <v>265</v>
      </c>
      <c r="G113" t="s">
        <v>191</v>
      </c>
      <c r="H113">
        <v>0.14053371727059091</v>
      </c>
      <c r="I113">
        <v>0.087353089514717402</v>
      </c>
      <c r="J113">
        <v>0.44017447085131489</v>
      </c>
      <c r="K113">
        <v>0.17508230083018611</v>
      </c>
      <c r="L113">
        <v>0.20379897925365009</v>
      </c>
      <c r="M113"/>
      <c r="N113"/>
      <c r="O113"/>
      <c r="P113"/>
      <c r="Q113"/>
      <c r="R113"/>
      <c r="S113"/>
      <c r="T113"/>
      <c r="U113"/>
      <c r="V113"/>
      <c r="W113" t="s">
        <v>234</v>
      </c>
      <c r="X113" t="s">
        <v>235</v>
      </c>
      <c r="Y113" t="s">
        <v>236</v>
      </c>
      <c r="Z113" t="s">
        <v>237</v>
      </c>
      <c r="AA113" t="s">
        <v>238</v>
      </c>
      <c r="AB113" t="s">
        <v>239</v>
      </c>
      <c r="AC113" t="s">
        <v>240</v>
      </c>
      <c r="AD113" t="s">
        <v>241</v>
      </c>
      <c r="AE113" t="s">
        <v>242</v>
      </c>
      <c r="AF113" t="s">
        <v>243</v>
      </c>
      <c r="AG113" t="s">
        <v>244</v>
      </c>
      <c r="AH113" t="s">
        <v>245</v>
      </c>
      <c r="AI113" t="s">
        <v>246</v>
      </c>
      <c r="AJ113" t="s">
        <v>247</v>
      </c>
      <c r="AK113" t="s">
        <v>248</v>
      </c>
      <c r="AL113">
        <v>0</v>
      </c>
      <c r="AM113">
        <v>0</v>
      </c>
      <c r="AN113">
        <v>0</v>
      </c>
      <c r="AO113">
        <v>0.40404040404040381</v>
      </c>
      <c r="AP113">
        <v>0</v>
      </c>
      <c r="AQ113">
        <v>0</v>
      </c>
      <c r="AR113">
        <v>0</v>
      </c>
      <c r="AS113">
        <v>0</v>
      </c>
      <c r="AT113">
        <v>0</v>
      </c>
      <c r="AU113">
        <v>0</v>
      </c>
      <c r="AV113">
        <v>0.35056967572305059</v>
      </c>
      <c r="AW113">
        <v>0</v>
      </c>
      <c r="AX113">
        <v>0</v>
      </c>
      <c r="AY113">
        <v>0.73206442166910879</v>
      </c>
      <c r="AZ113">
        <v>0.65767839526471394</v>
      </c>
      <c r="BA113">
        <v>4.0478925159206378</v>
      </c>
      <c r="BB113">
        <v>3.0677404598006892</v>
      </c>
      <c r="BC113">
        <v>17.341434508390289</v>
      </c>
      <c r="BD113">
        <v>7.3421184213275286</v>
      </c>
      <c r="BE113">
        <v>8.4445935911024463</v>
      </c>
      <c r="BF113"/>
      <c r="BG113"/>
      <c r="BH113"/>
      <c r="BI113"/>
      <c r="BJ113"/>
      <c r="BK113"/>
      <c r="BL113"/>
      <c r="BM113"/>
      <c r="BN113"/>
      <c r="BO113"/>
      <c r="BP113">
        <v>0</v>
      </c>
      <c r="BQ113">
        <v>0</v>
      </c>
      <c r="BR113">
        <v>0</v>
      </c>
      <c r="BS113">
        <v>6.3994332845686532</v>
      </c>
      <c r="BT113">
        <v>0</v>
      </c>
      <c r="BU113">
        <v>0</v>
      </c>
      <c r="BV113">
        <v>0</v>
      </c>
      <c r="BW113">
        <v>0</v>
      </c>
      <c r="BX113">
        <v>0</v>
      </c>
      <c r="BY113">
        <v>0</v>
      </c>
      <c r="BZ113">
        <v>8.0957850318412756</v>
      </c>
      <c r="CA113">
        <v>0</v>
      </c>
      <c r="CB113">
        <v>0</v>
      </c>
      <c r="CC113">
        <v>5.2969581147937363</v>
      </c>
      <c r="CD113">
        <v>20.45160306533792</v>
      </c>
    </row>
    <row r="114">
      <c r="A114" t="s">
        <v>430</v>
      </c>
      <c r="B114">
        <v>2006</v>
      </c>
      <c r="C114" t="s">
        <v>434</v>
      </c>
      <c r="D114">
        <v>157</v>
      </c>
      <c r="E114" t="s">
        <v>261</v>
      </c>
      <c r="F114" t="s">
        <v>266</v>
      </c>
      <c r="G114" t="s">
        <v>191</v>
      </c>
      <c r="H114">
        <v>3.804243129512634</v>
      </c>
      <c r="I114">
        <v>3.135228853290347</v>
      </c>
      <c r="J114">
        <v>1.3239820564268829</v>
      </c>
      <c r="K114">
        <v>0.22599160620382269</v>
      </c>
      <c r="L114">
        <v>0</v>
      </c>
      <c r="M114"/>
      <c r="N114"/>
      <c r="O114"/>
      <c r="P114"/>
      <c r="Q114"/>
      <c r="R114"/>
      <c r="S114"/>
      <c r="T114"/>
      <c r="U114"/>
      <c r="V114"/>
      <c r="W114" t="s">
        <v>234</v>
      </c>
      <c r="X114" t="s">
        <v>235</v>
      </c>
      <c r="Y114" t="s">
        <v>236</v>
      </c>
      <c r="Z114" t="s">
        <v>237</v>
      </c>
      <c r="AA114" t="s">
        <v>238</v>
      </c>
      <c r="AB114" t="s">
        <v>239</v>
      </c>
      <c r="AC114" t="s">
        <v>240</v>
      </c>
      <c r="AD114" t="s">
        <v>241</v>
      </c>
      <c r="AE114" t="s">
        <v>242</v>
      </c>
      <c r="AF114" t="s">
        <v>243</v>
      </c>
      <c r="AG114" t="s">
        <v>244</v>
      </c>
      <c r="AH114" t="s">
        <v>245</v>
      </c>
      <c r="AI114" t="s">
        <v>246</v>
      </c>
      <c r="AJ114" t="s">
        <v>247</v>
      </c>
      <c r="AK114" t="s">
        <v>248</v>
      </c>
      <c r="AL114">
        <v>0</v>
      </c>
      <c r="AM114">
        <v>0.56338028169014243</v>
      </c>
      <c r="AN114">
        <v>0</v>
      </c>
      <c r="AO114">
        <v>0.20202020202020191</v>
      </c>
      <c r="AP114">
        <v>13.996316758747721</v>
      </c>
      <c r="AQ114">
        <v>1.227935533384491</v>
      </c>
      <c r="AR114">
        <v>3.2863849765258202</v>
      </c>
      <c r="AS114">
        <v>7.4675324675324628</v>
      </c>
      <c r="AT114">
        <v>0</v>
      </c>
      <c r="AU114">
        <v>0</v>
      </c>
      <c r="AV114">
        <v>2.7607361963190229</v>
      </c>
      <c r="AW114">
        <v>0</v>
      </c>
      <c r="AX114">
        <v>1.710863986313085</v>
      </c>
      <c r="AY114">
        <v>0</v>
      </c>
      <c r="AZ114">
        <v>1.381124630055899</v>
      </c>
      <c r="BA114">
        <v>109.5763179952491</v>
      </c>
      <c r="BB114">
        <v>110.1056466051248</v>
      </c>
      <c r="BC114">
        <v>52.160562781856989</v>
      </c>
      <c r="BD114">
        <v>9.4770123942100355</v>
      </c>
      <c r="BE114">
        <v>0</v>
      </c>
      <c r="BF114"/>
      <c r="BG114"/>
      <c r="BH114"/>
      <c r="BI114"/>
      <c r="BJ114"/>
      <c r="BK114"/>
      <c r="BL114"/>
      <c r="BM114"/>
      <c r="BN114"/>
      <c r="BO114"/>
      <c r="BP114">
        <v>0</v>
      </c>
      <c r="BQ114">
        <v>5.8974522932708409</v>
      </c>
      <c r="BR114">
        <v>0</v>
      </c>
      <c r="BS114">
        <v>3.1997166422843271</v>
      </c>
      <c r="BT114">
        <v>75.949370696441349</v>
      </c>
      <c r="BU114">
        <v>15.47220364764463</v>
      </c>
      <c r="BV114">
        <v>6.7467338386018136</v>
      </c>
      <c r="BW114">
        <v>48.397364306818233</v>
      </c>
      <c r="BX114">
        <v>0</v>
      </c>
      <c r="BY114">
        <v>0</v>
      </c>
      <c r="BZ114">
        <v>63.754307125750053</v>
      </c>
      <c r="CA114">
        <v>0</v>
      </c>
      <c r="CB114">
        <v>18.954024788420071</v>
      </c>
      <c r="CC114">
        <v>0</v>
      </c>
      <c r="CD114">
        <v>42.948366437209643</v>
      </c>
    </row>
    <row r="115">
      <c r="A115" t="s">
        <v>430</v>
      </c>
      <c r="B115">
        <v>2006</v>
      </c>
      <c r="C115" t="s">
        <v>434</v>
      </c>
      <c r="D115">
        <v>158</v>
      </c>
      <c r="E115" t="s">
        <v>261</v>
      </c>
      <c r="F115" t="s">
        <v>267</v>
      </c>
      <c r="G115" t="s">
        <v>191</v>
      </c>
      <c r="H115">
        <v>45.530910283292123</v>
      </c>
      <c r="I115">
        <v>18.92827157416378</v>
      </c>
      <c r="J115">
        <v>8.0778919933951236</v>
      </c>
      <c r="K115">
        <v>1.5329558449562379</v>
      </c>
      <c r="L115">
        <v>0.2448880158587792</v>
      </c>
      <c r="M115"/>
      <c r="N115"/>
      <c r="O115"/>
      <c r="P115"/>
      <c r="Q115"/>
      <c r="R115"/>
      <c r="S115"/>
      <c r="T115"/>
      <c r="U115"/>
      <c r="V115"/>
      <c r="W115" t="s">
        <v>234</v>
      </c>
      <c r="X115" t="s">
        <v>235</v>
      </c>
      <c r="Y115" t="s">
        <v>236</v>
      </c>
      <c r="Z115" t="s">
        <v>237</v>
      </c>
      <c r="AA115" t="s">
        <v>238</v>
      </c>
      <c r="AB115" t="s">
        <v>239</v>
      </c>
      <c r="AC115" t="s">
        <v>240</v>
      </c>
      <c r="AD115" t="s">
        <v>241</v>
      </c>
      <c r="AE115" t="s">
        <v>242</v>
      </c>
      <c r="AF115" t="s">
        <v>243</v>
      </c>
      <c r="AG115" t="s">
        <v>244</v>
      </c>
      <c r="AH115" t="s">
        <v>245</v>
      </c>
      <c r="AI115" t="s">
        <v>246</v>
      </c>
      <c r="AJ115" t="s">
        <v>247</v>
      </c>
      <c r="AK115" t="s">
        <v>248</v>
      </c>
      <c r="AL115">
        <v>0.58252427184465938</v>
      </c>
      <c r="AM115">
        <v>6.1971830985915668</v>
      </c>
      <c r="AN115">
        <v>15.83588957055218</v>
      </c>
      <c r="AO115">
        <v>9.0909090909090882</v>
      </c>
      <c r="AP115">
        <v>19.521178637200769</v>
      </c>
      <c r="AQ115">
        <v>8.595548733691432</v>
      </c>
      <c r="AR115">
        <v>9.8591549295774623</v>
      </c>
      <c r="AS115">
        <v>0.97402597402597335</v>
      </c>
      <c r="AT115">
        <v>22.380612972202481</v>
      </c>
      <c r="AU115">
        <v>4.2654028436019082</v>
      </c>
      <c r="AV115">
        <v>13.62839614373361</v>
      </c>
      <c r="AW115">
        <v>32.52747252747249</v>
      </c>
      <c r="AX115">
        <v>16.937553464499551</v>
      </c>
      <c r="AY115">
        <v>24.158125915080571</v>
      </c>
      <c r="AZ115">
        <v>6.7740874712265544</v>
      </c>
      <c r="BA115">
        <v>1311.45916124828</v>
      </c>
      <c r="BB115">
        <v>664.73921946829671</v>
      </c>
      <c r="BC115">
        <v>318.2425248297277</v>
      </c>
      <c r="BD115">
        <v>64.284872285585109</v>
      </c>
      <c r="BE115">
        <v>10.1471546954365</v>
      </c>
      <c r="BF115"/>
      <c r="BG115"/>
      <c r="BH115"/>
      <c r="BI115"/>
      <c r="BJ115"/>
      <c r="BK115"/>
      <c r="BL115"/>
      <c r="BM115"/>
      <c r="BN115"/>
      <c r="BO115"/>
      <c r="BP115">
        <v>3.245795610767225</v>
      </c>
      <c r="BQ115">
        <v>64.871975225979256</v>
      </c>
      <c r="BR115">
        <v>391.55949177203718</v>
      </c>
      <c r="BS115">
        <v>143.98724890279479</v>
      </c>
      <c r="BT115">
        <v>105.9293854450366</v>
      </c>
      <c r="BU115">
        <v>108.30542553351241</v>
      </c>
      <c r="BV115">
        <v>20.240201515805449</v>
      </c>
      <c r="BW115">
        <v>6.3126996921936813</v>
      </c>
      <c r="BX115">
        <v>306.02563621589712</v>
      </c>
      <c r="BY115">
        <v>35.269694659112183</v>
      </c>
      <c r="BZ115">
        <v>314.72364311283002</v>
      </c>
      <c r="CA115">
        <v>295.30576007482807</v>
      </c>
      <c r="CB115">
        <v>187.64484540535881</v>
      </c>
      <c r="CC115">
        <v>174.79961778819319</v>
      </c>
      <c r="CD115">
        <v>210.65151157298061</v>
      </c>
    </row>
    <row r="116">
      <c r="A116" t="s">
        <v>430</v>
      </c>
      <c r="B116">
        <v>2006</v>
      </c>
      <c r="C116" t="s">
        <v>434</v>
      </c>
      <c r="D116">
        <v>159</v>
      </c>
      <c r="E116" t="s">
        <v>261</v>
      </c>
      <c r="F116" t="s">
        <v>268</v>
      </c>
      <c r="G116" t="s">
        <v>191</v>
      </c>
      <c r="H116">
        <v>3.631794210344347</v>
      </c>
      <c r="I116">
        <v>0.79160298832174958</v>
      </c>
      <c r="J116">
        <v>0.2675711268161412</v>
      </c>
      <c r="K116">
        <v>0</v>
      </c>
      <c r="L116">
        <v>0</v>
      </c>
      <c r="M116"/>
      <c r="N116"/>
      <c r="O116"/>
      <c r="P116"/>
      <c r="Q116"/>
      <c r="R116"/>
      <c r="S116"/>
      <c r="T116"/>
      <c r="U116"/>
      <c r="V116"/>
      <c r="W116" t="s">
        <v>234</v>
      </c>
      <c r="X116" t="s">
        <v>235</v>
      </c>
      <c r="Y116" t="s">
        <v>236</v>
      </c>
      <c r="Z116" t="s">
        <v>237</v>
      </c>
      <c r="AA116" t="s">
        <v>238</v>
      </c>
      <c r="AB116" t="s">
        <v>239</v>
      </c>
      <c r="AC116" t="s">
        <v>240</v>
      </c>
      <c r="AD116" t="s">
        <v>241</v>
      </c>
      <c r="AE116" t="s">
        <v>242</v>
      </c>
      <c r="AF116" t="s">
        <v>243</v>
      </c>
      <c r="AG116" t="s">
        <v>244</v>
      </c>
      <c r="AH116" t="s">
        <v>245</v>
      </c>
      <c r="AI116" t="s">
        <v>246</v>
      </c>
      <c r="AJ116" t="s">
        <v>247</v>
      </c>
      <c r="AK116" t="s">
        <v>248</v>
      </c>
      <c r="AL116">
        <v>0</v>
      </c>
      <c r="AM116">
        <v>0.28169014084507121</v>
      </c>
      <c r="AN116">
        <v>1.6871165644171839</v>
      </c>
      <c r="AO116">
        <v>2.49158249158249</v>
      </c>
      <c r="AP116">
        <v>0</v>
      </c>
      <c r="AQ116">
        <v>0.230237912509592</v>
      </c>
      <c r="AR116">
        <v>7.5117370892018753</v>
      </c>
      <c r="AS116">
        <v>0</v>
      </c>
      <c r="AT116">
        <v>2.1382751247327199</v>
      </c>
      <c r="AU116">
        <v>0</v>
      </c>
      <c r="AV116">
        <v>0.087642418930762606</v>
      </c>
      <c r="AW116">
        <v>0.32967032967032928</v>
      </c>
      <c r="AX116">
        <v>0</v>
      </c>
      <c r="AY116">
        <v>0.43923865300146531</v>
      </c>
      <c r="AZ116">
        <v>0.098651759289707097</v>
      </c>
      <c r="BA116">
        <v>104.6091492414628</v>
      </c>
      <c r="BB116">
        <v>27.800190340887891</v>
      </c>
      <c r="BC116">
        <v>10.54142727324516</v>
      </c>
      <c r="BD116">
        <v>0</v>
      </c>
      <c r="BE116">
        <v>0</v>
      </c>
      <c r="BF116"/>
      <c r="BG116"/>
      <c r="BH116"/>
      <c r="BI116"/>
      <c r="BJ116"/>
      <c r="BK116"/>
      <c r="BL116"/>
      <c r="BM116"/>
      <c r="BN116"/>
      <c r="BO116"/>
      <c r="BP116">
        <v>0</v>
      </c>
      <c r="BQ116">
        <v>2.94872614663542</v>
      </c>
      <c r="BR116">
        <v>41.715781205737692</v>
      </c>
      <c r="BS116">
        <v>39.463171921506699</v>
      </c>
      <c r="BT116">
        <v>0</v>
      </c>
      <c r="BU116">
        <v>2.9010381839333692</v>
      </c>
      <c r="BV116">
        <v>15.42110591680415</v>
      </c>
      <c r="BW116">
        <v>0</v>
      </c>
      <c r="BX116">
        <v>29.238118109799089</v>
      </c>
      <c r="BY116">
        <v>0</v>
      </c>
      <c r="BZ116">
        <v>2.0239462579603189</v>
      </c>
      <c r="CA116">
        <v>2.992963784542177</v>
      </c>
      <c r="CB116">
        <v>0</v>
      </c>
      <c r="CC116">
        <v>3.178174868876241</v>
      </c>
      <c r="CD116">
        <v>3.0677404598006892</v>
      </c>
    </row>
    <row r="117">
      <c r="A117" t="s">
        <v>430</v>
      </c>
      <c r="B117">
        <v>2006</v>
      </c>
      <c r="C117" t="s">
        <v>434</v>
      </c>
      <c r="D117">
        <v>160</v>
      </c>
      <c r="E117" t="s">
        <v>261</v>
      </c>
      <c r="F117" t="s">
        <v>269</v>
      </c>
      <c r="G117" t="s">
        <v>191</v>
      </c>
      <c r="H117">
        <v>0.14200672530757</v>
      </c>
      <c r="I117">
        <v>0</v>
      </c>
      <c r="J117">
        <v>0</v>
      </c>
      <c r="K117">
        <v>0</v>
      </c>
      <c r="L117">
        <v>0</v>
      </c>
      <c r="M117"/>
      <c r="N117"/>
      <c r="O117"/>
      <c r="P117"/>
      <c r="Q117"/>
      <c r="R117"/>
      <c r="S117"/>
      <c r="T117"/>
      <c r="U117"/>
      <c r="V117"/>
      <c r="W117" t="s">
        <v>234</v>
      </c>
      <c r="X117" t="s">
        <v>235</v>
      </c>
      <c r="Y117" t="s">
        <v>236</v>
      </c>
      <c r="Z117" t="s">
        <v>237</v>
      </c>
      <c r="AA117" t="s">
        <v>238</v>
      </c>
      <c r="AB117" t="s">
        <v>239</v>
      </c>
      <c r="AC117" t="s">
        <v>240</v>
      </c>
      <c r="AD117" t="s">
        <v>241</v>
      </c>
      <c r="AE117" t="s">
        <v>242</v>
      </c>
      <c r="AF117" t="s">
        <v>243</v>
      </c>
      <c r="AG117" t="s">
        <v>244</v>
      </c>
      <c r="AH117" t="s">
        <v>245</v>
      </c>
      <c r="AI117" t="s">
        <v>246</v>
      </c>
      <c r="AJ117" t="s">
        <v>247</v>
      </c>
      <c r="AK117" t="s">
        <v>248</v>
      </c>
      <c r="AL117">
        <v>0</v>
      </c>
      <c r="AM117">
        <v>0</v>
      </c>
      <c r="AN117">
        <v>0</v>
      </c>
      <c r="AO117">
        <v>0</v>
      </c>
      <c r="AP117">
        <v>0</v>
      </c>
      <c r="AQ117">
        <v>0</v>
      </c>
      <c r="AR117">
        <v>0</v>
      </c>
      <c r="AS117">
        <v>0</v>
      </c>
      <c r="AT117">
        <v>0</v>
      </c>
      <c r="AU117">
        <v>0</v>
      </c>
      <c r="AV117">
        <v>0</v>
      </c>
      <c r="AW117">
        <v>0</v>
      </c>
      <c r="AX117">
        <v>0</v>
      </c>
      <c r="AY117">
        <v>0</v>
      </c>
      <c r="AZ117">
        <v>0.13153567905294281</v>
      </c>
      <c r="BA117">
        <v>4.0903206130675853</v>
      </c>
      <c r="BB117">
        <v>0</v>
      </c>
      <c r="BC117">
        <v>0</v>
      </c>
      <c r="BD117">
        <v>0</v>
      </c>
      <c r="BE117">
        <v>0</v>
      </c>
      <c r="BF117"/>
      <c r="BG117"/>
      <c r="BH117"/>
      <c r="BI117"/>
      <c r="BJ117"/>
      <c r="BK117"/>
      <c r="BL117"/>
      <c r="BM117"/>
      <c r="BN117"/>
      <c r="BO117"/>
      <c r="BP117">
        <v>0</v>
      </c>
      <c r="BQ117">
        <v>0</v>
      </c>
      <c r="BR117">
        <v>0</v>
      </c>
      <c r="BS117">
        <v>0</v>
      </c>
      <c r="BT117">
        <v>0</v>
      </c>
      <c r="BU117">
        <v>0</v>
      </c>
      <c r="BV117">
        <v>0</v>
      </c>
      <c r="BW117">
        <v>0</v>
      </c>
      <c r="BX117">
        <v>0</v>
      </c>
      <c r="BY117">
        <v>0</v>
      </c>
      <c r="BZ117">
        <v>0</v>
      </c>
      <c r="CA117">
        <v>0</v>
      </c>
      <c r="CB117">
        <v>0</v>
      </c>
      <c r="CC117">
        <v>0</v>
      </c>
      <c r="CD117">
        <v>4.0903206130675853</v>
      </c>
    </row>
    <row r="118">
      <c r="A118" t="s">
        <v>430</v>
      </c>
      <c r="B118">
        <v>2006</v>
      </c>
      <c r="C118" t="s">
        <v>434</v>
      </c>
      <c r="D118">
        <v>161</v>
      </c>
      <c r="E118" t="s">
        <v>261</v>
      </c>
      <c r="F118" t="s">
        <v>270</v>
      </c>
      <c r="G118" t="s">
        <v>191</v>
      </c>
      <c r="H118">
        <v>0.47011062584642199</v>
      </c>
      <c r="I118">
        <v>0.057946802288259401</v>
      </c>
      <c r="J118">
        <v>0.13352842125556769</v>
      </c>
      <c r="K118">
        <v>0</v>
      </c>
      <c r="L118">
        <v>0</v>
      </c>
      <c r="M118"/>
      <c r="N118"/>
      <c r="O118"/>
      <c r="P118"/>
      <c r="Q118"/>
      <c r="R118"/>
      <c r="S118"/>
      <c r="T118"/>
      <c r="U118"/>
      <c r="V118"/>
      <c r="W118" t="s">
        <v>234</v>
      </c>
      <c r="X118" t="s">
        <v>235</v>
      </c>
      <c r="Y118" t="s">
        <v>236</v>
      </c>
      <c r="Z118" t="s">
        <v>237</v>
      </c>
      <c r="AA118" t="s">
        <v>238</v>
      </c>
      <c r="AB118" t="s">
        <v>239</v>
      </c>
      <c r="AC118" t="s">
        <v>240</v>
      </c>
      <c r="AD118" t="s">
        <v>241</v>
      </c>
      <c r="AE118" t="s">
        <v>242</v>
      </c>
      <c r="AF118" t="s">
        <v>243</v>
      </c>
      <c r="AG118" t="s">
        <v>244</v>
      </c>
      <c r="AH118" t="s">
        <v>245</v>
      </c>
      <c r="AI118" t="s">
        <v>246</v>
      </c>
      <c r="AJ118" t="s">
        <v>247</v>
      </c>
      <c r="AK118" t="s">
        <v>248</v>
      </c>
      <c r="AL118">
        <v>0</v>
      </c>
      <c r="AM118">
        <v>0.093896713615023705</v>
      </c>
      <c r="AN118">
        <v>0</v>
      </c>
      <c r="AO118">
        <v>0</v>
      </c>
      <c r="AP118">
        <v>0</v>
      </c>
      <c r="AQ118">
        <v>0</v>
      </c>
      <c r="AR118">
        <v>0</v>
      </c>
      <c r="AS118">
        <v>2.597402597402596</v>
      </c>
      <c r="AT118">
        <v>0.071275837491090704</v>
      </c>
      <c r="AU118">
        <v>0</v>
      </c>
      <c r="AV118">
        <v>0</v>
      </c>
      <c r="AW118">
        <v>0</v>
      </c>
      <c r="AX118">
        <v>0</v>
      </c>
      <c r="AY118">
        <v>0</v>
      </c>
      <c r="AZ118">
        <v>0.065767839526471403</v>
      </c>
      <c r="BA118">
        <v>13.54093039718323</v>
      </c>
      <c r="BB118">
        <v>2.035025330910754</v>
      </c>
      <c r="BC118">
        <v>5.2605830768280679</v>
      </c>
      <c r="BD118">
        <v>0</v>
      </c>
      <c r="BE118">
        <v>0</v>
      </c>
      <c r="BF118"/>
      <c r="BG118"/>
      <c r="BH118"/>
      <c r="BI118"/>
      <c r="BJ118"/>
      <c r="BK118"/>
      <c r="BL118"/>
      <c r="BM118"/>
      <c r="BN118"/>
      <c r="BO118"/>
      <c r="BP118">
        <v>0</v>
      </c>
      <c r="BQ118">
        <v>0.98290871554514014</v>
      </c>
      <c r="BR118">
        <v>0</v>
      </c>
      <c r="BS118">
        <v>0</v>
      </c>
      <c r="BT118">
        <v>0</v>
      </c>
      <c r="BU118">
        <v>0</v>
      </c>
      <c r="BV118">
        <v>0</v>
      </c>
      <c r="BW118">
        <v>16.833865845849822</v>
      </c>
      <c r="BX118">
        <v>0.97460393699330272</v>
      </c>
      <c r="BY118">
        <v>0</v>
      </c>
      <c r="BZ118">
        <v>0</v>
      </c>
      <c r="CA118">
        <v>0</v>
      </c>
      <c r="CB118">
        <v>0</v>
      </c>
      <c r="CC118">
        <v>0</v>
      </c>
      <c r="CD118">
        <v>2.0451603065337931</v>
      </c>
    </row>
    <row r="119">
      <c r="A119" t="s">
        <v>430</v>
      </c>
      <c r="B119">
        <v>2006</v>
      </c>
      <c r="C119" t="s">
        <v>434</v>
      </c>
      <c r="D119">
        <v>162</v>
      </c>
      <c r="E119" t="s">
        <v>261</v>
      </c>
      <c r="F119" t="s">
        <v>47</v>
      </c>
      <c r="G119" t="s">
        <v>191</v>
      </c>
      <c r="H119">
        <v>0.43007703795781871</v>
      </c>
      <c r="I119">
        <v>0</v>
      </c>
      <c r="J119">
        <v>0</v>
      </c>
      <c r="K119">
        <v>0</v>
      </c>
      <c r="L119">
        <v>0.094576326558258997</v>
      </c>
      <c r="M119"/>
      <c r="N119"/>
      <c r="O119"/>
      <c r="P119"/>
      <c r="Q119"/>
      <c r="R119"/>
      <c r="S119"/>
      <c r="T119"/>
      <c r="U119"/>
      <c r="V119"/>
      <c r="W119" t="s">
        <v>234</v>
      </c>
      <c r="X119" t="s">
        <v>235</v>
      </c>
      <c r="Y119" t="s">
        <v>236</v>
      </c>
      <c r="Z119" t="s">
        <v>237</v>
      </c>
      <c r="AA119" t="s">
        <v>238</v>
      </c>
      <c r="AB119" t="s">
        <v>239</v>
      </c>
      <c r="AC119" t="s">
        <v>240</v>
      </c>
      <c r="AD119" t="s">
        <v>241</v>
      </c>
      <c r="AE119" t="s">
        <v>242</v>
      </c>
      <c r="AF119" t="s">
        <v>243</v>
      </c>
      <c r="AG119" t="s">
        <v>244</v>
      </c>
      <c r="AH119" t="s">
        <v>245</v>
      </c>
      <c r="AI119" t="s">
        <v>246</v>
      </c>
      <c r="AJ119" t="s">
        <v>247</v>
      </c>
      <c r="AK119" t="s">
        <v>248</v>
      </c>
      <c r="AL119">
        <v>1.165048543689319</v>
      </c>
      <c r="AM119">
        <v>0</v>
      </c>
      <c r="AN119">
        <v>0</v>
      </c>
      <c r="AO119">
        <v>0</v>
      </c>
      <c r="AP119">
        <v>0</v>
      </c>
      <c r="AQ119">
        <v>0</v>
      </c>
      <c r="AR119">
        <v>0</v>
      </c>
      <c r="AS119">
        <v>0</v>
      </c>
      <c r="AT119">
        <v>0</v>
      </c>
      <c r="AU119">
        <v>1.0663507109004771</v>
      </c>
      <c r="AV119">
        <v>0</v>
      </c>
      <c r="AW119">
        <v>0.10989010989010981</v>
      </c>
      <c r="AX119">
        <v>0</v>
      </c>
      <c r="AY119">
        <v>0</v>
      </c>
      <c r="AZ119">
        <v>0</v>
      </c>
      <c r="BA119">
        <v>12.38781451903631</v>
      </c>
      <c r="BB119">
        <v>0</v>
      </c>
      <c r="BC119">
        <v>0</v>
      </c>
      <c r="BD119">
        <v>0</v>
      </c>
      <c r="BE119">
        <v>3.918854962123576</v>
      </c>
      <c r="BF119"/>
      <c r="BG119"/>
      <c r="BH119"/>
      <c r="BI119"/>
      <c r="BJ119"/>
      <c r="BK119"/>
      <c r="BL119"/>
      <c r="BM119"/>
      <c r="BN119"/>
      <c r="BO119"/>
      <c r="BP119">
        <v>6.49159122153445</v>
      </c>
      <c r="BQ119">
        <v>0</v>
      </c>
      <c r="BR119">
        <v>0</v>
      </c>
      <c r="BS119">
        <v>0</v>
      </c>
      <c r="BT119">
        <v>0</v>
      </c>
      <c r="BU119">
        <v>0</v>
      </c>
      <c r="BV119">
        <v>0</v>
      </c>
      <c r="BW119">
        <v>0</v>
      </c>
      <c r="BX119">
        <v>0</v>
      </c>
      <c r="BY119">
        <v>8.8174236647780457</v>
      </c>
      <c r="BZ119">
        <v>0</v>
      </c>
      <c r="CA119">
        <v>0.99765459484739216</v>
      </c>
      <c r="CB119">
        <v>0</v>
      </c>
      <c r="CC119">
        <v>0</v>
      </c>
      <c r="CD119">
        <v>0</v>
      </c>
    </row>
    <row r="120">
      <c r="A120" t="s">
        <v>430</v>
      </c>
      <c r="B120">
        <v>2006</v>
      </c>
      <c r="C120" t="s">
        <v>434</v>
      </c>
      <c r="D120">
        <v>163</v>
      </c>
      <c r="E120" t="s">
        <v>261</v>
      </c>
      <c r="F120" t="s">
        <v>271</v>
      </c>
      <c r="G120" t="s">
        <v>191</v>
      </c>
      <c r="H120">
        <v>0</v>
      </c>
      <c r="I120">
        <v>0</v>
      </c>
      <c r="J120">
        <v>0</v>
      </c>
      <c r="K120">
        <v>0.12900031728964631</v>
      </c>
      <c r="L120">
        <v>0</v>
      </c>
      <c r="M120"/>
      <c r="N120"/>
      <c r="O120"/>
      <c r="P120"/>
      <c r="Q120"/>
      <c r="R120"/>
      <c r="S120"/>
      <c r="T120"/>
      <c r="U120"/>
      <c r="V120"/>
      <c r="W120" t="s">
        <v>234</v>
      </c>
      <c r="X120" t="s">
        <v>235</v>
      </c>
      <c r="Y120" t="s">
        <v>236</v>
      </c>
      <c r="Z120" t="s">
        <v>237</v>
      </c>
      <c r="AA120" t="s">
        <v>238</v>
      </c>
      <c r="AB120" t="s">
        <v>239</v>
      </c>
      <c r="AC120" t="s">
        <v>240</v>
      </c>
      <c r="AD120" t="s">
        <v>241</v>
      </c>
      <c r="AE120" t="s">
        <v>242</v>
      </c>
      <c r="AF120" t="s">
        <v>243</v>
      </c>
      <c r="AG120" t="s">
        <v>244</v>
      </c>
      <c r="AH120" t="s">
        <v>245</v>
      </c>
      <c r="AI120" t="s">
        <v>246</v>
      </c>
      <c r="AJ120" t="s">
        <v>247</v>
      </c>
      <c r="AK120" t="s">
        <v>248</v>
      </c>
      <c r="AL120">
        <v>0.97087378640776567</v>
      </c>
      <c r="AM120">
        <v>0</v>
      </c>
      <c r="AN120">
        <v>0</v>
      </c>
      <c r="AO120">
        <v>0</v>
      </c>
      <c r="AP120">
        <v>0</v>
      </c>
      <c r="AQ120">
        <v>0</v>
      </c>
      <c r="AR120">
        <v>0</v>
      </c>
      <c r="AS120">
        <v>0</v>
      </c>
      <c r="AT120">
        <v>0</v>
      </c>
      <c r="AU120">
        <v>0</v>
      </c>
      <c r="AV120">
        <v>0</v>
      </c>
      <c r="AW120">
        <v>0</v>
      </c>
      <c r="AX120">
        <v>0</v>
      </c>
      <c r="AY120">
        <v>0</v>
      </c>
      <c r="AZ120">
        <v>0</v>
      </c>
      <c r="BA120">
        <v>0</v>
      </c>
      <c r="BB120">
        <v>0</v>
      </c>
      <c r="BC120">
        <v>0</v>
      </c>
      <c r="BD120">
        <v>5.4096593512787088</v>
      </c>
      <c r="BE120">
        <v>0</v>
      </c>
      <c r="BF120"/>
      <c r="BG120"/>
      <c r="BH120"/>
      <c r="BI120"/>
      <c r="BJ120"/>
      <c r="BK120"/>
      <c r="BL120"/>
      <c r="BM120"/>
      <c r="BN120"/>
      <c r="BO120"/>
      <c r="BP120">
        <v>5.4096593512787088</v>
      </c>
      <c r="BQ120">
        <v>0</v>
      </c>
      <c r="BR120">
        <v>0</v>
      </c>
      <c r="BS120">
        <v>0</v>
      </c>
      <c r="BT120">
        <v>0</v>
      </c>
      <c r="BU120">
        <v>0</v>
      </c>
      <c r="BV120">
        <v>0</v>
      </c>
      <c r="BW120">
        <v>0</v>
      </c>
      <c r="BX120">
        <v>0</v>
      </c>
      <c r="BY120">
        <v>0</v>
      </c>
      <c r="BZ120">
        <v>0</v>
      </c>
      <c r="CA120">
        <v>0</v>
      </c>
      <c r="CB120">
        <v>0</v>
      </c>
      <c r="CC120">
        <v>0</v>
      </c>
      <c r="CD120">
        <v>0</v>
      </c>
    </row>
    <row r="121">
      <c r="A121" t="s">
        <v>430</v>
      </c>
      <c r="B121">
        <v>2011</v>
      </c>
      <c r="C121" t="s">
        <v>435</v>
      </c>
      <c r="D121">
        <v>16</v>
      </c>
      <c r="E121" t="s">
        <v>13</v>
      </c>
      <c r="F121" t="s">
        <v>14</v>
      </c>
      <c r="G121" t="s">
        <v>440</v>
      </c>
      <c r="H121">
        <v>98.417915886955811</v>
      </c>
      <c r="I121">
        <v>99.602948479888738</v>
      </c>
      <c r="J121">
        <v>99.223671222914973</v>
      </c>
      <c r="K121">
        <v>99.782170921356538</v>
      </c>
      <c r="L121">
        <v>99.817578593513971</v>
      </c>
      <c r="M121">
        <v>99.106364817350951</v>
      </c>
      <c r="N121">
        <v>98.839702344436347</v>
      </c>
      <c r="O121">
        <v>99.758815167412749</v>
      </c>
      <c r="P121">
        <v>100</v>
      </c>
      <c r="Q121">
        <v>99.681577732755613</v>
      </c>
      <c r="R121">
        <v>97.490658605398721</v>
      </c>
      <c r="S121">
        <v>100</v>
      </c>
      <c r="T121">
        <v>99.155681311186356</v>
      </c>
      <c r="U121">
        <v>99.730828370425726</v>
      </c>
      <c r="V121">
        <v>99.73589636159619</v>
      </c>
      <c r="W121" t="s">
        <v>318</v>
      </c>
      <c r="X121" t="s">
        <v>319</v>
      </c>
      <c r="Y121" t="s">
        <v>320</v>
      </c>
      <c r="Z121" t="s">
        <v>321</v>
      </c>
      <c r="AA121" t="s">
        <v>247</v>
      </c>
      <c r="AB121" t="s">
        <v>191</v>
      </c>
      <c r="AC121" t="s">
        <v>191</v>
      </c>
      <c r="AD121" t="s">
        <v>191</v>
      </c>
      <c r="AE121" t="s">
        <v>191</v>
      </c>
      <c r="AF121" t="s">
        <v>191</v>
      </c>
      <c r="AG121" t="s">
        <v>191</v>
      </c>
      <c r="AH121" t="s">
        <v>191</v>
      </c>
      <c r="AI121" t="s">
        <v>191</v>
      </c>
      <c r="AJ121" t="s">
        <v>191</v>
      </c>
      <c r="AK121" t="s">
        <v>191</v>
      </c>
      <c r="AL121">
        <v>99.764615490758075</v>
      </c>
      <c r="AM121">
        <v>99.689743827159887</v>
      </c>
      <c r="AN121">
        <v>98.246194626446581</v>
      </c>
      <c r="AO121">
        <v>99.717837302713804</v>
      </c>
      <c r="AP121">
        <v>99.253269467725673</v>
      </c>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row>
    <row r="122">
      <c r="A122" t="s">
        <v>430</v>
      </c>
      <c r="B122">
        <v>2011</v>
      </c>
      <c r="C122" t="s">
        <v>435</v>
      </c>
      <c r="D122">
        <v>17</v>
      </c>
      <c r="E122" t="s">
        <v>13</v>
      </c>
      <c r="F122" t="s">
        <v>52</v>
      </c>
      <c r="G122" t="s">
        <v>191</v>
      </c>
      <c r="H122">
        <v>1.5820841130442009</v>
      </c>
      <c r="I122">
        <v>0.39705152011126621</v>
      </c>
      <c r="J122">
        <v>0.77632877708503678</v>
      </c>
      <c r="K122">
        <v>0.21782907864345169</v>
      </c>
      <c r="L122">
        <v>0.18242140648603261</v>
      </c>
      <c r="M122">
        <v>0.89363518264906883</v>
      </c>
      <c r="N122">
        <v>1.1602976555636799</v>
      </c>
      <c r="O122">
        <v>0.24118483258726189</v>
      </c>
      <c r="P122">
        <v>0</v>
      </c>
      <c r="Q122">
        <v>0.31842226724436878</v>
      </c>
      <c r="R122">
        <v>2.509341394601257</v>
      </c>
      <c r="S122">
        <v>0</v>
      </c>
      <c r="T122">
        <v>0.84431868881362049</v>
      </c>
      <c r="U122">
        <v>0.26917162957427931</v>
      </c>
      <c r="V122">
        <v>0.2641036384038164</v>
      </c>
      <c r="W122" t="s">
        <v>318</v>
      </c>
      <c r="X122" t="s">
        <v>319</v>
      </c>
      <c r="Y122" t="s">
        <v>320</v>
      </c>
      <c r="Z122" t="s">
        <v>321</v>
      </c>
      <c r="AA122" t="s">
        <v>247</v>
      </c>
      <c r="AB122" t="s">
        <v>191</v>
      </c>
      <c r="AC122" t="s">
        <v>191</v>
      </c>
      <c r="AD122" t="s">
        <v>191</v>
      </c>
      <c r="AE122" t="s">
        <v>191</v>
      </c>
      <c r="AF122" t="s">
        <v>191</v>
      </c>
      <c r="AG122" t="s">
        <v>191</v>
      </c>
      <c r="AH122" t="s">
        <v>191</v>
      </c>
      <c r="AI122" t="s">
        <v>191</v>
      </c>
      <c r="AJ122" t="s">
        <v>191</v>
      </c>
      <c r="AK122" t="s">
        <v>191</v>
      </c>
      <c r="AL122">
        <v>0.2353845092419298</v>
      </c>
      <c r="AM122">
        <v>0.31025617284011309</v>
      </c>
      <c r="AN122">
        <v>1.753805373553347</v>
      </c>
      <c r="AO122">
        <v>0.2821626972862335</v>
      </c>
      <c r="AP122">
        <v>0.7467305322743274</v>
      </c>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row>
    <row r="123">
      <c r="A123" t="s">
        <v>430</v>
      </c>
      <c r="B123">
        <v>2011</v>
      </c>
      <c r="C123" t="s">
        <v>435</v>
      </c>
      <c r="D123">
        <v>18</v>
      </c>
      <c r="E123" t="s">
        <v>61</v>
      </c>
      <c r="F123" t="s">
        <v>15</v>
      </c>
      <c r="G123" t="s">
        <v>441</v>
      </c>
      <c r="H123">
        <v>97.74643859619583</v>
      </c>
      <c r="I123">
        <v>99.569636955080298</v>
      </c>
      <c r="J123">
        <v>99.177432503951124</v>
      </c>
      <c r="K123">
        <v>99.594990517954656</v>
      </c>
      <c r="L123">
        <v>99.751893378917629</v>
      </c>
      <c r="M123">
        <v>98.063693498373752</v>
      </c>
      <c r="N123">
        <v>98.774936361569516</v>
      </c>
      <c r="O123">
        <v>99.757477295544334</v>
      </c>
      <c r="P123">
        <v>99.897052806390533</v>
      </c>
      <c r="Q123">
        <v>99.681577732755613</v>
      </c>
      <c r="R123">
        <v>97.330270830222958</v>
      </c>
      <c r="S123">
        <v>100</v>
      </c>
      <c r="T123">
        <v>99.152774813908295</v>
      </c>
      <c r="U123">
        <v>99.464096084450475</v>
      </c>
      <c r="V123">
        <v>99.458522558506971</v>
      </c>
      <c r="W123" t="s">
        <v>318</v>
      </c>
      <c r="X123" t="s">
        <v>319</v>
      </c>
      <c r="Y123" t="s">
        <v>320</v>
      </c>
      <c r="Z123" t="s">
        <v>321</v>
      </c>
      <c r="AA123" t="s">
        <v>247</v>
      </c>
      <c r="AB123" t="s">
        <v>191</v>
      </c>
      <c r="AC123" t="s">
        <v>191</v>
      </c>
      <c r="AD123" t="s">
        <v>191</v>
      </c>
      <c r="AE123" t="s">
        <v>191</v>
      </c>
      <c r="AF123" t="s">
        <v>191</v>
      </c>
      <c r="AG123" t="s">
        <v>191</v>
      </c>
      <c r="AH123" t="s">
        <v>191</v>
      </c>
      <c r="AI123" t="s">
        <v>191</v>
      </c>
      <c r="AJ123" t="s">
        <v>191</v>
      </c>
      <c r="AK123" t="s">
        <v>191</v>
      </c>
      <c r="AL123">
        <v>99.72371902731922</v>
      </c>
      <c r="AM123">
        <v>99.687328099502636</v>
      </c>
      <c r="AN123">
        <v>97.659445398741966</v>
      </c>
      <c r="AO123">
        <v>99.710646358103105</v>
      </c>
      <c r="AP123">
        <v>98.443229194581974</v>
      </c>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row>
    <row r="124">
      <c r="A124" t="s">
        <v>430</v>
      </c>
      <c r="B124">
        <v>2011</v>
      </c>
      <c r="C124" t="s">
        <v>435</v>
      </c>
      <c r="D124">
        <v>19</v>
      </c>
      <c r="E124" t="s">
        <v>61</v>
      </c>
      <c r="F124" t="s">
        <v>16</v>
      </c>
      <c r="G124" t="s">
        <v>442</v>
      </c>
      <c r="H124">
        <v>0.56952385719921772</v>
      </c>
      <c r="I124">
        <v>0.029593624676704601</v>
      </c>
      <c r="J124">
        <v>0.038822318843987701</v>
      </c>
      <c r="K124">
        <v>0.1861408678093896</v>
      </c>
      <c r="L124">
        <v>0.065685214596350794</v>
      </c>
      <c r="M124">
        <v>0.97971480858566695</v>
      </c>
      <c r="N124">
        <v>0.0517036706333368</v>
      </c>
      <c r="O124">
        <v>0</v>
      </c>
      <c r="P124">
        <v>0.10294719360947779</v>
      </c>
      <c r="Q124">
        <v>0</v>
      </c>
      <c r="R124">
        <v>0.023808764466076299</v>
      </c>
      <c r="S124">
        <v>0</v>
      </c>
      <c r="T124">
        <v>0</v>
      </c>
      <c r="U124">
        <v>0.26529341394059441</v>
      </c>
      <c r="V124">
        <v>0.27737380308921927</v>
      </c>
      <c r="W124" t="s">
        <v>318</v>
      </c>
      <c r="X124" t="s">
        <v>319</v>
      </c>
      <c r="Y124" t="s">
        <v>320</v>
      </c>
      <c r="Z124" t="s">
        <v>321</v>
      </c>
      <c r="AA124" t="s">
        <v>247</v>
      </c>
      <c r="AB124" t="s">
        <v>191</v>
      </c>
      <c r="AC124" t="s">
        <v>191</v>
      </c>
      <c r="AD124" t="s">
        <v>191</v>
      </c>
      <c r="AE124" t="s">
        <v>191</v>
      </c>
      <c r="AF124" t="s">
        <v>191</v>
      </c>
      <c r="AG124" t="s">
        <v>191</v>
      </c>
      <c r="AH124" t="s">
        <v>191</v>
      </c>
      <c r="AI124" t="s">
        <v>191</v>
      </c>
      <c r="AJ124" t="s">
        <v>191</v>
      </c>
      <c r="AK124" t="s">
        <v>191</v>
      </c>
      <c r="AL124">
        <v>0.039022912110197198</v>
      </c>
      <c r="AM124">
        <v>0</v>
      </c>
      <c r="AN124">
        <v>0.53716340736234869</v>
      </c>
      <c r="AO124">
        <v>0</v>
      </c>
      <c r="AP124">
        <v>0.80751150550137629</v>
      </c>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row>
    <row r="125">
      <c r="A125" t="s">
        <v>430</v>
      </c>
      <c r="B125">
        <v>2011</v>
      </c>
      <c r="C125" t="s">
        <v>435</v>
      </c>
      <c r="D125">
        <v>20</v>
      </c>
      <c r="E125" t="s">
        <v>61</v>
      </c>
      <c r="F125" t="s">
        <v>22</v>
      </c>
      <c r="G125" t="s">
        <v>443</v>
      </c>
      <c r="H125">
        <v>1.4040234644329359</v>
      </c>
      <c r="I125">
        <v>0.32678535855124707</v>
      </c>
      <c r="J125">
        <v>0.75188719773934876</v>
      </c>
      <c r="K125">
        <v>0.21886861423594139</v>
      </c>
      <c r="L125">
        <v>0.091151244506442006</v>
      </c>
      <c r="M125">
        <v>0.9565916930405961</v>
      </c>
      <c r="N125">
        <v>1.0441007912138081</v>
      </c>
      <c r="O125">
        <v>0.18716999119714239</v>
      </c>
      <c r="P125">
        <v>0</v>
      </c>
      <c r="Q125">
        <v>0.15910734653890199</v>
      </c>
      <c r="R125">
        <v>1.994843730213026</v>
      </c>
      <c r="S125">
        <v>0</v>
      </c>
      <c r="T125">
        <v>0.84722518609168451</v>
      </c>
      <c r="U125">
        <v>0.27061050160892819</v>
      </c>
      <c r="V125">
        <v>0.2641036384038164</v>
      </c>
      <c r="W125" t="s">
        <v>318</v>
      </c>
      <c r="X125" t="s">
        <v>319</v>
      </c>
      <c r="Y125" t="s">
        <v>320</v>
      </c>
      <c r="Z125" t="s">
        <v>321</v>
      </c>
      <c r="AA125" t="s">
        <v>247</v>
      </c>
      <c r="AB125" t="s">
        <v>191</v>
      </c>
      <c r="AC125" t="s">
        <v>191</v>
      </c>
      <c r="AD125" t="s">
        <v>191</v>
      </c>
      <c r="AE125" t="s">
        <v>191</v>
      </c>
      <c r="AF125" t="s">
        <v>191</v>
      </c>
      <c r="AG125" t="s">
        <v>191</v>
      </c>
      <c r="AH125" t="s">
        <v>191</v>
      </c>
      <c r="AI125" t="s">
        <v>191</v>
      </c>
      <c r="AJ125" t="s">
        <v>191</v>
      </c>
      <c r="AK125" t="s">
        <v>191</v>
      </c>
      <c r="AL125">
        <v>0.10506168645053091</v>
      </c>
      <c r="AM125">
        <v>0.246846237234772</v>
      </c>
      <c r="AN125">
        <v>1.642487543108242</v>
      </c>
      <c r="AO125">
        <v>0.28935364189690038</v>
      </c>
      <c r="AP125">
        <v>0.74925929991665385</v>
      </c>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row>
    <row r="126">
      <c r="A126" t="s">
        <v>430</v>
      </c>
      <c r="B126">
        <v>2011</v>
      </c>
      <c r="C126" t="s">
        <v>435</v>
      </c>
      <c r="D126">
        <v>21</v>
      </c>
      <c r="E126" t="s">
        <v>61</v>
      </c>
      <c r="F126" t="s">
        <v>17</v>
      </c>
      <c r="G126" t="s">
        <v>444</v>
      </c>
      <c r="H126">
        <v>0.28001408217187912</v>
      </c>
      <c r="I126">
        <v>0.073984061691761499</v>
      </c>
      <c r="J126">
        <v>0.031857979465538797</v>
      </c>
      <c r="K126">
        <v>0</v>
      </c>
      <c r="L126">
        <v>0.091270161979590606</v>
      </c>
      <c r="M126">
        <v>0</v>
      </c>
      <c r="N126">
        <v>0.1292591765833421</v>
      </c>
      <c r="O126">
        <v>0.055352713258524998</v>
      </c>
      <c r="P126">
        <v>0</v>
      </c>
      <c r="Q126">
        <v>0.15931492070546691</v>
      </c>
      <c r="R126">
        <v>0.65107667509796807</v>
      </c>
      <c r="S126">
        <v>0</v>
      </c>
      <c r="T126">
        <v>0</v>
      </c>
      <c r="U126">
        <v>0</v>
      </c>
      <c r="V126">
        <v>0</v>
      </c>
      <c r="W126" t="s">
        <v>318</v>
      </c>
      <c r="X126" t="s">
        <v>319</v>
      </c>
      <c r="Y126" t="s">
        <v>320</v>
      </c>
      <c r="Z126" t="s">
        <v>321</v>
      </c>
      <c r="AA126" t="s">
        <v>247</v>
      </c>
      <c r="AB126" t="s">
        <v>191</v>
      </c>
      <c r="AC126" t="s">
        <v>191</v>
      </c>
      <c r="AD126" t="s">
        <v>191</v>
      </c>
      <c r="AE126" t="s">
        <v>191</v>
      </c>
      <c r="AF126" t="s">
        <v>191</v>
      </c>
      <c r="AG126" t="s">
        <v>191</v>
      </c>
      <c r="AH126" t="s">
        <v>191</v>
      </c>
      <c r="AI126" t="s">
        <v>191</v>
      </c>
      <c r="AJ126" t="s">
        <v>191</v>
      </c>
      <c r="AK126" t="s">
        <v>191</v>
      </c>
      <c r="AL126">
        <v>0.13219637412005569</v>
      </c>
      <c r="AM126">
        <v>0.065825663262605902</v>
      </c>
      <c r="AN126">
        <v>0.1609036507874454</v>
      </c>
      <c r="AO126">
        <v>0</v>
      </c>
      <c r="AP126">
        <v>0</v>
      </c>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row>
    <row r="127">
      <c r="A127" t="s">
        <v>430</v>
      </c>
      <c r="B127">
        <v>2011</v>
      </c>
      <c r="C127" t="s">
        <v>435</v>
      </c>
      <c r="D127">
        <v>22</v>
      </c>
      <c r="E127" t="s">
        <v>55</v>
      </c>
      <c r="F127" t="s">
        <v>50</v>
      </c>
      <c r="G127" t="s">
        <v>191</v>
      </c>
      <c r="H127">
        <v>0.57927913533795738</v>
      </c>
      <c r="I127">
        <v>0.0297127041086995</v>
      </c>
      <c r="J127">
        <v>0.039128990419287801</v>
      </c>
      <c r="K127">
        <v>0.18654916538253111</v>
      </c>
      <c r="L127">
        <v>0.065805257472574097</v>
      </c>
      <c r="M127">
        <v>0.98917719546695571</v>
      </c>
      <c r="N127">
        <v>0.0523175437478084</v>
      </c>
      <c r="O127">
        <v>0</v>
      </c>
      <c r="P127">
        <v>0.10294719360947779</v>
      </c>
      <c r="Q127">
        <v>0</v>
      </c>
      <c r="R127">
        <v>0.024455846704317399</v>
      </c>
      <c r="S127">
        <v>0</v>
      </c>
      <c r="T127">
        <v>0</v>
      </c>
      <c r="U127">
        <v>0.26601327379515788</v>
      </c>
      <c r="V127">
        <v>0.27810829722088259</v>
      </c>
      <c r="W127" t="s">
        <v>318</v>
      </c>
      <c r="X127" t="s">
        <v>319</v>
      </c>
      <c r="Y127" t="s">
        <v>320</v>
      </c>
      <c r="Z127" t="s">
        <v>321</v>
      </c>
      <c r="AA127" t="s">
        <v>247</v>
      </c>
      <c r="AB127" t="s">
        <v>191</v>
      </c>
      <c r="AC127" t="s">
        <v>191</v>
      </c>
      <c r="AD127" t="s">
        <v>191</v>
      </c>
      <c r="AE127" t="s">
        <v>191</v>
      </c>
      <c r="AF127" t="s">
        <v>191</v>
      </c>
      <c r="AG127" t="s">
        <v>191</v>
      </c>
      <c r="AH127" t="s">
        <v>191</v>
      </c>
      <c r="AI127" t="s">
        <v>191</v>
      </c>
      <c r="AJ127" t="s">
        <v>191</v>
      </c>
      <c r="AK127" t="s">
        <v>191</v>
      </c>
      <c r="AL127">
        <v>0.039115717302447298</v>
      </c>
      <c r="AM127">
        <v>0</v>
      </c>
      <c r="AN127">
        <v>0.54702847062978865</v>
      </c>
      <c r="AO127">
        <v>0</v>
      </c>
      <c r="AP127">
        <v>0.81360753562688337</v>
      </c>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row>
    <row r="128">
      <c r="A128" t="s">
        <v>430</v>
      </c>
      <c r="B128">
        <v>2011</v>
      </c>
      <c r="C128" t="s">
        <v>435</v>
      </c>
      <c r="D128">
        <v>23</v>
      </c>
      <c r="E128" t="s">
        <v>55</v>
      </c>
      <c r="F128" t="s">
        <v>49</v>
      </c>
      <c r="G128" t="s">
        <v>191</v>
      </c>
      <c r="H128">
        <v>99.42072086466203</v>
      </c>
      <c r="I128">
        <v>99.970287295891296</v>
      </c>
      <c r="J128">
        <v>99.960871009580714</v>
      </c>
      <c r="K128">
        <v>99.813450834617484</v>
      </c>
      <c r="L128">
        <v>99.934194742527424</v>
      </c>
      <c r="M128">
        <v>99.010822804533063</v>
      </c>
      <c r="N128">
        <v>99.947682456252195</v>
      </c>
      <c r="O128">
        <v>100</v>
      </c>
      <c r="P128">
        <v>99.897052806390533</v>
      </c>
      <c r="Q128">
        <v>100</v>
      </c>
      <c r="R128">
        <v>99.975544153295687</v>
      </c>
      <c r="S128">
        <v>100</v>
      </c>
      <c r="T128">
        <v>100</v>
      </c>
      <c r="U128">
        <v>99.733986726204833</v>
      </c>
      <c r="V128">
        <v>99.721891702779104</v>
      </c>
      <c r="W128" t="s">
        <v>318</v>
      </c>
      <c r="X128" t="s">
        <v>319</v>
      </c>
      <c r="Y128" t="s">
        <v>320</v>
      </c>
      <c r="Z128" t="s">
        <v>321</v>
      </c>
      <c r="AA128" t="s">
        <v>247</v>
      </c>
      <c r="AB128" t="s">
        <v>191</v>
      </c>
      <c r="AC128" t="s">
        <v>191</v>
      </c>
      <c r="AD128" t="s">
        <v>191</v>
      </c>
      <c r="AE128" t="s">
        <v>191</v>
      </c>
      <c r="AF128" t="s">
        <v>191</v>
      </c>
      <c r="AG128" t="s">
        <v>191</v>
      </c>
      <c r="AH128" t="s">
        <v>191</v>
      </c>
      <c r="AI128" t="s">
        <v>191</v>
      </c>
      <c r="AJ128" t="s">
        <v>191</v>
      </c>
      <c r="AK128" t="s">
        <v>191</v>
      </c>
      <c r="AL128">
        <v>99.960884282697549</v>
      </c>
      <c r="AM128">
        <v>100</v>
      </c>
      <c r="AN128">
        <v>99.452971529370217</v>
      </c>
      <c r="AO128">
        <v>100</v>
      </c>
      <c r="AP128">
        <v>99.186392464373114</v>
      </c>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row>
    <row r="129">
      <c r="A129" t="s">
        <v>430</v>
      </c>
      <c r="B129">
        <v>2011</v>
      </c>
      <c r="C129" t="s">
        <v>435</v>
      </c>
      <c r="D129">
        <v>29</v>
      </c>
      <c r="E129" t="s">
        <v>58</v>
      </c>
      <c r="F129" t="s">
        <v>50</v>
      </c>
      <c r="G129" t="s">
        <v>445</v>
      </c>
      <c r="H129">
        <v>83.507590656463705</v>
      </c>
      <c r="I129">
        <v>92.070267048457794</v>
      </c>
      <c r="J129">
        <v>93.520286120997511</v>
      </c>
      <c r="K129">
        <v>95.935475589760628</v>
      </c>
      <c r="L129">
        <v>98.123009880784025</v>
      </c>
      <c r="M129">
        <v>93.721422376421131</v>
      </c>
      <c r="N129">
        <v>94.870079253768864</v>
      </c>
      <c r="O129">
        <v>98.344651842662174</v>
      </c>
      <c r="P129">
        <v>97.828737662729381</v>
      </c>
      <c r="Q129">
        <v>98.86749316777626</v>
      </c>
      <c r="R129">
        <v>72.068241052653619</v>
      </c>
      <c r="S129">
        <v>87.015734178261312</v>
      </c>
      <c r="T129">
        <v>89.582764632999456</v>
      </c>
      <c r="U129">
        <v>91.476020850411061</v>
      </c>
      <c r="V129">
        <v>95.457419511418834</v>
      </c>
      <c r="W129" t="s">
        <v>318</v>
      </c>
      <c r="X129" t="s">
        <v>319</v>
      </c>
      <c r="Y129" t="s">
        <v>320</v>
      </c>
      <c r="Z129" t="s">
        <v>321</v>
      </c>
      <c r="AA129" t="s">
        <v>247</v>
      </c>
      <c r="AB129" t="s">
        <v>191</v>
      </c>
      <c r="AC129" t="s">
        <v>191</v>
      </c>
      <c r="AD129" t="s">
        <v>191</v>
      </c>
      <c r="AE129" t="s">
        <v>191</v>
      </c>
      <c r="AF129" t="s">
        <v>191</v>
      </c>
      <c r="AG129" t="s">
        <v>191</v>
      </c>
      <c r="AH129" t="s">
        <v>191</v>
      </c>
      <c r="AI129" t="s">
        <v>191</v>
      </c>
      <c r="AJ129" t="s">
        <v>191</v>
      </c>
      <c r="AK129" t="s">
        <v>191</v>
      </c>
      <c r="AL129">
        <v>98.319039099858784</v>
      </c>
      <c r="AM129">
        <v>72.492992877087943</v>
      </c>
      <c r="AN129">
        <v>90.385123235094341</v>
      </c>
      <c r="AO129">
        <v>92.397100964974527</v>
      </c>
      <c r="AP129">
        <v>91.217120946757447</v>
      </c>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row>
    <row r="130">
      <c r="A130" t="s">
        <v>430</v>
      </c>
      <c r="B130">
        <v>2011</v>
      </c>
      <c r="C130" t="s">
        <v>435</v>
      </c>
      <c r="D130">
        <v>30</v>
      </c>
      <c r="E130" t="s">
        <v>58</v>
      </c>
      <c r="F130" t="s">
        <v>49</v>
      </c>
      <c r="G130" t="s">
        <v>191</v>
      </c>
      <c r="H130">
        <v>16.49240934353578</v>
      </c>
      <c r="I130">
        <v>7.9297329515421593</v>
      </c>
      <c r="J130">
        <v>6.4797138790024453</v>
      </c>
      <c r="K130">
        <v>4.0645244102393914</v>
      </c>
      <c r="L130">
        <v>1.876990119215973</v>
      </c>
      <c r="M130">
        <v>6.2785776235788768</v>
      </c>
      <c r="N130">
        <v>5.1299207462311847</v>
      </c>
      <c r="O130">
        <v>1.6553481573378519</v>
      </c>
      <c r="P130">
        <v>2.171262337270651</v>
      </c>
      <c r="Q130">
        <v>1.132506832223741</v>
      </c>
      <c r="R130">
        <v>27.931758947346442</v>
      </c>
      <c r="S130">
        <v>12.98426582173861</v>
      </c>
      <c r="T130">
        <v>10.41723536700052</v>
      </c>
      <c r="U130">
        <v>8.5239791495888273</v>
      </c>
      <c r="V130">
        <v>4.5425804885811552</v>
      </c>
      <c r="W130" t="s">
        <v>318</v>
      </c>
      <c r="X130" t="s">
        <v>319</v>
      </c>
      <c r="Y130" t="s">
        <v>320</v>
      </c>
      <c r="Z130" t="s">
        <v>321</v>
      </c>
      <c r="AA130" t="s">
        <v>247</v>
      </c>
      <c r="AB130" t="s">
        <v>191</v>
      </c>
      <c r="AC130" t="s">
        <v>191</v>
      </c>
      <c r="AD130" t="s">
        <v>191</v>
      </c>
      <c r="AE130" t="s">
        <v>191</v>
      </c>
      <c r="AF130" t="s">
        <v>191</v>
      </c>
      <c r="AG130" t="s">
        <v>191</v>
      </c>
      <c r="AH130" t="s">
        <v>191</v>
      </c>
      <c r="AI130" t="s">
        <v>191</v>
      </c>
      <c r="AJ130" t="s">
        <v>191</v>
      </c>
      <c r="AK130" t="s">
        <v>191</v>
      </c>
      <c r="AL130">
        <v>1.680960900141212</v>
      </c>
      <c r="AM130">
        <v>27.507007122912452</v>
      </c>
      <c r="AN130">
        <v>9.6148767649055493</v>
      </c>
      <c r="AO130">
        <v>7.6028990350254011</v>
      </c>
      <c r="AP130">
        <v>8.7828790532424588</v>
      </c>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row>
    <row r="131">
      <c r="A131" t="s">
        <v>430</v>
      </c>
      <c r="B131">
        <v>2011</v>
      </c>
      <c r="C131" t="s">
        <v>435</v>
      </c>
      <c r="D131">
        <v>31</v>
      </c>
      <c r="E131" t="s">
        <v>104</v>
      </c>
      <c r="F131" t="s">
        <v>50</v>
      </c>
      <c r="G131" t="s">
        <v>446</v>
      </c>
      <c r="H131">
        <v>72.210877905979657</v>
      </c>
      <c r="I131">
        <v>89.9395341940333</v>
      </c>
      <c r="J131">
        <v>91.59741522557438</v>
      </c>
      <c r="K131">
        <v>94.922768861072413</v>
      </c>
      <c r="L131">
        <v>98.123009880784025</v>
      </c>
      <c r="M131">
        <v>82.055480326986867</v>
      </c>
      <c r="N131">
        <v>92.599694001303433</v>
      </c>
      <c r="O131">
        <v>96.469812214731789</v>
      </c>
      <c r="P131">
        <v>96.892942104467181</v>
      </c>
      <c r="Q131">
        <v>98.86749316777626</v>
      </c>
      <c r="R131">
        <v>61.423227185753291</v>
      </c>
      <c r="S131">
        <v>84.229637551359843</v>
      </c>
      <c r="T131">
        <v>88.991730290288757</v>
      </c>
      <c r="U131">
        <v>89.884905412415776</v>
      </c>
      <c r="V131">
        <v>95.228267784195879</v>
      </c>
      <c r="W131" t="s">
        <v>318</v>
      </c>
      <c r="X131" t="s">
        <v>319</v>
      </c>
      <c r="Y131" t="s">
        <v>320</v>
      </c>
      <c r="Z131" t="s">
        <v>321</v>
      </c>
      <c r="AA131" t="s">
        <v>247</v>
      </c>
      <c r="AB131" t="s">
        <v>191</v>
      </c>
      <c r="AC131" t="s">
        <v>191</v>
      </c>
      <c r="AD131" t="s">
        <v>191</v>
      </c>
      <c r="AE131" t="s">
        <v>191</v>
      </c>
      <c r="AF131" t="s">
        <v>191</v>
      </c>
      <c r="AG131" t="s">
        <v>191</v>
      </c>
      <c r="AH131" t="s">
        <v>191</v>
      </c>
      <c r="AI131" t="s">
        <v>191</v>
      </c>
      <c r="AJ131" t="s">
        <v>191</v>
      </c>
      <c r="AK131" t="s">
        <v>191</v>
      </c>
      <c r="AL131">
        <v>96.648003551323768</v>
      </c>
      <c r="AM131">
        <v>70.224372466013079</v>
      </c>
      <c r="AN131">
        <v>84.733766812311742</v>
      </c>
      <c r="AO131">
        <v>88.248584185912691</v>
      </c>
      <c r="AP131">
        <v>90.441454227330482</v>
      </c>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row>
    <row r="132">
      <c r="A132" t="s">
        <v>430</v>
      </c>
      <c r="B132">
        <v>2011</v>
      </c>
      <c r="C132" t="s">
        <v>435</v>
      </c>
      <c r="D132">
        <v>32</v>
      </c>
      <c r="E132" t="s">
        <v>104</v>
      </c>
      <c r="F132" t="s">
        <v>49</v>
      </c>
      <c r="G132" t="s">
        <v>191</v>
      </c>
      <c r="H132">
        <v>27.789122094019511</v>
      </c>
      <c r="I132">
        <v>10.060465805966709</v>
      </c>
      <c r="J132">
        <v>8.4025847744255362</v>
      </c>
      <c r="K132">
        <v>5.0772311389275746</v>
      </c>
      <c r="L132">
        <v>1.876990119215973</v>
      </c>
      <c r="M132">
        <v>17.94451967301314</v>
      </c>
      <c r="N132">
        <v>7.4003059986965987</v>
      </c>
      <c r="O132">
        <v>3.5301877852682551</v>
      </c>
      <c r="P132">
        <v>3.107057895532833</v>
      </c>
      <c r="Q132">
        <v>1.132506832223741</v>
      </c>
      <c r="R132">
        <v>38.576772814246759</v>
      </c>
      <c r="S132">
        <v>15.770362448640091</v>
      </c>
      <c r="T132">
        <v>11.00826970971122</v>
      </c>
      <c r="U132">
        <v>10.11509458758413</v>
      </c>
      <c r="V132">
        <v>4.7717322158041124</v>
      </c>
      <c r="W132" t="s">
        <v>318</v>
      </c>
      <c r="X132" t="s">
        <v>319</v>
      </c>
      <c r="Y132" t="s">
        <v>320</v>
      </c>
      <c r="Z132" t="s">
        <v>321</v>
      </c>
      <c r="AA132" t="s">
        <v>247</v>
      </c>
      <c r="AB132" t="s">
        <v>191</v>
      </c>
      <c r="AC132" t="s">
        <v>191</v>
      </c>
      <c r="AD132" t="s">
        <v>191</v>
      </c>
      <c r="AE132" t="s">
        <v>191</v>
      </c>
      <c r="AF132" t="s">
        <v>191</v>
      </c>
      <c r="AG132" t="s">
        <v>191</v>
      </c>
      <c r="AH132" t="s">
        <v>191</v>
      </c>
      <c r="AI132" t="s">
        <v>191</v>
      </c>
      <c r="AJ132" t="s">
        <v>191</v>
      </c>
      <c r="AK132" t="s">
        <v>191</v>
      </c>
      <c r="AL132">
        <v>3.351996448676168</v>
      </c>
      <c r="AM132">
        <v>29.775627533987279</v>
      </c>
      <c r="AN132">
        <v>15.26623318768819</v>
      </c>
      <c r="AO132">
        <v>11.751415814087141</v>
      </c>
      <c r="AP132">
        <v>9.5585457726693814</v>
      </c>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row>
    <row r="133">
      <c r="A133" t="s">
        <v>430</v>
      </c>
      <c r="B133">
        <v>2011</v>
      </c>
      <c r="C133" t="s">
        <v>435</v>
      </c>
      <c r="D133">
        <v>35</v>
      </c>
      <c r="E133" t="s">
        <v>56</v>
      </c>
      <c r="F133" t="s">
        <v>50</v>
      </c>
      <c r="G133" t="s">
        <v>191</v>
      </c>
      <c r="H133">
        <v>87.504239336714306</v>
      </c>
      <c r="I133">
        <v>97.726949640221548</v>
      </c>
      <c r="J133">
        <v>97.601681192034746</v>
      </c>
      <c r="K133">
        <v>98.252915130396616</v>
      </c>
      <c r="L133">
        <v>99.449818679464002</v>
      </c>
      <c r="M133">
        <v>88.007170390290483</v>
      </c>
      <c r="N133">
        <v>97.039385604052654</v>
      </c>
      <c r="O133">
        <v>98.148518152284339</v>
      </c>
      <c r="P133">
        <v>98.409715496969966</v>
      </c>
      <c r="Q133">
        <v>99.431759476646775</v>
      </c>
      <c r="R133">
        <v>87.026179630188778</v>
      </c>
      <c r="S133">
        <v>97.566471557647091</v>
      </c>
      <c r="T133">
        <v>98.595144645473667</v>
      </c>
      <c r="U133">
        <v>97.668720345290197</v>
      </c>
      <c r="V133">
        <v>99.008325311379281</v>
      </c>
      <c r="W133" t="s">
        <v>318</v>
      </c>
      <c r="X133" t="s">
        <v>319</v>
      </c>
      <c r="Y133" t="s">
        <v>320</v>
      </c>
      <c r="Z133" t="s">
        <v>321</v>
      </c>
      <c r="AA133" t="s">
        <v>247</v>
      </c>
      <c r="AB133" t="s">
        <v>191</v>
      </c>
      <c r="AC133" t="s">
        <v>191</v>
      </c>
      <c r="AD133" t="s">
        <v>191</v>
      </c>
      <c r="AE133" t="s">
        <v>191</v>
      </c>
      <c r="AF133" t="s">
        <v>191</v>
      </c>
      <c r="AG133" t="s">
        <v>191</v>
      </c>
      <c r="AH133" t="s">
        <v>191</v>
      </c>
      <c r="AI133" t="s">
        <v>191</v>
      </c>
      <c r="AJ133" t="s">
        <v>191</v>
      </c>
      <c r="AK133" t="s">
        <v>191</v>
      </c>
      <c r="AL133">
        <v>98.475687347475642</v>
      </c>
      <c r="AM133">
        <v>97.285644289136414</v>
      </c>
      <c r="AN133">
        <v>92.36267434341454</v>
      </c>
      <c r="AO133">
        <v>95.721775038670074</v>
      </c>
      <c r="AP133">
        <v>95.793247220029215</v>
      </c>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row>
    <row r="134">
      <c r="A134" t="s">
        <v>430</v>
      </c>
      <c r="B134">
        <v>2011</v>
      </c>
      <c r="C134" t="s">
        <v>435</v>
      </c>
      <c r="D134">
        <v>36</v>
      </c>
      <c r="E134" t="s">
        <v>56</v>
      </c>
      <c r="F134" t="s">
        <v>49</v>
      </c>
      <c r="G134" t="s">
        <v>191</v>
      </c>
      <c r="H134">
        <v>12.495760663285241</v>
      </c>
      <c r="I134">
        <v>2.2730503597784741</v>
      </c>
      <c r="J134">
        <v>2.3983188079652571</v>
      </c>
      <c r="K134">
        <v>1.7470848696033541</v>
      </c>
      <c r="L134">
        <v>0.550181320536001</v>
      </c>
      <c r="M134">
        <v>11.992829609709551</v>
      </c>
      <c r="N134">
        <v>2.9606143959473492</v>
      </c>
      <c r="O134">
        <v>1.8514818477156829</v>
      </c>
      <c r="P134">
        <v>1.590284503030067</v>
      </c>
      <c r="Q134">
        <v>0.5682405233532215</v>
      </c>
      <c r="R134">
        <v>12.973820369811159</v>
      </c>
      <c r="S134">
        <v>2.4335284423528831</v>
      </c>
      <c r="T134">
        <v>1.4048553545263109</v>
      </c>
      <c r="U134">
        <v>2.3312796547097911</v>
      </c>
      <c r="V134">
        <v>0.99167468862068364</v>
      </c>
      <c r="W134" t="s">
        <v>318</v>
      </c>
      <c r="X134" t="s">
        <v>319</v>
      </c>
      <c r="Y134" t="s">
        <v>320</v>
      </c>
      <c r="Z134" t="s">
        <v>321</v>
      </c>
      <c r="AA134" t="s">
        <v>247</v>
      </c>
      <c r="AB134" t="s">
        <v>191</v>
      </c>
      <c r="AC134" t="s">
        <v>191</v>
      </c>
      <c r="AD134" t="s">
        <v>191</v>
      </c>
      <c r="AE134" t="s">
        <v>191</v>
      </c>
      <c r="AF134" t="s">
        <v>191</v>
      </c>
      <c r="AG134" t="s">
        <v>191</v>
      </c>
      <c r="AH134" t="s">
        <v>191</v>
      </c>
      <c r="AI134" t="s">
        <v>191</v>
      </c>
      <c r="AJ134" t="s">
        <v>191</v>
      </c>
      <c r="AK134" t="s">
        <v>191</v>
      </c>
      <c r="AL134">
        <v>1.5243126525243831</v>
      </c>
      <c r="AM134">
        <v>2.7143557108636531</v>
      </c>
      <c r="AN134">
        <v>7.6373256565853573</v>
      </c>
      <c r="AO134">
        <v>4.2782249613299053</v>
      </c>
      <c r="AP134">
        <v>4.2067527799707527</v>
      </c>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row>
    <row r="135">
      <c r="A135" t="s">
        <v>430</v>
      </c>
      <c r="B135">
        <v>2011</v>
      </c>
      <c r="C135" t="s">
        <v>435</v>
      </c>
      <c r="D135">
        <v>37</v>
      </c>
      <c r="E135" t="s">
        <v>164</v>
      </c>
      <c r="F135" t="s">
        <v>50</v>
      </c>
      <c r="G135" t="s">
        <v>447</v>
      </c>
      <c r="H135">
        <v>88.341703778950404</v>
      </c>
      <c r="I135">
        <v>97.791478390123345</v>
      </c>
      <c r="J135">
        <v>97.80275808291843</v>
      </c>
      <c r="K135">
        <v>98.467405773156401</v>
      </c>
      <c r="L135">
        <v>99.540131024517365</v>
      </c>
      <c r="M135">
        <v>88.625196167143187</v>
      </c>
      <c r="N135">
        <v>97.133951117821312</v>
      </c>
      <c r="O135">
        <v>98.200202841681914</v>
      </c>
      <c r="P135">
        <v>98.409715496969966</v>
      </c>
      <c r="Q135">
        <v>99.589559890483287</v>
      </c>
      <c r="R135">
        <v>88.157910517557227</v>
      </c>
      <c r="S135">
        <v>97.566471557647091</v>
      </c>
      <c r="T135">
        <v>99.000092877117339</v>
      </c>
      <c r="U135">
        <v>97.932326384098261</v>
      </c>
      <c r="V135">
        <v>99.270502319867802</v>
      </c>
      <c r="W135" t="s">
        <v>318</v>
      </c>
      <c r="X135" t="s">
        <v>319</v>
      </c>
      <c r="Y135" t="s">
        <v>320</v>
      </c>
      <c r="Z135" t="s">
        <v>321</v>
      </c>
      <c r="AA135" t="s">
        <v>247</v>
      </c>
      <c r="AB135" t="s">
        <v>191</v>
      </c>
      <c r="AC135" t="s">
        <v>191</v>
      </c>
      <c r="AD135" t="s">
        <v>191</v>
      </c>
      <c r="AE135" t="s">
        <v>191</v>
      </c>
      <c r="AF135" t="s">
        <v>191</v>
      </c>
      <c r="AG135" t="s">
        <v>191</v>
      </c>
      <c r="AH135" t="s">
        <v>191</v>
      </c>
      <c r="AI135" t="s">
        <v>191</v>
      </c>
      <c r="AJ135" t="s">
        <v>191</v>
      </c>
      <c r="AK135" t="s">
        <v>191</v>
      </c>
      <c r="AL135">
        <v>98.534777669751534</v>
      </c>
      <c r="AM135">
        <v>97.490137826123856</v>
      </c>
      <c r="AN135">
        <v>93.000537651579378</v>
      </c>
      <c r="AO135">
        <v>95.992630433898341</v>
      </c>
      <c r="AP135">
        <v>96.513946325141916</v>
      </c>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row>
    <row r="136">
      <c r="A136" t="s">
        <v>430</v>
      </c>
      <c r="B136">
        <v>2011</v>
      </c>
      <c r="C136" t="s">
        <v>435</v>
      </c>
      <c r="D136">
        <v>38</v>
      </c>
      <c r="E136" t="s">
        <v>164</v>
      </c>
      <c r="F136" t="s">
        <v>49</v>
      </c>
      <c r="G136" t="s">
        <v>191</v>
      </c>
      <c r="H136">
        <v>11.65829622104909</v>
      </c>
      <c r="I136">
        <v>2.208521609876676</v>
      </c>
      <c r="J136">
        <v>2.197241917081584</v>
      </c>
      <c r="K136">
        <v>1.5325942268435779</v>
      </c>
      <c r="L136">
        <v>0.45986897548262717</v>
      </c>
      <c r="M136">
        <v>11.374803832856831</v>
      </c>
      <c r="N136">
        <v>2.8660488821786632</v>
      </c>
      <c r="O136">
        <v>1.7997971583181029</v>
      </c>
      <c r="P136">
        <v>1.590284503030067</v>
      </c>
      <c r="Q136">
        <v>0.410440109516723</v>
      </c>
      <c r="R136">
        <v>11.84208948244272</v>
      </c>
      <c r="S136">
        <v>2.4335284423528831</v>
      </c>
      <c r="T136">
        <v>0.99990712288265637</v>
      </c>
      <c r="U136">
        <v>2.0676736159017119</v>
      </c>
      <c r="V136">
        <v>0.72949768013216765</v>
      </c>
      <c r="W136" t="s">
        <v>318</v>
      </c>
      <c r="X136" t="s">
        <v>319</v>
      </c>
      <c r="Y136" t="s">
        <v>320</v>
      </c>
      <c r="Z136" t="s">
        <v>321</v>
      </c>
      <c r="AA136" t="s">
        <v>247</v>
      </c>
      <c r="AB136" t="s">
        <v>191</v>
      </c>
      <c r="AC136" t="s">
        <v>191</v>
      </c>
      <c r="AD136" t="s">
        <v>191</v>
      </c>
      <c r="AE136" t="s">
        <v>191</v>
      </c>
      <c r="AF136" t="s">
        <v>191</v>
      </c>
      <c r="AG136" t="s">
        <v>191</v>
      </c>
      <c r="AH136" t="s">
        <v>191</v>
      </c>
      <c r="AI136" t="s">
        <v>191</v>
      </c>
      <c r="AJ136" t="s">
        <v>191</v>
      </c>
      <c r="AK136" t="s">
        <v>191</v>
      </c>
      <c r="AL136">
        <v>1.4652223302484899</v>
      </c>
      <c r="AM136">
        <v>2.5098621738762259</v>
      </c>
      <c r="AN136">
        <v>6.9994623484206073</v>
      </c>
      <c r="AO136">
        <v>4.0073695661016107</v>
      </c>
      <c r="AP136">
        <v>3.4860536748580619</v>
      </c>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row>
    <row r="137">
      <c r="A137" t="s">
        <v>430</v>
      </c>
      <c r="B137">
        <v>2011</v>
      </c>
      <c r="C137" t="s">
        <v>435</v>
      </c>
      <c r="D137">
        <v>41</v>
      </c>
      <c r="E137" t="s">
        <v>57</v>
      </c>
      <c r="F137" t="s">
        <v>50</v>
      </c>
      <c r="G137" t="s">
        <v>191</v>
      </c>
      <c r="H137">
        <v>0.65534593160625065</v>
      </c>
      <c r="I137">
        <v>0.029593624676704601</v>
      </c>
      <c r="J137">
        <v>0.071373508152737797</v>
      </c>
      <c r="K137">
        <v>0.29961530017293497</v>
      </c>
      <c r="L137">
        <v>0.065745142111588106</v>
      </c>
      <c r="M137">
        <v>0.97971480858566695</v>
      </c>
      <c r="N137">
        <v>0.0517036706333368</v>
      </c>
      <c r="O137">
        <v>0.056336305313355997</v>
      </c>
      <c r="P137">
        <v>0.10294719360947779</v>
      </c>
      <c r="Q137">
        <v>0</v>
      </c>
      <c r="R137">
        <v>0.22307732908617439</v>
      </c>
      <c r="S137">
        <v>0</v>
      </c>
      <c r="T137">
        <v>0</v>
      </c>
      <c r="U137">
        <v>0.26595278369129521</v>
      </c>
      <c r="V137">
        <v>0.54147744149303578</v>
      </c>
      <c r="W137" t="s">
        <v>318</v>
      </c>
      <c r="X137" t="s">
        <v>319</v>
      </c>
      <c r="Y137" t="s">
        <v>320</v>
      </c>
      <c r="Z137" t="s">
        <v>321</v>
      </c>
      <c r="AA137" t="s">
        <v>247</v>
      </c>
      <c r="AB137" t="s">
        <v>191</v>
      </c>
      <c r="AC137" t="s">
        <v>191</v>
      </c>
      <c r="AD137" t="s">
        <v>191</v>
      </c>
      <c r="AE137" t="s">
        <v>191</v>
      </c>
      <c r="AF137" t="s">
        <v>191</v>
      </c>
      <c r="AG137" t="s">
        <v>191</v>
      </c>
      <c r="AH137" t="s">
        <v>191</v>
      </c>
      <c r="AI137" t="s">
        <v>191</v>
      </c>
      <c r="AJ137" t="s">
        <v>191</v>
      </c>
      <c r="AK137" t="s">
        <v>191</v>
      </c>
      <c r="AL137">
        <v>0.039022912110197198</v>
      </c>
      <c r="AM137">
        <v>0.21393340560346899</v>
      </c>
      <c r="AN137">
        <v>0.53858549101254249</v>
      </c>
      <c r="AO137">
        <v>0</v>
      </c>
      <c r="AP137">
        <v>1.510061112724699</v>
      </c>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row>
    <row r="138">
      <c r="A138" t="s">
        <v>430</v>
      </c>
      <c r="B138">
        <v>2011</v>
      </c>
      <c r="C138" t="s">
        <v>435</v>
      </c>
      <c r="D138">
        <v>42</v>
      </c>
      <c r="E138" t="s">
        <v>57</v>
      </c>
      <c r="F138" t="s">
        <v>49</v>
      </c>
      <c r="G138" t="s">
        <v>448</v>
      </c>
      <c r="H138">
        <v>99.344654068393695</v>
      </c>
      <c r="I138">
        <v>99.970406375323293</v>
      </c>
      <c r="J138">
        <v>99.928626491847268</v>
      </c>
      <c r="K138">
        <v>99.700384699827055</v>
      </c>
      <c r="L138">
        <v>99.934254857888419</v>
      </c>
      <c r="M138">
        <v>99.020285191414331</v>
      </c>
      <c r="N138">
        <v>99.948296329366656</v>
      </c>
      <c r="O138">
        <v>99.943663694686649</v>
      </c>
      <c r="P138">
        <v>99.897052806390533</v>
      </c>
      <c r="Q138">
        <v>100</v>
      </c>
      <c r="R138">
        <v>99.77692267091382</v>
      </c>
      <c r="S138">
        <v>100</v>
      </c>
      <c r="T138">
        <v>100</v>
      </c>
      <c r="U138">
        <v>99.73404721630871</v>
      </c>
      <c r="V138">
        <v>99.458522558506971</v>
      </c>
      <c r="W138" t="s">
        <v>318</v>
      </c>
      <c r="X138" t="s">
        <v>319</v>
      </c>
      <c r="Y138" t="s">
        <v>320</v>
      </c>
      <c r="Z138" t="s">
        <v>321</v>
      </c>
      <c r="AA138" t="s">
        <v>247</v>
      </c>
      <c r="AB138" t="s">
        <v>191</v>
      </c>
      <c r="AC138" t="s">
        <v>191</v>
      </c>
      <c r="AD138" t="s">
        <v>191</v>
      </c>
      <c r="AE138" t="s">
        <v>191</v>
      </c>
      <c r="AF138" t="s">
        <v>191</v>
      </c>
      <c r="AG138" t="s">
        <v>191</v>
      </c>
      <c r="AH138" t="s">
        <v>191</v>
      </c>
      <c r="AI138" t="s">
        <v>191</v>
      </c>
      <c r="AJ138" t="s">
        <v>191</v>
      </c>
      <c r="AK138" t="s">
        <v>191</v>
      </c>
      <c r="AL138">
        <v>99.960977087889802</v>
      </c>
      <c r="AM138">
        <v>99.786066594396544</v>
      </c>
      <c r="AN138">
        <v>99.461414508987474</v>
      </c>
      <c r="AO138">
        <v>100</v>
      </c>
      <c r="AP138">
        <v>98.489938887275315</v>
      </c>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row>
    <row r="139">
      <c r="A139" t="s">
        <v>430</v>
      </c>
      <c r="B139">
        <v>2011</v>
      </c>
      <c r="C139" t="s">
        <v>435</v>
      </c>
      <c r="D139">
        <v>58</v>
      </c>
      <c r="E139" t="s">
        <v>249</v>
      </c>
      <c r="F139" t="s">
        <v>250</v>
      </c>
      <c r="G139" t="s">
        <v>191</v>
      </c>
      <c r="H139">
        <v>61.824692262633022</v>
      </c>
      <c r="I139">
        <v>81.277250536238412</v>
      </c>
      <c r="J139">
        <v>79.515628855021163</v>
      </c>
      <c r="K139">
        <v>80.364872954724504</v>
      </c>
      <c r="L139">
        <v>77.000869760810716</v>
      </c>
      <c r="M139">
        <v>72.082265141737395</v>
      </c>
      <c r="N139">
        <v>84.000460413421266</v>
      </c>
      <c r="O139">
        <v>83.257738086300762</v>
      </c>
      <c r="P139">
        <v>80.644414699520297</v>
      </c>
      <c r="Q139">
        <v>75.675796729094102</v>
      </c>
      <c r="R139">
        <v>50.724343830841534</v>
      </c>
      <c r="S139">
        <v>74.848732469816198</v>
      </c>
      <c r="T139">
        <v>77.631543256123763</v>
      </c>
      <c r="U139">
        <v>78.91053342013079</v>
      </c>
      <c r="V139">
        <v>76.754509279501136</v>
      </c>
      <c r="W139" t="s">
        <v>318</v>
      </c>
      <c r="X139" t="s">
        <v>319</v>
      </c>
      <c r="Y139" t="s">
        <v>320</v>
      </c>
      <c r="Z139" t="s">
        <v>321</v>
      </c>
      <c r="AA139" t="s">
        <v>247</v>
      </c>
      <c r="AB139" t="s">
        <v>191</v>
      </c>
      <c r="AC139" t="s">
        <v>191</v>
      </c>
      <c r="AD139" t="s">
        <v>191</v>
      </c>
      <c r="AE139" t="s">
        <v>191</v>
      </c>
      <c r="AF139" t="s">
        <v>191</v>
      </c>
      <c r="AG139" t="s">
        <v>191</v>
      </c>
      <c r="AH139" t="s">
        <v>191</v>
      </c>
      <c r="AI139" t="s">
        <v>191</v>
      </c>
      <c r="AJ139" t="s">
        <v>191</v>
      </c>
      <c r="AK139" t="s">
        <v>191</v>
      </c>
      <c r="AL139">
        <v>79.673566016849207</v>
      </c>
      <c r="AM139">
        <v>62.977907989994087</v>
      </c>
      <c r="AN139">
        <v>73.029595234254728</v>
      </c>
      <c r="AO139">
        <v>76.876889560969587</v>
      </c>
      <c r="AP139">
        <v>77.051392699401859</v>
      </c>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row>
    <row r="140">
      <c r="A140" t="s">
        <v>430</v>
      </c>
      <c r="B140">
        <v>2011</v>
      </c>
      <c r="C140" t="s">
        <v>435</v>
      </c>
      <c r="D140">
        <v>59</v>
      </c>
      <c r="E140" t="s">
        <v>249</v>
      </c>
      <c r="F140" t="s">
        <v>322</v>
      </c>
      <c r="G140" t="s">
        <v>191</v>
      </c>
      <c r="H140">
        <v>7.2871140212014129</v>
      </c>
      <c r="I140">
        <v>2.432119476590108</v>
      </c>
      <c r="J140">
        <v>0.99982518801019715</v>
      </c>
      <c r="K140">
        <v>1.5514451867066921</v>
      </c>
      <c r="L140">
        <v>0.5270613794736525</v>
      </c>
      <c r="M140">
        <v>6.7938967793727949</v>
      </c>
      <c r="N140">
        <v>0.65574167914583281</v>
      </c>
      <c r="O140">
        <v>0.56226947381439607</v>
      </c>
      <c r="P140">
        <v>1.7689363026139009</v>
      </c>
      <c r="Q140">
        <v>0</v>
      </c>
      <c r="R140">
        <v>7.4494586454386909</v>
      </c>
      <c r="S140">
        <v>4.2661027128346793</v>
      </c>
      <c r="T140">
        <v>2.7967413372635481</v>
      </c>
      <c r="U140">
        <v>1.5401505133783591</v>
      </c>
      <c r="V140">
        <v>0.79611369908654905</v>
      </c>
      <c r="W140" t="s">
        <v>318</v>
      </c>
      <c r="X140" t="s">
        <v>319</v>
      </c>
      <c r="Y140" t="s">
        <v>320</v>
      </c>
      <c r="Z140" t="s">
        <v>321</v>
      </c>
      <c r="AA140" t="s">
        <v>247</v>
      </c>
      <c r="AB140" t="s">
        <v>191</v>
      </c>
      <c r="AC140" t="s">
        <v>191</v>
      </c>
      <c r="AD140" t="s">
        <v>191</v>
      </c>
      <c r="AE140" t="s">
        <v>191</v>
      </c>
      <c r="AF140" t="s">
        <v>191</v>
      </c>
      <c r="AG140" t="s">
        <v>191</v>
      </c>
      <c r="AH140" t="s">
        <v>191</v>
      </c>
      <c r="AI140" t="s">
        <v>191</v>
      </c>
      <c r="AJ140" t="s">
        <v>191</v>
      </c>
      <c r="AK140" t="s">
        <v>191</v>
      </c>
      <c r="AL140">
        <v>1.0790159605524641</v>
      </c>
      <c r="AM140">
        <v>2.6032688081841351</v>
      </c>
      <c r="AN140">
        <v>2.754257265313067</v>
      </c>
      <c r="AO140">
        <v>4.8250634030595734</v>
      </c>
      <c r="AP140">
        <v>0.49500342660518609</v>
      </c>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row>
    <row r="141">
      <c r="A141" t="s">
        <v>430</v>
      </c>
      <c r="B141">
        <v>2011</v>
      </c>
      <c r="C141" t="s">
        <v>435</v>
      </c>
      <c r="D141">
        <v>60</v>
      </c>
      <c r="E141" t="s">
        <v>249</v>
      </c>
      <c r="F141" t="s">
        <v>323</v>
      </c>
      <c r="G141" t="s">
        <v>191</v>
      </c>
      <c r="H141">
        <v>5.7778429938008911</v>
      </c>
      <c r="I141">
        <v>0.92769057316998504</v>
      </c>
      <c r="J141">
        <v>0.94627697057100435</v>
      </c>
      <c r="K141">
        <v>0.47495873088914842</v>
      </c>
      <c r="L141">
        <v>0</v>
      </c>
      <c r="M141">
        <v>6.1216722748732781</v>
      </c>
      <c r="N141">
        <v>1.1132399768156831</v>
      </c>
      <c r="O141">
        <v>0.55164809060184539</v>
      </c>
      <c r="P141">
        <v>0.82640652474312981</v>
      </c>
      <c r="Q141">
        <v>0</v>
      </c>
      <c r="R141">
        <v>5.1328184094675411</v>
      </c>
      <c r="S141">
        <v>1.461788665486901</v>
      </c>
      <c r="T141">
        <v>0.3430607736618127</v>
      </c>
      <c r="U141">
        <v>0.53171330236411518</v>
      </c>
      <c r="V141">
        <v>0</v>
      </c>
      <c r="W141" t="s">
        <v>318</v>
      </c>
      <c r="X141" t="s">
        <v>319</v>
      </c>
      <c r="Y141" t="s">
        <v>320</v>
      </c>
      <c r="Z141" t="s">
        <v>321</v>
      </c>
      <c r="AA141" t="s">
        <v>247</v>
      </c>
      <c r="AB141" t="s">
        <v>191</v>
      </c>
      <c r="AC141" t="s">
        <v>191</v>
      </c>
      <c r="AD141" t="s">
        <v>191</v>
      </c>
      <c r="AE141" t="s">
        <v>191</v>
      </c>
      <c r="AF141" t="s">
        <v>191</v>
      </c>
      <c r="AG141" t="s">
        <v>191</v>
      </c>
      <c r="AH141" t="s">
        <v>191</v>
      </c>
      <c r="AI141" t="s">
        <v>191</v>
      </c>
      <c r="AJ141" t="s">
        <v>191</v>
      </c>
      <c r="AK141" t="s">
        <v>191</v>
      </c>
      <c r="AL141">
        <v>0.789668146216436</v>
      </c>
      <c r="AM141">
        <v>0.73994930845777351</v>
      </c>
      <c r="AN141">
        <v>2.52484752005885</v>
      </c>
      <c r="AO141">
        <v>2.4851750831700792</v>
      </c>
      <c r="AP141">
        <v>0.33750233632171778</v>
      </c>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row>
    <row r="142">
      <c r="A142" t="s">
        <v>430</v>
      </c>
      <c r="B142">
        <v>2011</v>
      </c>
      <c r="C142" t="s">
        <v>435</v>
      </c>
      <c r="D142">
        <v>61</v>
      </c>
      <c r="E142" t="s">
        <v>249</v>
      </c>
      <c r="F142" t="s">
        <v>324</v>
      </c>
      <c r="G142" t="s">
        <v>191</v>
      </c>
      <c r="H142">
        <v>5.4823341612267553</v>
      </c>
      <c r="I142">
        <v>1.20304228125456</v>
      </c>
      <c r="J142">
        <v>0.70155202488651425</v>
      </c>
      <c r="K142">
        <v>0.5377479977990357</v>
      </c>
      <c r="L142">
        <v>0</v>
      </c>
      <c r="M142">
        <v>5.4806284586402843</v>
      </c>
      <c r="N142">
        <v>0.95263293684027095</v>
      </c>
      <c r="O142">
        <v>1.3231915373285581</v>
      </c>
      <c r="P142">
        <v>0.1093890335190527</v>
      </c>
      <c r="Q142">
        <v>0</v>
      </c>
      <c r="R142">
        <v>5.5121954574327718</v>
      </c>
      <c r="S142">
        <v>1.3243079614145781</v>
      </c>
      <c r="T142">
        <v>0.24797356904889001</v>
      </c>
      <c r="U142">
        <v>0.68898563005121594</v>
      </c>
      <c r="V142">
        <v>0.2291517272229566</v>
      </c>
      <c r="W142" t="s">
        <v>318</v>
      </c>
      <c r="X142" t="s">
        <v>319</v>
      </c>
      <c r="Y142" t="s">
        <v>320</v>
      </c>
      <c r="Z142" t="s">
        <v>321</v>
      </c>
      <c r="AA142" t="s">
        <v>247</v>
      </c>
      <c r="AB142" t="s">
        <v>191</v>
      </c>
      <c r="AC142" t="s">
        <v>191</v>
      </c>
      <c r="AD142" t="s">
        <v>191</v>
      </c>
      <c r="AE142" t="s">
        <v>191</v>
      </c>
      <c r="AF142" t="s">
        <v>191</v>
      </c>
      <c r="AG142" t="s">
        <v>191</v>
      </c>
      <c r="AH142" t="s">
        <v>191</v>
      </c>
      <c r="AI142" t="s">
        <v>191</v>
      </c>
      <c r="AJ142" t="s">
        <v>191</v>
      </c>
      <c r="AK142" t="s">
        <v>191</v>
      </c>
      <c r="AL142">
        <v>0.77966918373490524</v>
      </c>
      <c r="AM142">
        <v>1.5286711026170761</v>
      </c>
      <c r="AN142">
        <v>3.026624430254556</v>
      </c>
      <c r="AO142">
        <v>1.6633416958916409</v>
      </c>
      <c r="AP142">
        <v>0.43816438310520223</v>
      </c>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row>
    <row r="143">
      <c r="A143" t="s">
        <v>430</v>
      </c>
      <c r="B143">
        <v>2011</v>
      </c>
      <c r="C143" t="s">
        <v>435</v>
      </c>
      <c r="D143">
        <v>62</v>
      </c>
      <c r="E143" t="s">
        <v>249</v>
      </c>
      <c r="F143" t="s">
        <v>255</v>
      </c>
      <c r="G143" t="s">
        <v>191</v>
      </c>
      <c r="H143">
        <v>0.80008892801223508</v>
      </c>
      <c r="I143">
        <v>0.49024688800345773</v>
      </c>
      <c r="J143">
        <v>0.71211956610875882</v>
      </c>
      <c r="K143">
        <v>0.52895327350459176</v>
      </c>
      <c r="L143">
        <v>0.044858195334093298</v>
      </c>
      <c r="M143">
        <v>0.43103117140243458</v>
      </c>
      <c r="N143">
        <v>1.4120647393253281</v>
      </c>
      <c r="O143">
        <v>0.26580011489407818</v>
      </c>
      <c r="P143">
        <v>0.65651099147151837</v>
      </c>
      <c r="Q143">
        <v>0</v>
      </c>
      <c r="R143">
        <v>1.2520187801145659</v>
      </c>
      <c r="S143">
        <v>0.19097489934530759</v>
      </c>
      <c r="T143">
        <v>0.52488475361128395</v>
      </c>
      <c r="U143">
        <v>0.24818771058885211</v>
      </c>
      <c r="V143">
        <v>0.1053404825542288</v>
      </c>
      <c r="W143" t="s">
        <v>318</v>
      </c>
      <c r="X143" t="s">
        <v>319</v>
      </c>
      <c r="Y143" t="s">
        <v>320</v>
      </c>
      <c r="Z143" t="s">
        <v>321</v>
      </c>
      <c r="AA143" t="s">
        <v>247</v>
      </c>
      <c r="AB143" t="s">
        <v>191</v>
      </c>
      <c r="AC143" t="s">
        <v>191</v>
      </c>
      <c r="AD143" t="s">
        <v>191</v>
      </c>
      <c r="AE143" t="s">
        <v>191</v>
      </c>
      <c r="AF143" t="s">
        <v>191</v>
      </c>
      <c r="AG143" t="s">
        <v>191</v>
      </c>
      <c r="AH143" t="s">
        <v>191</v>
      </c>
      <c r="AI143" t="s">
        <v>191</v>
      </c>
      <c r="AJ143" t="s">
        <v>191</v>
      </c>
      <c r="AK143" t="s">
        <v>191</v>
      </c>
      <c r="AL143">
        <v>0.2457430065232751</v>
      </c>
      <c r="AM143">
        <v>0.065317089018971194</v>
      </c>
      <c r="AN143">
        <v>1.6200302918126761</v>
      </c>
      <c r="AO143">
        <v>0</v>
      </c>
      <c r="AP143">
        <v>0.86897153259844584</v>
      </c>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row>
    <row r="144">
      <c r="A144" t="s">
        <v>430</v>
      </c>
      <c r="B144">
        <v>2011</v>
      </c>
      <c r="C144" t="s">
        <v>435</v>
      </c>
      <c r="D144">
        <v>63</v>
      </c>
      <c r="E144" t="s">
        <v>249</v>
      </c>
      <c r="F144" t="s">
        <v>256</v>
      </c>
      <c r="G144" t="s">
        <v>191</v>
      </c>
      <c r="H144">
        <v>1.126894319488754</v>
      </c>
      <c r="I144">
        <v>0.32375380158546752</v>
      </c>
      <c r="J144">
        <v>0.46070709886346189</v>
      </c>
      <c r="K144">
        <v>0.21782907864345169</v>
      </c>
      <c r="L144">
        <v>0</v>
      </c>
      <c r="M144">
        <v>0.74041404811104028</v>
      </c>
      <c r="N144">
        <v>0.83726112039873535</v>
      </c>
      <c r="O144">
        <v>0.056025527160779298</v>
      </c>
      <c r="P144">
        <v>0</v>
      </c>
      <c r="Q144">
        <v>0</v>
      </c>
      <c r="R144">
        <v>1.647370036108504</v>
      </c>
      <c r="S144">
        <v>0</v>
      </c>
      <c r="T144">
        <v>0.61561150637241213</v>
      </c>
      <c r="U144">
        <v>0.26917162957427931</v>
      </c>
      <c r="V144">
        <v>0.2641036384038164</v>
      </c>
      <c r="W144" t="s">
        <v>318</v>
      </c>
      <c r="X144" t="s">
        <v>319</v>
      </c>
      <c r="Y144" t="s">
        <v>320</v>
      </c>
      <c r="Z144" t="s">
        <v>321</v>
      </c>
      <c r="AA144" t="s">
        <v>247</v>
      </c>
      <c r="AB144" t="s">
        <v>191</v>
      </c>
      <c r="AC144" t="s">
        <v>191</v>
      </c>
      <c r="AD144" t="s">
        <v>191</v>
      </c>
      <c r="AE144" t="s">
        <v>191</v>
      </c>
      <c r="AF144" t="s">
        <v>191</v>
      </c>
      <c r="AG144" t="s">
        <v>191</v>
      </c>
      <c r="AH144" t="s">
        <v>191</v>
      </c>
      <c r="AI144" t="s">
        <v>191</v>
      </c>
      <c r="AJ144" t="s">
        <v>191</v>
      </c>
      <c r="AK144" t="s">
        <v>191</v>
      </c>
      <c r="AL144">
        <v>0.10423204777875331</v>
      </c>
      <c r="AM144">
        <v>0.24493908382114191</v>
      </c>
      <c r="AN144">
        <v>1.2858175168932451</v>
      </c>
      <c r="AO144">
        <v>0.13028032984407781</v>
      </c>
      <c r="AP144">
        <v>0.7467305322743274</v>
      </c>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row>
    <row r="145">
      <c r="A145" t="s">
        <v>430</v>
      </c>
      <c r="B145">
        <v>2011</v>
      </c>
      <c r="C145" t="s">
        <v>435</v>
      </c>
      <c r="D145">
        <v>64</v>
      </c>
      <c r="E145" t="s">
        <v>249</v>
      </c>
      <c r="F145" t="s">
        <v>257</v>
      </c>
      <c r="G145" t="s">
        <v>191</v>
      </c>
      <c r="H145">
        <v>12.575946842685349</v>
      </c>
      <c r="I145">
        <v>6.2880463032491356</v>
      </c>
      <c r="J145">
        <v>4.1736144928302217</v>
      </c>
      <c r="K145">
        <v>2.6306800549782281</v>
      </c>
      <c r="L145">
        <v>1.029776473136863</v>
      </c>
      <c r="M145">
        <v>4.275946258217016</v>
      </c>
      <c r="N145">
        <v>2.5064302666398111</v>
      </c>
      <c r="O145">
        <v>0.48478676518315872</v>
      </c>
      <c r="P145">
        <v>1.0553174050191121</v>
      </c>
      <c r="Q145">
        <v>0.40495138816505188</v>
      </c>
      <c r="R145">
        <v>22.096923258812581</v>
      </c>
      <c r="S145">
        <v>11.3719212600571</v>
      </c>
      <c r="T145">
        <v>7.6302895815635514</v>
      </c>
      <c r="U145">
        <v>6.6753135096707581</v>
      </c>
      <c r="V145">
        <v>3.1080784687983249</v>
      </c>
      <c r="W145" t="s">
        <v>318</v>
      </c>
      <c r="X145" t="s">
        <v>319</v>
      </c>
      <c r="Y145" t="s">
        <v>320</v>
      </c>
      <c r="Z145" t="s">
        <v>321</v>
      </c>
      <c r="AA145" t="s">
        <v>247</v>
      </c>
      <c r="AB145" t="s">
        <v>191</v>
      </c>
      <c r="AC145" t="s">
        <v>191</v>
      </c>
      <c r="AD145" t="s">
        <v>191</v>
      </c>
      <c r="AE145" t="s">
        <v>191</v>
      </c>
      <c r="AF145" t="s">
        <v>191</v>
      </c>
      <c r="AG145" t="s">
        <v>191</v>
      </c>
      <c r="AH145" t="s">
        <v>191</v>
      </c>
      <c r="AI145" t="s">
        <v>191</v>
      </c>
      <c r="AJ145" t="s">
        <v>191</v>
      </c>
      <c r="AK145" t="s">
        <v>191</v>
      </c>
      <c r="AL145">
        <v>1.0411576845424699</v>
      </c>
      <c r="AM145">
        <v>25.59627020063671</v>
      </c>
      <c r="AN145">
        <v>5.0149354201390013</v>
      </c>
      <c r="AO145">
        <v>6.0173126567753181</v>
      </c>
      <c r="AP145">
        <v>5.4395219657471383</v>
      </c>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row>
    <row r="146">
      <c r="A146" t="s">
        <v>430</v>
      </c>
      <c r="B146">
        <v>2011</v>
      </c>
      <c r="C146" t="s">
        <v>435</v>
      </c>
      <c r="D146">
        <v>65</v>
      </c>
      <c r="E146" t="s">
        <v>249</v>
      </c>
      <c r="F146" t="s">
        <v>258</v>
      </c>
      <c r="G146" t="s">
        <v>191</v>
      </c>
      <c r="H146">
        <v>0.95315902876754954</v>
      </c>
      <c r="I146">
        <v>0.29213739759857038</v>
      </c>
      <c r="J146">
        <v>0.51397081668956723</v>
      </c>
      <c r="K146">
        <v>0.17603294497068131</v>
      </c>
      <c r="L146">
        <v>0</v>
      </c>
      <c r="M146">
        <v>0.27858388097823422</v>
      </c>
      <c r="N146">
        <v>0.051128084702365399</v>
      </c>
      <c r="O146">
        <v>0.13383495694739281</v>
      </c>
      <c r="P146">
        <v>0.30628929385334741</v>
      </c>
      <c r="Q146">
        <v>0</v>
      </c>
      <c r="R146">
        <v>1.6163020381326461</v>
      </c>
      <c r="S146">
        <v>0.58972184816276318</v>
      </c>
      <c r="T146">
        <v>0.79771537141971416</v>
      </c>
      <c r="U146">
        <v>0.49937486399737752</v>
      </c>
      <c r="V146">
        <v>0</v>
      </c>
      <c r="W146" t="s">
        <v>318</v>
      </c>
      <c r="X146" t="s">
        <v>319</v>
      </c>
      <c r="Y146" t="s">
        <v>320</v>
      </c>
      <c r="Z146" t="s">
        <v>321</v>
      </c>
      <c r="AA146" t="s">
        <v>247</v>
      </c>
      <c r="AB146" t="s">
        <v>191</v>
      </c>
      <c r="AC146" t="s">
        <v>191</v>
      </c>
      <c r="AD146" t="s">
        <v>191</v>
      </c>
      <c r="AE146" t="s">
        <v>191</v>
      </c>
      <c r="AF146" t="s">
        <v>191</v>
      </c>
      <c r="AG146" t="s">
        <v>191</v>
      </c>
      <c r="AH146" t="s">
        <v>191</v>
      </c>
      <c r="AI146" t="s">
        <v>191</v>
      </c>
      <c r="AJ146" t="s">
        <v>191</v>
      </c>
      <c r="AK146" t="s">
        <v>191</v>
      </c>
      <c r="AL146">
        <v>0</v>
      </c>
      <c r="AM146">
        <v>0.81646361273713974</v>
      </c>
      <c r="AN146">
        <v>0.36094616187742617</v>
      </c>
      <c r="AO146">
        <v>0.88389642381914213</v>
      </c>
      <c r="AP146">
        <v>0.13428101943771631</v>
      </c>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row>
    <row r="147">
      <c r="A147" t="s">
        <v>430</v>
      </c>
      <c r="B147">
        <v>2011</v>
      </c>
      <c r="C147" t="s">
        <v>435</v>
      </c>
      <c r="D147">
        <v>66</v>
      </c>
      <c r="E147" t="s">
        <v>249</v>
      </c>
      <c r="F147" t="s">
        <v>325</v>
      </c>
      <c r="G147" t="s">
        <v>191</v>
      </c>
      <c r="H147">
        <v>0.036535595456127397</v>
      </c>
      <c r="I147">
        <v>0</v>
      </c>
      <c r="J147">
        <v>0</v>
      </c>
      <c r="K147">
        <v>0</v>
      </c>
      <c r="L147">
        <v>0</v>
      </c>
      <c r="M147">
        <v>0.063641315920707806</v>
      </c>
      <c r="N147">
        <v>0</v>
      </c>
      <c r="O147">
        <v>0</v>
      </c>
      <c r="P147">
        <v>0</v>
      </c>
      <c r="Q147">
        <v>0</v>
      </c>
      <c r="R147">
        <v>0</v>
      </c>
      <c r="S147">
        <v>0</v>
      </c>
      <c r="T147">
        <v>0</v>
      </c>
      <c r="U147">
        <v>0</v>
      </c>
      <c r="V147">
        <v>0</v>
      </c>
      <c r="W147" t="s">
        <v>318</v>
      </c>
      <c r="X147" t="s">
        <v>319</v>
      </c>
      <c r="Y147" t="s">
        <v>320</v>
      </c>
      <c r="Z147" t="s">
        <v>321</v>
      </c>
      <c r="AA147" t="s">
        <v>247</v>
      </c>
      <c r="AB147" t="s">
        <v>191</v>
      </c>
      <c r="AC147" t="s">
        <v>191</v>
      </c>
      <c r="AD147" t="s">
        <v>191</v>
      </c>
      <c r="AE147" t="s">
        <v>191</v>
      </c>
      <c r="AF147" t="s">
        <v>191</v>
      </c>
      <c r="AG147" t="s">
        <v>191</v>
      </c>
      <c r="AH147" t="s">
        <v>191</v>
      </c>
      <c r="AI147" t="s">
        <v>191</v>
      </c>
      <c r="AJ147" t="s">
        <v>191</v>
      </c>
      <c r="AK147" t="s">
        <v>191</v>
      </c>
      <c r="AL147">
        <v>0.019106729296069502</v>
      </c>
      <c r="AM147">
        <v>0</v>
      </c>
      <c r="AN147">
        <v>0</v>
      </c>
      <c r="AO147">
        <v>0</v>
      </c>
      <c r="AP147">
        <v>0</v>
      </c>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row>
    <row r="148">
      <c r="A148" t="s">
        <v>430</v>
      </c>
      <c r="B148">
        <v>2011</v>
      </c>
      <c r="C148" t="s">
        <v>435</v>
      </c>
      <c r="D148">
        <v>67</v>
      </c>
      <c r="E148" t="s">
        <v>249</v>
      </c>
      <c r="F148" t="s">
        <v>326</v>
      </c>
      <c r="G148" t="s">
        <v>191</v>
      </c>
      <c r="H148">
        <v>0.26306173026006852</v>
      </c>
      <c r="I148">
        <v>0.073297718525798694</v>
      </c>
      <c r="J148">
        <v>0.031556514742567203</v>
      </c>
      <c r="K148">
        <v>0</v>
      </c>
      <c r="L148">
        <v>0.091270161979590606</v>
      </c>
      <c r="M148">
        <v>0</v>
      </c>
      <c r="N148">
        <v>0.12782021175591349</v>
      </c>
      <c r="O148">
        <v>0.055047361072738103</v>
      </c>
      <c r="P148">
        <v>0</v>
      </c>
      <c r="Q148">
        <v>0.15931492070546691</v>
      </c>
      <c r="R148">
        <v>0.61746893391173507</v>
      </c>
      <c r="S148">
        <v>0</v>
      </c>
      <c r="T148">
        <v>0</v>
      </c>
      <c r="U148">
        <v>0</v>
      </c>
      <c r="V148">
        <v>0</v>
      </c>
      <c r="W148" t="s">
        <v>318</v>
      </c>
      <c r="X148" t="s">
        <v>319</v>
      </c>
      <c r="Y148" t="s">
        <v>320</v>
      </c>
      <c r="Z148" t="s">
        <v>321</v>
      </c>
      <c r="AA148" t="s">
        <v>247</v>
      </c>
      <c r="AB148" t="s">
        <v>191</v>
      </c>
      <c r="AC148" t="s">
        <v>191</v>
      </c>
      <c r="AD148" t="s">
        <v>191</v>
      </c>
      <c r="AE148" t="s">
        <v>191</v>
      </c>
      <c r="AF148" t="s">
        <v>191</v>
      </c>
      <c r="AG148" t="s">
        <v>191</v>
      </c>
      <c r="AH148" t="s">
        <v>191</v>
      </c>
      <c r="AI148" t="s">
        <v>191</v>
      </c>
      <c r="AJ148" t="s">
        <v>191</v>
      </c>
      <c r="AK148" t="s">
        <v>191</v>
      </c>
      <c r="AL148">
        <v>0.1311524614631765</v>
      </c>
      <c r="AM148">
        <v>0.065317089018971194</v>
      </c>
      <c r="AN148">
        <v>0.15647946398461551</v>
      </c>
      <c r="AO148">
        <v>0</v>
      </c>
      <c r="AP148">
        <v>0</v>
      </c>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row>
    <row r="149">
      <c r="A149" t="s">
        <v>430</v>
      </c>
      <c r="B149">
        <v>2011</v>
      </c>
      <c r="C149" t="s">
        <v>435</v>
      </c>
      <c r="D149">
        <v>68</v>
      </c>
      <c r="E149" t="s">
        <v>249</v>
      </c>
      <c r="F149" t="s">
        <v>260</v>
      </c>
      <c r="G149" t="s">
        <v>191</v>
      </c>
      <c r="H149">
        <v>3.68020205317158</v>
      </c>
      <c r="I149">
        <v>6.6924150237844229</v>
      </c>
      <c r="J149">
        <v>11.66068330879742</v>
      </c>
      <c r="K149">
        <v>13.517479777783651</v>
      </c>
      <c r="L149">
        <v>21.21501278475861</v>
      </c>
      <c r="M149">
        <v>3.578699536208831</v>
      </c>
      <c r="N149">
        <v>8.1480042475458347</v>
      </c>
      <c r="O149">
        <v>13.179546142342691</v>
      </c>
      <c r="P149">
        <v>14.63273574925973</v>
      </c>
      <c r="Q149">
        <v>23.600829615496529</v>
      </c>
      <c r="R149">
        <v>3.7065981851584162</v>
      </c>
      <c r="S149">
        <v>5.9464501828823746</v>
      </c>
      <c r="T149">
        <v>9.1834726684936445</v>
      </c>
      <c r="U149">
        <v>10.636569420244131</v>
      </c>
      <c r="V149">
        <v>18.74270270443278</v>
      </c>
      <c r="W149" t="s">
        <v>318</v>
      </c>
      <c r="X149" t="s">
        <v>319</v>
      </c>
      <c r="Y149" t="s">
        <v>320</v>
      </c>
      <c r="Z149" t="s">
        <v>321</v>
      </c>
      <c r="AA149" t="s">
        <v>247</v>
      </c>
      <c r="AB149" t="s">
        <v>191</v>
      </c>
      <c r="AC149" t="s">
        <v>191</v>
      </c>
      <c r="AD149" t="s">
        <v>191</v>
      </c>
      <c r="AE149" t="s">
        <v>191</v>
      </c>
      <c r="AF149" t="s">
        <v>191</v>
      </c>
      <c r="AG149" t="s">
        <v>191</v>
      </c>
      <c r="AH149" t="s">
        <v>191</v>
      </c>
      <c r="AI149" t="s">
        <v>191</v>
      </c>
      <c r="AJ149" t="s">
        <v>191</v>
      </c>
      <c r="AK149" t="s">
        <v>191</v>
      </c>
      <c r="AL149">
        <v>16.136688763042589</v>
      </c>
      <c r="AM149">
        <v>5.3618957155143931</v>
      </c>
      <c r="AN149">
        <v>9.9149583027362951</v>
      </c>
      <c r="AO149">
        <v>6.9661584790281168</v>
      </c>
      <c r="AP149">
        <v>14.488432104508041</v>
      </c>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row>
    <row r="150">
      <c r="A150" t="s">
        <v>430</v>
      </c>
      <c r="B150">
        <v>2011</v>
      </c>
      <c r="C150" t="s">
        <v>435</v>
      </c>
      <c r="D150">
        <v>69</v>
      </c>
      <c r="E150" t="s">
        <v>249</v>
      </c>
      <c r="F150" t="s">
        <v>47</v>
      </c>
      <c r="G150" t="s">
        <v>191</v>
      </c>
      <c r="H150">
        <v>0.19212806329537799</v>
      </c>
      <c r="I150">
        <v>0</v>
      </c>
      <c r="J150">
        <v>0.18647031438789691</v>
      </c>
      <c r="K150">
        <v>0</v>
      </c>
      <c r="L150">
        <v>0</v>
      </c>
      <c r="M150">
        <v>0.1532211345380288</v>
      </c>
      <c r="N150">
        <v>0.19521632340903161</v>
      </c>
      <c r="O150">
        <v>0.13011194435374451</v>
      </c>
      <c r="P150">
        <v>0</v>
      </c>
      <c r="Q150">
        <v>0</v>
      </c>
      <c r="R150">
        <v>0.2445024245810189</v>
      </c>
      <c r="S150">
        <v>0</v>
      </c>
      <c r="T150">
        <v>0</v>
      </c>
      <c r="U150">
        <v>0</v>
      </c>
      <c r="V150">
        <v>0</v>
      </c>
      <c r="W150" t="s">
        <v>318</v>
      </c>
      <c r="X150" t="s">
        <v>319</v>
      </c>
      <c r="Y150" t="s">
        <v>320</v>
      </c>
      <c r="Z150" t="s">
        <v>321</v>
      </c>
      <c r="AA150" t="s">
        <v>247</v>
      </c>
      <c r="AB150" t="s">
        <v>191</v>
      </c>
      <c r="AC150" t="s">
        <v>191</v>
      </c>
      <c r="AD150" t="s">
        <v>191</v>
      </c>
      <c r="AE150" t="s">
        <v>191</v>
      </c>
      <c r="AF150" t="s">
        <v>191</v>
      </c>
      <c r="AG150" t="s">
        <v>191</v>
      </c>
      <c r="AH150" t="s">
        <v>191</v>
      </c>
      <c r="AI150" t="s">
        <v>191</v>
      </c>
      <c r="AJ150" t="s">
        <v>191</v>
      </c>
      <c r="AK150" t="s">
        <v>191</v>
      </c>
      <c r="AL150">
        <v>0</v>
      </c>
      <c r="AM150">
        <v>0</v>
      </c>
      <c r="AN150">
        <v>0.23382046964386741</v>
      </c>
      <c r="AO150">
        <v>0.078390899324983596</v>
      </c>
      <c r="AP150">
        <v>0</v>
      </c>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row>
    <row r="151">
      <c r="A151" t="s">
        <v>430</v>
      </c>
      <c r="B151">
        <v>2011</v>
      </c>
      <c r="C151" t="s">
        <v>435</v>
      </c>
      <c r="D151">
        <v>70</v>
      </c>
      <c r="E151" t="s">
        <v>249</v>
      </c>
      <c r="F151" t="s">
        <v>271</v>
      </c>
      <c r="G151" t="s">
        <v>191</v>
      </c>
      <c r="H151">
        <v>0</v>
      </c>
      <c r="I151">
        <v>0</v>
      </c>
      <c r="J151">
        <v>0.0975948490911107</v>
      </c>
      <c r="K151">
        <v>0</v>
      </c>
      <c r="L151">
        <v>0.091151244506442006</v>
      </c>
      <c r="M151">
        <v>0</v>
      </c>
      <c r="N151">
        <v>0</v>
      </c>
      <c r="O151">
        <v>0</v>
      </c>
      <c r="P151">
        <v>0</v>
      </c>
      <c r="Q151">
        <v>0.15910734653890199</v>
      </c>
      <c r="R151">
        <v>0</v>
      </c>
      <c r="S151">
        <v>0</v>
      </c>
      <c r="T151">
        <v>0.2287071824412085</v>
      </c>
      <c r="U151">
        <v>0</v>
      </c>
      <c r="V151">
        <v>0</v>
      </c>
      <c r="W151" t="s">
        <v>318</v>
      </c>
      <c r="X151" t="s">
        <v>319</v>
      </c>
      <c r="Y151" t="s">
        <v>320</v>
      </c>
      <c r="Z151" t="s">
        <v>321</v>
      </c>
      <c r="AA151" t="s">
        <v>247</v>
      </c>
      <c r="AB151" t="s">
        <v>191</v>
      </c>
      <c r="AC151" t="s">
        <v>191</v>
      </c>
      <c r="AD151" t="s">
        <v>191</v>
      </c>
      <c r="AE151" t="s">
        <v>191</v>
      </c>
      <c r="AF151" t="s">
        <v>191</v>
      </c>
      <c r="AG151" t="s">
        <v>191</v>
      </c>
      <c r="AH151" t="s">
        <v>191</v>
      </c>
      <c r="AI151" t="s">
        <v>191</v>
      </c>
      <c r="AJ151" t="s">
        <v>191</v>
      </c>
      <c r="AK151" t="s">
        <v>191</v>
      </c>
      <c r="AL151">
        <v>0</v>
      </c>
      <c r="AM151">
        <v>0</v>
      </c>
      <c r="AN151">
        <v>0.077687923031619394</v>
      </c>
      <c r="AO151">
        <v>0.073491468117172096</v>
      </c>
      <c r="AP151">
        <v>0</v>
      </c>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row>
    <row r="152">
      <c r="A152" t="s">
        <v>430</v>
      </c>
      <c r="B152">
        <v>2011</v>
      </c>
      <c r="C152" t="s">
        <v>435</v>
      </c>
      <c r="D152">
        <v>122</v>
      </c>
      <c r="E152" t="s">
        <v>18</v>
      </c>
      <c r="F152" t="s">
        <v>14</v>
      </c>
      <c r="G152" t="s">
        <v>450</v>
      </c>
      <c r="H152">
        <v>96.010591414771227</v>
      </c>
      <c r="I152">
        <v>99.203866719016659</v>
      </c>
      <c r="J152">
        <v>99.823596285238096</v>
      </c>
      <c r="K152">
        <v>99.473704800744542</v>
      </c>
      <c r="L152">
        <v>99.889623814636082</v>
      </c>
      <c r="M152">
        <v>94.26656361903737</v>
      </c>
      <c r="N152">
        <v>99.051806429156159</v>
      </c>
      <c r="O152">
        <v>99.426760561260934</v>
      </c>
      <c r="P152">
        <v>99.656756279201915</v>
      </c>
      <c r="Q152">
        <v>99.840892653461083</v>
      </c>
      <c r="R152">
        <v>98.066255161415</v>
      </c>
      <c r="S152">
        <v>99.703337352170863</v>
      </c>
      <c r="T152">
        <v>99.586609365647064</v>
      </c>
      <c r="U152">
        <v>100</v>
      </c>
      <c r="V152">
        <v>99.954854078905328</v>
      </c>
      <c r="W152" t="s">
        <v>318</v>
      </c>
      <c r="X152" t="s">
        <v>319</v>
      </c>
      <c r="Y152" t="s">
        <v>320</v>
      </c>
      <c r="Z152" t="s">
        <v>321</v>
      </c>
      <c r="AA152" t="s">
        <v>247</v>
      </c>
      <c r="AB152" t="s">
        <v>191</v>
      </c>
      <c r="AC152" t="s">
        <v>191</v>
      </c>
      <c r="AD152" t="s">
        <v>191</v>
      </c>
      <c r="AE152" t="s">
        <v>191</v>
      </c>
      <c r="AF152" t="s">
        <v>191</v>
      </c>
      <c r="AG152" t="s">
        <v>191</v>
      </c>
      <c r="AH152" t="s">
        <v>191</v>
      </c>
      <c r="AI152" t="s">
        <v>191</v>
      </c>
      <c r="AJ152" t="s">
        <v>191</v>
      </c>
      <c r="AK152" t="s">
        <v>191</v>
      </c>
      <c r="AL152">
        <v>99.490170316577235</v>
      </c>
      <c r="AM152">
        <v>99.766724682075122</v>
      </c>
      <c r="AN152">
        <v>96.844363651738036</v>
      </c>
      <c r="AO152">
        <v>99.404387911269495</v>
      </c>
      <c r="AP152">
        <v>99.813791814443192</v>
      </c>
      <c r="AQ152"/>
      <c r="AR152"/>
      <c r="AS152"/>
      <c r="AT152"/>
      <c r="AU152"/>
      <c r="AV152"/>
      <c r="AW152"/>
      <c r="AX152"/>
      <c r="AY152"/>
      <c r="AZ152"/>
      <c r="BA152">
        <v>3433.4217566179432</v>
      </c>
      <c r="BB152">
        <v>3547.8121747398832</v>
      </c>
      <c r="BC152">
        <v>3571.999023480505</v>
      </c>
      <c r="BD152">
        <v>3555.0691828076938</v>
      </c>
      <c r="BE152">
        <v>3574.833052583188</v>
      </c>
      <c r="BF152">
        <v>1935.2751692358679</v>
      </c>
      <c r="BG152">
        <v>2031.352739018042</v>
      </c>
      <c r="BH152">
        <v>2039.5480290795749</v>
      </c>
      <c r="BI152">
        <v>2046.956666352999</v>
      </c>
      <c r="BJ152">
        <v>2046.9923139713619</v>
      </c>
      <c r="BK152">
        <v>1494.067302099141</v>
      </c>
      <c r="BL152">
        <v>1520.308258541379</v>
      </c>
      <c r="BM152">
        <v>1520.63912010954</v>
      </c>
      <c r="BN152">
        <v>1524.694438547561</v>
      </c>
      <c r="BO152">
        <v>1523.301153273688</v>
      </c>
      <c r="BP152">
        <v>6803.2749575376893</v>
      </c>
      <c r="BQ152">
        <v>1352.17049358349</v>
      </c>
      <c r="BR152">
        <v>4066.4817604053228</v>
      </c>
      <c r="BS152">
        <v>4723.6058163402731</v>
      </c>
      <c r="BT152">
        <v>737.60216236247913</v>
      </c>
      <c r="BU152"/>
      <c r="BV152"/>
      <c r="BW152"/>
      <c r="BX152"/>
      <c r="BY152"/>
      <c r="BZ152"/>
      <c r="CA152"/>
      <c r="CB152"/>
      <c r="CC152"/>
      <c r="CD152"/>
    </row>
    <row r="153">
      <c r="A153" t="s">
        <v>430</v>
      </c>
      <c r="B153">
        <v>2011</v>
      </c>
      <c r="C153" t="s">
        <v>435</v>
      </c>
      <c r="D153">
        <v>123</v>
      </c>
      <c r="E153" t="s">
        <v>18</v>
      </c>
      <c r="F153" t="s">
        <v>52</v>
      </c>
      <c r="G153" t="s">
        <v>191</v>
      </c>
      <c r="H153">
        <v>3.989408585228738</v>
      </c>
      <c r="I153">
        <v>0.79613328098335268</v>
      </c>
      <c r="J153">
        <v>0.17640371476188321</v>
      </c>
      <c r="K153">
        <v>0.52629519925545587</v>
      </c>
      <c r="L153">
        <v>0.1103761853639106</v>
      </c>
      <c r="M153">
        <v>5.7334363809626634</v>
      </c>
      <c r="N153">
        <v>0.94819357084386757</v>
      </c>
      <c r="O153">
        <v>0.57323943873907712</v>
      </c>
      <c r="P153">
        <v>0.34324372079810439</v>
      </c>
      <c r="Q153">
        <v>0.15910734653890199</v>
      </c>
      <c r="R153">
        <v>1.933744838584992</v>
      </c>
      <c r="S153">
        <v>0.29666264782912871</v>
      </c>
      <c r="T153">
        <v>0.41339063435293211</v>
      </c>
      <c r="U153">
        <v>0</v>
      </c>
      <c r="V153">
        <v>0.0451459210946695</v>
      </c>
      <c r="W153" t="s">
        <v>318</v>
      </c>
      <c r="X153" t="s">
        <v>319</v>
      </c>
      <c r="Y153" t="s">
        <v>320</v>
      </c>
      <c r="Z153" t="s">
        <v>321</v>
      </c>
      <c r="AA153" t="s">
        <v>247</v>
      </c>
      <c r="AB153" t="s">
        <v>191</v>
      </c>
      <c r="AC153" t="s">
        <v>191</v>
      </c>
      <c r="AD153" t="s">
        <v>191</v>
      </c>
      <c r="AE153" t="s">
        <v>191</v>
      </c>
      <c r="AF153" t="s">
        <v>191</v>
      </c>
      <c r="AG153" t="s">
        <v>191</v>
      </c>
      <c r="AH153" t="s">
        <v>191</v>
      </c>
      <c r="AI153" t="s">
        <v>191</v>
      </c>
      <c r="AJ153" t="s">
        <v>191</v>
      </c>
      <c r="AK153" t="s">
        <v>191</v>
      </c>
      <c r="AL153">
        <v>0.5098296834228061</v>
      </c>
      <c r="AM153">
        <v>0.23327531792489711</v>
      </c>
      <c r="AN153">
        <v>3.155636348261861</v>
      </c>
      <c r="AO153">
        <v>0.59561208873050775</v>
      </c>
      <c r="AP153">
        <v>0.18620818555680979</v>
      </c>
      <c r="AQ153"/>
      <c r="AR153"/>
      <c r="AS153"/>
      <c r="AT153"/>
      <c r="AU153"/>
      <c r="AV153"/>
      <c r="AW153"/>
      <c r="AX153"/>
      <c r="AY153"/>
      <c r="AZ153"/>
      <c r="BA153">
        <v>142.6647001203184</v>
      </c>
      <c r="BB153">
        <v>28.471988445657079</v>
      </c>
      <c r="BC153">
        <v>6.3122740545960649</v>
      </c>
      <c r="BD153">
        <v>18.809150093288789</v>
      </c>
      <c r="BE153">
        <v>3.9501243531476979</v>
      </c>
      <c r="BF153">
        <v>117.7063917097088</v>
      </c>
      <c r="BG153">
        <v>19.445537408049042</v>
      </c>
      <c r="BH153">
        <v>11.758900328957271</v>
      </c>
      <c r="BI153">
        <v>7.0502497643315243</v>
      </c>
      <c r="BJ153">
        <v>3.2621054039646542</v>
      </c>
      <c r="BK153">
        <v>29.461152862188381</v>
      </c>
      <c r="BL153">
        <v>4.5236065860292571</v>
      </c>
      <c r="BM153">
        <v>6.3122740545960649</v>
      </c>
      <c r="BN153">
        <v>0</v>
      </c>
      <c r="BO153">
        <v>0.68801894918304418</v>
      </c>
      <c r="BP153">
        <v>34.862856368653887</v>
      </c>
      <c r="BQ153">
        <v>3.1616553794315938</v>
      </c>
      <c r="BR153">
        <v>132.5047444043856</v>
      </c>
      <c r="BS153">
        <v>28.302943016170879</v>
      </c>
      <c r="BT153">
        <v>1.3760378983660879</v>
      </c>
      <c r="BU153"/>
      <c r="BV153"/>
      <c r="BW153"/>
      <c r="BX153"/>
      <c r="BY153"/>
      <c r="BZ153"/>
      <c r="CA153"/>
      <c r="CB153"/>
      <c r="CC153"/>
      <c r="CD153"/>
    </row>
    <row r="154">
      <c r="A154" t="s">
        <v>430</v>
      </c>
      <c r="B154">
        <v>2011</v>
      </c>
      <c r="C154" t="s">
        <v>435</v>
      </c>
      <c r="D154">
        <v>124</v>
      </c>
      <c r="E154" t="s">
        <v>51</v>
      </c>
      <c r="F154" t="s">
        <v>15</v>
      </c>
      <c r="G154" t="s">
        <v>451</v>
      </c>
      <c r="H154">
        <v>86.042846158868898</v>
      </c>
      <c r="I154">
        <v>93.394782061698137</v>
      </c>
      <c r="J154">
        <v>95.804436869872617</v>
      </c>
      <c r="K154">
        <v>96.64667982594753</v>
      </c>
      <c r="L154">
        <v>98.978698537831463</v>
      </c>
      <c r="M154">
        <v>81.471849598137197</v>
      </c>
      <c r="N154">
        <v>93.412638029802011</v>
      </c>
      <c r="O154">
        <v>93.512109936092386</v>
      </c>
      <c r="P154">
        <v>98.260182352604403</v>
      </c>
      <c r="Q154">
        <v>99.249657650253013</v>
      </c>
      <c r="R154">
        <v>91.80801371855668</v>
      </c>
      <c r="S154">
        <v>95.013262951914754</v>
      </c>
      <c r="T154">
        <v>94.465989367580434</v>
      </c>
      <c r="U154">
        <v>97.513915690100333</v>
      </c>
      <c r="V154">
        <v>98.782160823011282</v>
      </c>
      <c r="W154" t="s">
        <v>318</v>
      </c>
      <c r="X154" t="s">
        <v>319</v>
      </c>
      <c r="Y154" t="s">
        <v>320</v>
      </c>
      <c r="Z154" t="s">
        <v>321</v>
      </c>
      <c r="AA154" t="s">
        <v>247</v>
      </c>
      <c r="AB154" t="s">
        <v>191</v>
      </c>
      <c r="AC154" t="s">
        <v>191</v>
      </c>
      <c r="AD154" t="s">
        <v>191</v>
      </c>
      <c r="AE154" t="s">
        <v>191</v>
      </c>
      <c r="AF154" t="s">
        <v>191</v>
      </c>
      <c r="AG154" t="s">
        <v>191</v>
      </c>
      <c r="AH154" t="s">
        <v>191</v>
      </c>
      <c r="AI154" t="s">
        <v>191</v>
      </c>
      <c r="AJ154" t="s">
        <v>191</v>
      </c>
      <c r="AK154" t="s">
        <v>191</v>
      </c>
      <c r="AL154">
        <v>94.166205015238901</v>
      </c>
      <c r="AM154">
        <v>97.081518794374816</v>
      </c>
      <c r="AN154">
        <v>91.630405740156135</v>
      </c>
      <c r="AO154">
        <v>95.53192029137692</v>
      </c>
      <c r="AP154">
        <v>94.728608814864643</v>
      </c>
      <c r="AQ154"/>
      <c r="AR154"/>
      <c r="AS154"/>
      <c r="AT154"/>
      <c r="AU154"/>
      <c r="AV154"/>
      <c r="AW154"/>
      <c r="AX154"/>
      <c r="AY154"/>
      <c r="AZ154"/>
      <c r="BA154">
        <v>3068.9747637918781</v>
      </c>
      <c r="BB154">
        <v>3340.0628001141599</v>
      </c>
      <c r="BC154">
        <v>3428.180988054537</v>
      </c>
      <c r="BD154">
        <v>3448.9175618952868</v>
      </c>
      <c r="BE154">
        <v>3542.2330120224442</v>
      </c>
      <c r="BF154">
        <v>1670.4275697496089</v>
      </c>
      <c r="BG154">
        <v>1915.704770679323</v>
      </c>
      <c r="BH154">
        <v>1918.220390955187</v>
      </c>
      <c r="BI154">
        <v>2018.2709413119951</v>
      </c>
      <c r="BJ154">
        <v>2034.870492189194</v>
      </c>
      <c r="BK154">
        <v>1392.6442813610499</v>
      </c>
      <c r="BL154">
        <v>1448.7925095880901</v>
      </c>
      <c r="BM154">
        <v>1442.4497416592139</v>
      </c>
      <c r="BN154">
        <v>1486.789249336917</v>
      </c>
      <c r="BO154">
        <v>1500.1991790476829</v>
      </c>
      <c r="BP154">
        <v>6434.2290198219098</v>
      </c>
      <c r="BQ154">
        <v>1313.914942531062</v>
      </c>
      <c r="BR154">
        <v>3845.102760081003</v>
      </c>
      <c r="BS154">
        <v>4535.0986348921579</v>
      </c>
      <c r="BT154">
        <v>700.02376855222315</v>
      </c>
      <c r="BU154"/>
      <c r="BV154"/>
      <c r="BW154"/>
      <c r="BX154"/>
      <c r="BY154"/>
      <c r="BZ154"/>
      <c r="CA154"/>
      <c r="CB154"/>
      <c r="CC154"/>
      <c r="CD154"/>
    </row>
    <row r="155">
      <c r="A155" t="s">
        <v>430</v>
      </c>
      <c r="B155">
        <v>2011</v>
      </c>
      <c r="C155" t="s">
        <v>435</v>
      </c>
      <c r="D155">
        <v>125</v>
      </c>
      <c r="E155" t="s">
        <v>51</v>
      </c>
      <c r="F155" t="s">
        <v>16</v>
      </c>
      <c r="G155" t="s">
        <v>452</v>
      </c>
      <c r="H155">
        <v>9.9573565832388056</v>
      </c>
      <c r="I155">
        <v>5.8090846573185644</v>
      </c>
      <c r="J155">
        <v>4.0191594153654906</v>
      </c>
      <c r="K155">
        <v>2.826244106201989</v>
      </c>
      <c r="L155">
        <v>0.91092527680462165</v>
      </c>
      <c r="M155">
        <v>12.78725051743962</v>
      </c>
      <c r="N155">
        <v>5.6391683993541486</v>
      </c>
      <c r="O155">
        <v>5.9146506251686137</v>
      </c>
      <c r="P155">
        <v>1.396573926597531</v>
      </c>
      <c r="Q155">
        <v>0.59123500320807065</v>
      </c>
      <c r="R155">
        <v>6.2498033691687427</v>
      </c>
      <c r="S155">
        <v>4.6900744002561474</v>
      </c>
      <c r="T155">
        <v>5.120619998066652</v>
      </c>
      <c r="U155">
        <v>2.4860843098996308</v>
      </c>
      <c r="V155">
        <v>1.1725358603114051</v>
      </c>
      <c r="W155" t="s">
        <v>318</v>
      </c>
      <c r="X155" t="s">
        <v>319</v>
      </c>
      <c r="Y155" t="s">
        <v>320</v>
      </c>
      <c r="Z155" t="s">
        <v>321</v>
      </c>
      <c r="AA155" t="s">
        <v>247</v>
      </c>
      <c r="AB155" t="s">
        <v>191</v>
      </c>
      <c r="AC155" t="s">
        <v>191</v>
      </c>
      <c r="AD155" t="s">
        <v>191</v>
      </c>
      <c r="AE155" t="s">
        <v>191</v>
      </c>
      <c r="AF155" t="s">
        <v>191</v>
      </c>
      <c r="AG155" t="s">
        <v>191</v>
      </c>
      <c r="AH155" t="s">
        <v>191</v>
      </c>
      <c r="AI155" t="s">
        <v>191</v>
      </c>
      <c r="AJ155" t="s">
        <v>191</v>
      </c>
      <c r="AK155" t="s">
        <v>191</v>
      </c>
      <c r="AL155">
        <v>5.323570236758723</v>
      </c>
      <c r="AM155">
        <v>2.684875287765486</v>
      </c>
      <c r="AN155">
        <v>5.2119508235435941</v>
      </c>
      <c r="AO155">
        <v>3.8718777924333549</v>
      </c>
      <c r="AP155">
        <v>5.0851829995785556</v>
      </c>
      <c r="AQ155"/>
      <c r="AR155"/>
      <c r="AS155"/>
      <c r="AT155"/>
      <c r="AU155"/>
      <c r="AV155"/>
      <c r="AW155"/>
      <c r="AX155"/>
      <c r="AY155"/>
      <c r="AZ155"/>
      <c r="BA155">
        <v>355.15882414690378</v>
      </c>
      <c r="BB155">
        <v>207.74937462572481</v>
      </c>
      <c r="BC155">
        <v>143.8180354259691</v>
      </c>
      <c r="BD155">
        <v>100.8568835436197</v>
      </c>
      <c r="BE155">
        <v>32.600040560744553</v>
      </c>
      <c r="BF155">
        <v>262.1786041557412</v>
      </c>
      <c r="BG155">
        <v>115.64796833871971</v>
      </c>
      <c r="BH155">
        <v>121.3276381243888</v>
      </c>
      <c r="BI155">
        <v>28.685725041004648</v>
      </c>
      <c r="BJ155">
        <v>12.12182178216732</v>
      </c>
      <c r="BK155">
        <v>94.803847389464067</v>
      </c>
      <c r="BL155">
        <v>71.515748953288892</v>
      </c>
      <c r="BM155">
        <v>78.18937845032633</v>
      </c>
      <c r="BN155">
        <v>37.905189210643172</v>
      </c>
      <c r="BO155">
        <v>17.80723685721777</v>
      </c>
      <c r="BP155">
        <v>363.75120034698222</v>
      </c>
      <c r="BQ155">
        <v>36.337480122239938</v>
      </c>
      <c r="BR155">
        <v>218.710004993805</v>
      </c>
      <c r="BS155">
        <v>183.8060790296785</v>
      </c>
      <c r="BT155">
        <v>37.578393810256081</v>
      </c>
      <c r="BU155"/>
      <c r="BV155"/>
      <c r="BW155"/>
      <c r="BX155"/>
      <c r="BY155"/>
      <c r="BZ155"/>
      <c r="CA155"/>
      <c r="CB155"/>
      <c r="CC155"/>
      <c r="CD155"/>
    </row>
    <row r="156">
      <c r="A156" t="s">
        <v>430</v>
      </c>
      <c r="B156">
        <v>2011</v>
      </c>
      <c r="C156" t="s">
        <v>435</v>
      </c>
      <c r="D156">
        <v>126</v>
      </c>
      <c r="E156" t="s">
        <v>51</v>
      </c>
      <c r="F156" t="s">
        <v>22</v>
      </c>
      <c r="G156" t="s">
        <v>453</v>
      </c>
      <c r="H156">
        <v>3.723343684266351</v>
      </c>
      <c r="I156">
        <v>0.79613328098335268</v>
      </c>
      <c r="J156">
        <v>0.17640371476188321</v>
      </c>
      <c r="K156">
        <v>0.52707606785049177</v>
      </c>
      <c r="L156">
        <v>0.1103761853639106</v>
      </c>
      <c r="M156">
        <v>5.4212736547965612</v>
      </c>
      <c r="N156">
        <v>0.94819357084386757</v>
      </c>
      <c r="O156">
        <v>0.57323943873907712</v>
      </c>
      <c r="P156">
        <v>0.34324372079810439</v>
      </c>
      <c r="Q156">
        <v>0.15910734653890199</v>
      </c>
      <c r="R156">
        <v>1.724160343462998</v>
      </c>
      <c r="S156">
        <v>0.29666264782912871</v>
      </c>
      <c r="T156">
        <v>0.41339063435293211</v>
      </c>
      <c r="U156">
        <v>0</v>
      </c>
      <c r="V156">
        <v>0.045303316677337301</v>
      </c>
      <c r="W156" t="s">
        <v>318</v>
      </c>
      <c r="X156" t="s">
        <v>319</v>
      </c>
      <c r="Y156" t="s">
        <v>320</v>
      </c>
      <c r="Z156" t="s">
        <v>321</v>
      </c>
      <c r="AA156" t="s">
        <v>247</v>
      </c>
      <c r="AB156" t="s">
        <v>191</v>
      </c>
      <c r="AC156" t="s">
        <v>191</v>
      </c>
      <c r="AD156" t="s">
        <v>191</v>
      </c>
      <c r="AE156" t="s">
        <v>191</v>
      </c>
      <c r="AF156" t="s">
        <v>191</v>
      </c>
      <c r="AG156" t="s">
        <v>191</v>
      </c>
      <c r="AH156" t="s">
        <v>191</v>
      </c>
      <c r="AI156" t="s">
        <v>191</v>
      </c>
      <c r="AJ156" t="s">
        <v>191</v>
      </c>
      <c r="AK156" t="s">
        <v>191</v>
      </c>
      <c r="AL156">
        <v>0.51022474800226425</v>
      </c>
      <c r="AM156">
        <v>0.23360591785976151</v>
      </c>
      <c r="AN156">
        <v>3.0014746827625349</v>
      </c>
      <c r="AO156">
        <v>0.54102873181678923</v>
      </c>
      <c r="AP156">
        <v>0.093104092778404896</v>
      </c>
      <c r="AQ156"/>
      <c r="AR156"/>
      <c r="AS156"/>
      <c r="AT156"/>
      <c r="AU156"/>
      <c r="AV156"/>
      <c r="AW156"/>
      <c r="AX156"/>
      <c r="AY156"/>
      <c r="AZ156"/>
      <c r="BA156">
        <v>132.8041587889696</v>
      </c>
      <c r="BB156">
        <v>28.471988445657079</v>
      </c>
      <c r="BC156">
        <v>6.3122740545960649</v>
      </c>
      <c r="BD156">
        <v>18.809150093288789</v>
      </c>
      <c r="BE156">
        <v>3.9501243531476979</v>
      </c>
      <c r="BF156">
        <v>111.1530549606727</v>
      </c>
      <c r="BG156">
        <v>19.445537408049042</v>
      </c>
      <c r="BH156">
        <v>11.758900328957271</v>
      </c>
      <c r="BI156">
        <v>7.0502497643315243</v>
      </c>
      <c r="BJ156">
        <v>3.2621054039646542</v>
      </c>
      <c r="BK156">
        <v>26.153948279875681</v>
      </c>
      <c r="BL156">
        <v>4.5236065860292571</v>
      </c>
      <c r="BM156">
        <v>6.3122740545960649</v>
      </c>
      <c r="BN156">
        <v>0</v>
      </c>
      <c r="BO156">
        <v>0.68801894918304418</v>
      </c>
      <c r="BP156">
        <v>34.862856368653887</v>
      </c>
      <c r="BQ156">
        <v>3.1616553794315938</v>
      </c>
      <c r="BR156">
        <v>125.9514076553495</v>
      </c>
      <c r="BS156">
        <v>25.683757383041211</v>
      </c>
      <c r="BT156">
        <v>0.68801894918304418</v>
      </c>
      <c r="BU156"/>
      <c r="BV156"/>
      <c r="BW156"/>
      <c r="BX156"/>
      <c r="BY156"/>
      <c r="BZ156"/>
      <c r="CA156"/>
      <c r="CB156"/>
      <c r="CC156"/>
      <c r="CD156"/>
    </row>
    <row r="157">
      <c r="A157" t="s">
        <v>430</v>
      </c>
      <c r="B157">
        <v>2011</v>
      </c>
      <c r="C157" t="s">
        <v>435</v>
      </c>
      <c r="D157">
        <v>127</v>
      </c>
      <c r="E157" t="s">
        <v>51</v>
      </c>
      <c r="F157" t="s">
        <v>19</v>
      </c>
      <c r="G157" t="s">
        <v>454</v>
      </c>
      <c r="H157">
        <v>0.2764535736253948</v>
      </c>
      <c r="I157">
        <v>0</v>
      </c>
      <c r="J157">
        <v>0</v>
      </c>
      <c r="K157">
        <v>0</v>
      </c>
      <c r="L157">
        <v>0</v>
      </c>
      <c r="M157">
        <v>0.31962622962661519</v>
      </c>
      <c r="N157">
        <v>0</v>
      </c>
      <c r="O157">
        <v>0</v>
      </c>
      <c r="P157">
        <v>0</v>
      </c>
      <c r="Q157">
        <v>0</v>
      </c>
      <c r="R157">
        <v>0.21802256881154089</v>
      </c>
      <c r="S157">
        <v>0</v>
      </c>
      <c r="T157">
        <v>0</v>
      </c>
      <c r="U157">
        <v>0</v>
      </c>
      <c r="V157">
        <v>0</v>
      </c>
      <c r="W157" t="s">
        <v>318</v>
      </c>
      <c r="X157" t="s">
        <v>319</v>
      </c>
      <c r="Y157" t="s">
        <v>320</v>
      </c>
      <c r="Z157" t="s">
        <v>321</v>
      </c>
      <c r="AA157" t="s">
        <v>247</v>
      </c>
      <c r="AB157" t="s">
        <v>191</v>
      </c>
      <c r="AC157" t="s">
        <v>191</v>
      </c>
      <c r="AD157" t="s">
        <v>191</v>
      </c>
      <c r="AE157" t="s">
        <v>191</v>
      </c>
      <c r="AF157" t="s">
        <v>191</v>
      </c>
      <c r="AG157" t="s">
        <v>191</v>
      </c>
      <c r="AH157" t="s">
        <v>191</v>
      </c>
      <c r="AI157" t="s">
        <v>191</v>
      </c>
      <c r="AJ157" t="s">
        <v>191</v>
      </c>
      <c r="AK157" t="s">
        <v>191</v>
      </c>
      <c r="AL157">
        <v>0</v>
      </c>
      <c r="AM157">
        <v>0</v>
      </c>
      <c r="AN157">
        <v>0.15616875353765761</v>
      </c>
      <c r="AO157">
        <v>0.055173184372959601</v>
      </c>
      <c r="AP157">
        <v>0.093104092778404896</v>
      </c>
      <c r="AQ157"/>
      <c r="AR157"/>
      <c r="AS157"/>
      <c r="AT157"/>
      <c r="AU157"/>
      <c r="AV157"/>
      <c r="AW157"/>
      <c r="AX157"/>
      <c r="AY157"/>
      <c r="AZ157"/>
      <c r="BA157">
        <v>9.8605413313488413</v>
      </c>
      <c r="BB157">
        <v>0</v>
      </c>
      <c r="BC157">
        <v>0</v>
      </c>
      <c r="BD157">
        <v>0</v>
      </c>
      <c r="BE157">
        <v>0</v>
      </c>
      <c r="BF157">
        <v>6.5533367490361361</v>
      </c>
      <c r="BG157">
        <v>0</v>
      </c>
      <c r="BH157">
        <v>0</v>
      </c>
      <c r="BI157">
        <v>0</v>
      </c>
      <c r="BJ157">
        <v>0</v>
      </c>
      <c r="BK157">
        <v>3.3072045823127061</v>
      </c>
      <c r="BL157">
        <v>0</v>
      </c>
      <c r="BM157">
        <v>0</v>
      </c>
      <c r="BN157">
        <v>0</v>
      </c>
      <c r="BO157">
        <v>0</v>
      </c>
      <c r="BP157">
        <v>0</v>
      </c>
      <c r="BQ157">
        <v>0</v>
      </c>
      <c r="BR157">
        <v>6.5533367490361361</v>
      </c>
      <c r="BS157">
        <v>2.619185633129661</v>
      </c>
      <c r="BT157">
        <v>0.68801894918304418</v>
      </c>
      <c r="BU157"/>
      <c r="BV157"/>
      <c r="BW157"/>
      <c r="BX157"/>
      <c r="BY157"/>
      <c r="BZ157"/>
      <c r="CA157"/>
      <c r="CB157"/>
      <c r="CC157"/>
      <c r="CD157"/>
    </row>
    <row r="158">
      <c r="A158" t="s">
        <v>430</v>
      </c>
      <c r="B158">
        <v>2011</v>
      </c>
      <c r="C158" t="s">
        <v>435</v>
      </c>
      <c r="D158">
        <v>128</v>
      </c>
      <c r="E158" t="s">
        <v>181</v>
      </c>
      <c r="F158" t="s">
        <v>50</v>
      </c>
      <c r="G158" t="s">
        <v>458</v>
      </c>
      <c r="H158">
        <v>10.372224535804291</v>
      </c>
      <c r="I158">
        <v>5.8557038646206374</v>
      </c>
      <c r="J158">
        <v>4.0262618909070937</v>
      </c>
      <c r="K158">
        <v>2.8412194941909719</v>
      </c>
      <c r="L158">
        <v>0.91193183237431563</v>
      </c>
      <c r="M158">
        <v>13.56606471073921</v>
      </c>
      <c r="N158">
        <v>5.6931504862431721</v>
      </c>
      <c r="O158">
        <v>5.9487512132353473</v>
      </c>
      <c r="P158">
        <v>1.4013840894889651</v>
      </c>
      <c r="Q158">
        <v>0.5921772006388154</v>
      </c>
      <c r="R158">
        <v>6.3735901479200594</v>
      </c>
      <c r="S158">
        <v>4.7040294987217184</v>
      </c>
      <c r="T158">
        <v>5.141876032013033</v>
      </c>
      <c r="U158">
        <v>2.4860843098996308</v>
      </c>
      <c r="V158">
        <v>1.173067298704576</v>
      </c>
      <c r="W158" t="s">
        <v>318</v>
      </c>
      <c r="X158" t="s">
        <v>319</v>
      </c>
      <c r="Y158" t="s">
        <v>320</v>
      </c>
      <c r="Z158" t="s">
        <v>321</v>
      </c>
      <c r="AA158" t="s">
        <v>247</v>
      </c>
      <c r="AB158" t="s">
        <v>191</v>
      </c>
      <c r="AC158" t="s">
        <v>191</v>
      </c>
      <c r="AD158" t="s">
        <v>191</v>
      </c>
      <c r="AE158" t="s">
        <v>191</v>
      </c>
      <c r="AF158" t="s">
        <v>191</v>
      </c>
      <c r="AG158" t="s">
        <v>191</v>
      </c>
      <c r="AH158" t="s">
        <v>191</v>
      </c>
      <c r="AI158" t="s">
        <v>191</v>
      </c>
      <c r="AJ158" t="s">
        <v>191</v>
      </c>
      <c r="AK158" t="s">
        <v>191</v>
      </c>
      <c r="AL158">
        <v>5.3508717084490804</v>
      </c>
      <c r="AM158">
        <v>2.6911620014600901</v>
      </c>
      <c r="AN158">
        <v>5.3818917759558502</v>
      </c>
      <c r="AO158">
        <v>3.8951004559894811</v>
      </c>
      <c r="AP158">
        <v>5.0946696915713439</v>
      </c>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row>
    <row r="159">
      <c r="A159" t="s">
        <v>430</v>
      </c>
      <c r="B159">
        <v>2011</v>
      </c>
      <c r="C159" t="s">
        <v>435</v>
      </c>
      <c r="D159">
        <v>129</v>
      </c>
      <c r="E159" t="s">
        <v>181</v>
      </c>
      <c r="F159" t="s">
        <v>49</v>
      </c>
      <c r="G159" t="s">
        <v>191</v>
      </c>
      <c r="H159">
        <v>89.627775464195182</v>
      </c>
      <c r="I159">
        <v>94.144296135379406</v>
      </c>
      <c r="J159">
        <v>95.973738109092906</v>
      </c>
      <c r="K159">
        <v>97.158780505809034</v>
      </c>
      <c r="L159">
        <v>99.088068167625678</v>
      </c>
      <c r="M159">
        <v>86.433935289260759</v>
      </c>
      <c r="N159">
        <v>94.306849513756845</v>
      </c>
      <c r="O159">
        <v>94.051248786764702</v>
      </c>
      <c r="P159">
        <v>98.598615910511043</v>
      </c>
      <c r="Q159">
        <v>99.407822799361185</v>
      </c>
      <c r="R159">
        <v>93.626409852079902</v>
      </c>
      <c r="S159">
        <v>95.295970501278333</v>
      </c>
      <c r="T159">
        <v>94.858123967986984</v>
      </c>
      <c r="U159">
        <v>97.513915690100333</v>
      </c>
      <c r="V159">
        <v>98.826932701295448</v>
      </c>
      <c r="W159" t="s">
        <v>318</v>
      </c>
      <c r="X159" t="s">
        <v>319</v>
      </c>
      <c r="Y159" t="s">
        <v>320</v>
      </c>
      <c r="Z159" t="s">
        <v>321</v>
      </c>
      <c r="AA159" t="s">
        <v>247</v>
      </c>
      <c r="AB159" t="s">
        <v>191</v>
      </c>
      <c r="AC159" t="s">
        <v>191</v>
      </c>
      <c r="AD159" t="s">
        <v>191</v>
      </c>
      <c r="AE159" t="s">
        <v>191</v>
      </c>
      <c r="AF159" t="s">
        <v>191</v>
      </c>
      <c r="AG159" t="s">
        <v>191</v>
      </c>
      <c r="AH159" t="s">
        <v>191</v>
      </c>
      <c r="AI159" t="s">
        <v>191</v>
      </c>
      <c r="AJ159" t="s">
        <v>191</v>
      </c>
      <c r="AK159" t="s">
        <v>191</v>
      </c>
      <c r="AL159">
        <v>94.649128291550781</v>
      </c>
      <c r="AM159">
        <v>97.308837998539971</v>
      </c>
      <c r="AN159">
        <v>94.618108224044178</v>
      </c>
      <c r="AO159">
        <v>96.104899544010564</v>
      </c>
      <c r="AP159">
        <v>94.905330308428674</v>
      </c>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row>
    <row r="160">
      <c r="A160" t="s">
        <v>430</v>
      </c>
      <c r="B160">
        <v>2011</v>
      </c>
      <c r="C160" t="s">
        <v>435</v>
      </c>
      <c r="D160">
        <v>135</v>
      </c>
      <c r="E160" t="s">
        <v>46</v>
      </c>
      <c r="F160" t="s">
        <v>45</v>
      </c>
      <c r="G160" t="s">
        <v>455</v>
      </c>
      <c r="H160">
        <v>12.261676584777661</v>
      </c>
      <c r="I160">
        <v>15.56656001834936</v>
      </c>
      <c r="J160">
        <v>16.525450069660259</v>
      </c>
      <c r="K160">
        <v>21.56351729221916</v>
      </c>
      <c r="L160">
        <v>31.291530662824769</v>
      </c>
      <c r="M160">
        <v>23.454544759526168</v>
      </c>
      <c r="N160">
        <v>27.600133074012579</v>
      </c>
      <c r="O160">
        <v>30.497209310019649</v>
      </c>
      <c r="P160">
        <v>35.190960787572173</v>
      </c>
      <c r="Q160">
        <v>42.46567931837977</v>
      </c>
      <c r="R160">
        <v>1.735355587403038</v>
      </c>
      <c r="S160">
        <v>2.462303839525128</v>
      </c>
      <c r="T160">
        <v>1.8703517801422</v>
      </c>
      <c r="U160">
        <v>2.217374394686725</v>
      </c>
      <c r="V160">
        <v>5.5165233542397853</v>
      </c>
      <c r="W160" t="s">
        <v>318</v>
      </c>
      <c r="X160" t="s">
        <v>319</v>
      </c>
      <c r="Y160" t="s">
        <v>320</v>
      </c>
      <c r="Z160" t="s">
        <v>321</v>
      </c>
      <c r="AA160" t="s">
        <v>247</v>
      </c>
      <c r="AB160" t="s">
        <v>191</v>
      </c>
      <c r="AC160" t="s">
        <v>191</v>
      </c>
      <c r="AD160" t="s">
        <v>191</v>
      </c>
      <c r="AE160" t="s">
        <v>191</v>
      </c>
      <c r="AF160" t="s">
        <v>191</v>
      </c>
      <c r="AG160" t="s">
        <v>191</v>
      </c>
      <c r="AH160" t="s">
        <v>191</v>
      </c>
      <c r="AI160" t="s">
        <v>191</v>
      </c>
      <c r="AJ160" t="s">
        <v>191</v>
      </c>
      <c r="AK160" t="s">
        <v>191</v>
      </c>
      <c r="AL160">
        <v>17.683581377817038</v>
      </c>
      <c r="AM160">
        <v>1.6375927318327781</v>
      </c>
      <c r="AN160">
        <v>38.497135220160509</v>
      </c>
      <c r="AO160">
        <v>12.69763761182706</v>
      </c>
      <c r="AP160">
        <v>3.4835098436918659</v>
      </c>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row>
    <row r="161">
      <c r="A161" t="s">
        <v>430</v>
      </c>
      <c r="B161">
        <v>2011</v>
      </c>
      <c r="C161" t="s">
        <v>435</v>
      </c>
      <c r="D161">
        <v>136</v>
      </c>
      <c r="E161" t="s">
        <v>46</v>
      </c>
      <c r="F161" t="s">
        <v>44</v>
      </c>
      <c r="G161" t="s">
        <v>456</v>
      </c>
      <c r="H161">
        <v>50.826163766148063</v>
      </c>
      <c r="I161">
        <v>77.018825245690508</v>
      </c>
      <c r="J161">
        <v>79.982512420738601</v>
      </c>
      <c r="K161">
        <v>76.985449566375721</v>
      </c>
      <c r="L161">
        <v>67.962120981975943</v>
      </c>
      <c r="M161">
        <v>51.360288463952507</v>
      </c>
      <c r="N161">
        <v>67.767374623304676</v>
      </c>
      <c r="O161">
        <v>66.048041879176978</v>
      </c>
      <c r="P161">
        <v>63.950672588331081</v>
      </c>
      <c r="Q161">
        <v>56.265104033085791</v>
      </c>
      <c r="R161">
        <v>47.860363245732643</v>
      </c>
      <c r="S161">
        <v>84.750494845447946</v>
      </c>
      <c r="T161">
        <v>93.01086807206292</v>
      </c>
      <c r="U161">
        <v>96.446221353586481</v>
      </c>
      <c r="V161">
        <v>94.438330724665548</v>
      </c>
      <c r="W161" t="s">
        <v>318</v>
      </c>
      <c r="X161" t="s">
        <v>319</v>
      </c>
      <c r="Y161" t="s">
        <v>320</v>
      </c>
      <c r="Z161" t="s">
        <v>321</v>
      </c>
      <c r="AA161" t="s">
        <v>247</v>
      </c>
      <c r="AB161" t="s">
        <v>191</v>
      </c>
      <c r="AC161" t="s">
        <v>191</v>
      </c>
      <c r="AD161" t="s">
        <v>191</v>
      </c>
      <c r="AE161" t="s">
        <v>191</v>
      </c>
      <c r="AF161" t="s">
        <v>191</v>
      </c>
      <c r="AG161" t="s">
        <v>191</v>
      </c>
      <c r="AH161" t="s">
        <v>191</v>
      </c>
      <c r="AI161" t="s">
        <v>191</v>
      </c>
      <c r="AJ161" t="s">
        <v>191</v>
      </c>
      <c r="AK161" t="s">
        <v>191</v>
      </c>
      <c r="AL161">
        <v>75.770106565433352</v>
      </c>
      <c r="AM161">
        <v>75.7818208686123</v>
      </c>
      <c r="AN161">
        <v>51.45516409490105</v>
      </c>
      <c r="AO161">
        <v>75.579687418041104</v>
      </c>
      <c r="AP161">
        <v>88.92999380528947</v>
      </c>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row>
    <row r="162">
      <c r="A162" t="s">
        <v>430</v>
      </c>
      <c r="B162">
        <v>2011</v>
      </c>
      <c r="C162" t="s">
        <v>435</v>
      </c>
      <c r="D162">
        <v>137</v>
      </c>
      <c r="E162" t="s">
        <v>46</v>
      </c>
      <c r="F162" t="s">
        <v>43</v>
      </c>
      <c r="G162" t="s">
        <v>457</v>
      </c>
      <c r="H162">
        <v>32.922751063844743</v>
      </c>
      <c r="I162">
        <v>6.6184814549766449</v>
      </c>
      <c r="J162">
        <v>3.3156337948391239</v>
      </c>
      <c r="K162">
        <v>0.92473794214966176</v>
      </c>
      <c r="L162">
        <v>0.63597216983526161</v>
      </c>
      <c r="M162">
        <v>19.451730395558709</v>
      </c>
      <c r="N162">
        <v>3.6842987318389699</v>
      </c>
      <c r="O162">
        <v>2.8815093720644702</v>
      </c>
      <c r="P162">
        <v>0.5151229032988115</v>
      </c>
      <c r="Q162">
        <v>1.1101093019955981</v>
      </c>
      <c r="R162">
        <v>48.470536328279401</v>
      </c>
      <c r="S162">
        <v>12.49053866719772</v>
      </c>
      <c r="T162">
        <v>4.7053895134420038</v>
      </c>
      <c r="U162">
        <v>1.3364042517267529</v>
      </c>
      <c r="V162">
        <v>0</v>
      </c>
      <c r="W162" t="s">
        <v>318</v>
      </c>
      <c r="X162" t="s">
        <v>319</v>
      </c>
      <c r="Y162" t="s">
        <v>320</v>
      </c>
      <c r="Z162" t="s">
        <v>321</v>
      </c>
      <c r="AA162" t="s">
        <v>247</v>
      </c>
      <c r="AB162" t="s">
        <v>191</v>
      </c>
      <c r="AC162" t="s">
        <v>191</v>
      </c>
      <c r="AD162" t="s">
        <v>191</v>
      </c>
      <c r="AE162" t="s">
        <v>191</v>
      </c>
      <c r="AF162" t="s">
        <v>191</v>
      </c>
      <c r="AG162" t="s">
        <v>191</v>
      </c>
      <c r="AH162" t="s">
        <v>191</v>
      </c>
      <c r="AI162" t="s">
        <v>191</v>
      </c>
      <c r="AJ162" t="s">
        <v>191</v>
      </c>
      <c r="AK162" t="s">
        <v>191</v>
      </c>
      <c r="AL162">
        <v>6.0364823733260877</v>
      </c>
      <c r="AM162">
        <v>22.347311081630501</v>
      </c>
      <c r="AN162">
        <v>6.8920643366765209</v>
      </c>
      <c r="AO162">
        <v>11.127062881401139</v>
      </c>
      <c r="AP162">
        <v>7.4002881654616521</v>
      </c>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row>
    <row r="163">
      <c r="A163" t="s">
        <v>430</v>
      </c>
      <c r="B163">
        <v>2011</v>
      </c>
      <c r="C163" t="s">
        <v>435</v>
      </c>
      <c r="D163">
        <v>138</v>
      </c>
      <c r="E163" t="s">
        <v>46</v>
      </c>
      <c r="F163" t="s">
        <v>42</v>
      </c>
      <c r="G163" t="s">
        <v>191</v>
      </c>
      <c r="H163">
        <v>3.7136730444179422</v>
      </c>
      <c r="I163">
        <v>0.79613328098335268</v>
      </c>
      <c r="J163">
        <v>0.17640371476188321</v>
      </c>
      <c r="K163">
        <v>0.52629519925545587</v>
      </c>
      <c r="L163">
        <v>0.1103761853639106</v>
      </c>
      <c r="M163">
        <v>5.4142256840084366</v>
      </c>
      <c r="N163">
        <v>0.94819357084386757</v>
      </c>
      <c r="O163">
        <v>0.57323943873907712</v>
      </c>
      <c r="P163">
        <v>0.34324372079810439</v>
      </c>
      <c r="Q163">
        <v>0.15910734653890199</v>
      </c>
      <c r="R163">
        <v>1.716669498013381</v>
      </c>
      <c r="S163">
        <v>0.29666264782912871</v>
      </c>
      <c r="T163">
        <v>0.41339063435293211</v>
      </c>
      <c r="U163">
        <v>0</v>
      </c>
      <c r="V163">
        <v>0.0451459210946695</v>
      </c>
      <c r="W163" t="s">
        <v>318</v>
      </c>
      <c r="X163" t="s">
        <v>319</v>
      </c>
      <c r="Y163" t="s">
        <v>320</v>
      </c>
      <c r="Z163" t="s">
        <v>321</v>
      </c>
      <c r="AA163" t="s">
        <v>247</v>
      </c>
      <c r="AB163" t="s">
        <v>191</v>
      </c>
      <c r="AC163" t="s">
        <v>191</v>
      </c>
      <c r="AD163" t="s">
        <v>191</v>
      </c>
      <c r="AE163" t="s">
        <v>191</v>
      </c>
      <c r="AF163" t="s">
        <v>191</v>
      </c>
      <c r="AG163" t="s">
        <v>191</v>
      </c>
      <c r="AH163" t="s">
        <v>191</v>
      </c>
      <c r="AI163" t="s">
        <v>191</v>
      </c>
      <c r="AJ163" t="s">
        <v>191</v>
      </c>
      <c r="AK163" t="s">
        <v>191</v>
      </c>
      <c r="AL163">
        <v>0.5098296834228061</v>
      </c>
      <c r="AM163">
        <v>0.23327531792489711</v>
      </c>
      <c r="AN163">
        <v>2.9995668600286969</v>
      </c>
      <c r="AO163">
        <v>0.54049348764262872</v>
      </c>
      <c r="AP163">
        <v>0.093104092778404896</v>
      </c>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row>
    <row r="164">
      <c r="A164" t="s">
        <v>430</v>
      </c>
      <c r="B164">
        <v>2011</v>
      </c>
      <c r="C164" t="s">
        <v>435</v>
      </c>
      <c r="D164">
        <v>139</v>
      </c>
      <c r="E164" t="s">
        <v>46</v>
      </c>
      <c r="F164" t="s">
        <v>19</v>
      </c>
      <c r="G164" t="s">
        <v>191</v>
      </c>
      <c r="H164">
        <v>0.27573554081079488</v>
      </c>
      <c r="I164">
        <v>0</v>
      </c>
      <c r="J164">
        <v>0</v>
      </c>
      <c r="K164">
        <v>0</v>
      </c>
      <c r="L164">
        <v>0</v>
      </c>
      <c r="M164">
        <v>0.31921069695422671</v>
      </c>
      <c r="N164">
        <v>0</v>
      </c>
      <c r="O164">
        <v>0</v>
      </c>
      <c r="P164">
        <v>0</v>
      </c>
      <c r="Q164">
        <v>0</v>
      </c>
      <c r="R164">
        <v>0.21707534057161079</v>
      </c>
      <c r="S164">
        <v>0</v>
      </c>
      <c r="T164">
        <v>0</v>
      </c>
      <c r="U164">
        <v>0</v>
      </c>
      <c r="V164">
        <v>0</v>
      </c>
      <c r="W164" t="s">
        <v>318</v>
      </c>
      <c r="X164" t="s">
        <v>319</v>
      </c>
      <c r="Y164" t="s">
        <v>320</v>
      </c>
      <c r="Z164" t="s">
        <v>321</v>
      </c>
      <c r="AA164" t="s">
        <v>247</v>
      </c>
      <c r="AB164" t="s">
        <v>191</v>
      </c>
      <c r="AC164" t="s">
        <v>191</v>
      </c>
      <c r="AD164" t="s">
        <v>191</v>
      </c>
      <c r="AE164" t="s">
        <v>191</v>
      </c>
      <c r="AF164" t="s">
        <v>191</v>
      </c>
      <c r="AG164" t="s">
        <v>191</v>
      </c>
      <c r="AH164" t="s">
        <v>191</v>
      </c>
      <c r="AI164" t="s">
        <v>191</v>
      </c>
      <c r="AJ164" t="s">
        <v>191</v>
      </c>
      <c r="AK164" t="s">
        <v>191</v>
      </c>
      <c r="AL164">
        <v>0</v>
      </c>
      <c r="AM164">
        <v>0</v>
      </c>
      <c r="AN164">
        <v>0.15606948823316391</v>
      </c>
      <c r="AO164">
        <v>0.055118601087879103</v>
      </c>
      <c r="AP164">
        <v>0.093104092778404896</v>
      </c>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row>
    <row r="165">
      <c r="A165" t="s">
        <v>430</v>
      </c>
      <c r="B165">
        <v>2011</v>
      </c>
      <c r="C165" t="s">
        <v>435</v>
      </c>
      <c r="D165">
        <v>148</v>
      </c>
      <c r="E165" t="s">
        <v>109</v>
      </c>
      <c r="F165" t="s">
        <v>50</v>
      </c>
      <c r="G165" t="s">
        <v>191</v>
      </c>
      <c r="H165">
        <v>9.9314943428644931</v>
      </c>
      <c r="I165">
        <v>5.8090846573185644</v>
      </c>
      <c r="J165">
        <v>4.0191594153654906</v>
      </c>
      <c r="K165">
        <v>2.8220569966004492</v>
      </c>
      <c r="L165">
        <v>0.91092527680462165</v>
      </c>
      <c r="M165">
        <v>12.77062634868407</v>
      </c>
      <c r="N165">
        <v>5.6391683993541486</v>
      </c>
      <c r="O165">
        <v>5.9146506251686137</v>
      </c>
      <c r="P165">
        <v>1.396573926597531</v>
      </c>
      <c r="Q165">
        <v>0.59123500320807065</v>
      </c>
      <c r="R165">
        <v>6.2226502616828654</v>
      </c>
      <c r="S165">
        <v>4.6900744002561474</v>
      </c>
      <c r="T165">
        <v>5.120619998066652</v>
      </c>
      <c r="U165">
        <v>2.4860843098996308</v>
      </c>
      <c r="V165">
        <v>1.1684621637596251</v>
      </c>
      <c r="W165" t="s">
        <v>318</v>
      </c>
      <c r="X165" t="s">
        <v>319</v>
      </c>
      <c r="Y165" t="s">
        <v>320</v>
      </c>
      <c r="Z165" t="s">
        <v>321</v>
      </c>
      <c r="AA165" t="s">
        <v>247</v>
      </c>
      <c r="AB165" t="s">
        <v>191</v>
      </c>
      <c r="AC165" t="s">
        <v>191</v>
      </c>
      <c r="AD165" t="s">
        <v>191</v>
      </c>
      <c r="AE165" t="s">
        <v>191</v>
      </c>
      <c r="AF165" t="s">
        <v>191</v>
      </c>
      <c r="AG165" t="s">
        <v>191</v>
      </c>
      <c r="AH165" t="s">
        <v>191</v>
      </c>
      <c r="AI165" t="s">
        <v>191</v>
      </c>
      <c r="AJ165" t="s">
        <v>191</v>
      </c>
      <c r="AK165" t="s">
        <v>191</v>
      </c>
      <c r="AL165">
        <v>5.3194482218132784</v>
      </c>
      <c r="AM165">
        <v>2.68107564260501</v>
      </c>
      <c r="AN165">
        <v>5.2086379592619432</v>
      </c>
      <c r="AO165">
        <v>3.8680473118884451</v>
      </c>
      <c r="AP165">
        <v>5.0851829995785556</v>
      </c>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row>
    <row r="166">
      <c r="A166" t="s">
        <v>430</v>
      </c>
      <c r="B166">
        <v>2011</v>
      </c>
      <c r="C166" t="s">
        <v>435</v>
      </c>
      <c r="D166">
        <v>149</v>
      </c>
      <c r="E166" t="s">
        <v>109</v>
      </c>
      <c r="F166" t="s">
        <v>49</v>
      </c>
      <c r="G166" t="s">
        <v>191</v>
      </c>
      <c r="H166">
        <v>85.819367090780005</v>
      </c>
      <c r="I166">
        <v>93.394782061698137</v>
      </c>
      <c r="J166">
        <v>95.804436869872617</v>
      </c>
      <c r="K166">
        <v>96.503496779526259</v>
      </c>
      <c r="L166">
        <v>98.978698537831463</v>
      </c>
      <c r="M166">
        <v>81.365931459230083</v>
      </c>
      <c r="N166">
        <v>93.412638029802011</v>
      </c>
      <c r="O166">
        <v>93.512109936092386</v>
      </c>
      <c r="P166">
        <v>98.260182352604403</v>
      </c>
      <c r="Q166">
        <v>99.249657650253013</v>
      </c>
      <c r="R166">
        <v>91.409141511334525</v>
      </c>
      <c r="S166">
        <v>95.013262951914754</v>
      </c>
      <c r="T166">
        <v>94.465989367580434</v>
      </c>
      <c r="U166">
        <v>97.513915690100333</v>
      </c>
      <c r="V166">
        <v>98.438965734875381</v>
      </c>
      <c r="W166" t="s">
        <v>318</v>
      </c>
      <c r="X166" t="s">
        <v>319</v>
      </c>
      <c r="Y166" t="s">
        <v>320</v>
      </c>
      <c r="Z166" t="s">
        <v>321</v>
      </c>
      <c r="AA166" t="s">
        <v>247</v>
      </c>
      <c r="AB166" t="s">
        <v>191</v>
      </c>
      <c r="AC166" t="s">
        <v>191</v>
      </c>
      <c r="AD166" t="s">
        <v>191</v>
      </c>
      <c r="AE166" t="s">
        <v>191</v>
      </c>
      <c r="AF166" t="s">
        <v>191</v>
      </c>
      <c r="AG166" t="s">
        <v>191</v>
      </c>
      <c r="AH166" t="s">
        <v>191</v>
      </c>
      <c r="AI166" t="s">
        <v>191</v>
      </c>
      <c r="AJ166" t="s">
        <v>191</v>
      </c>
      <c r="AK166" t="s">
        <v>191</v>
      </c>
      <c r="AL166">
        <v>94.093292573556724</v>
      </c>
      <c r="AM166">
        <v>96.944128679929051</v>
      </c>
      <c r="AN166">
        <v>91.572162846359333</v>
      </c>
      <c r="AO166">
        <v>95.437409776915644</v>
      </c>
      <c r="AP166">
        <v>94.728608814864643</v>
      </c>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row>
    <row r="167">
      <c r="A167" t="s">
        <v>430</v>
      </c>
      <c r="B167">
        <v>2011</v>
      </c>
      <c r="C167" t="s">
        <v>435</v>
      </c>
      <c r="D167">
        <v>150</v>
      </c>
      <c r="E167" t="s">
        <v>109</v>
      </c>
      <c r="F167" t="s">
        <v>111</v>
      </c>
      <c r="G167" t="s">
        <v>191</v>
      </c>
      <c r="H167">
        <v>4.2491385663549366</v>
      </c>
      <c r="I167">
        <v>0.79613328098335268</v>
      </c>
      <c r="J167">
        <v>0.17640371476188321</v>
      </c>
      <c r="K167">
        <v>0.67444622387328934</v>
      </c>
      <c r="L167">
        <v>0.1103761853639106</v>
      </c>
      <c r="M167">
        <v>5.8634421920858397</v>
      </c>
      <c r="N167">
        <v>0.94819357084386757</v>
      </c>
      <c r="O167">
        <v>0.57323943873907712</v>
      </c>
      <c r="P167">
        <v>0.34324372079810439</v>
      </c>
      <c r="Q167">
        <v>0.15910734653890199</v>
      </c>
      <c r="R167">
        <v>2.3682082269825768</v>
      </c>
      <c r="S167">
        <v>0.29666264782912871</v>
      </c>
      <c r="T167">
        <v>0.41339063435293211</v>
      </c>
      <c r="U167">
        <v>0</v>
      </c>
      <c r="V167">
        <v>0.39257210136501308</v>
      </c>
      <c r="W167" t="s">
        <v>318</v>
      </c>
      <c r="X167" t="s">
        <v>319</v>
      </c>
      <c r="Y167" t="s">
        <v>320</v>
      </c>
      <c r="Z167" t="s">
        <v>321</v>
      </c>
      <c r="AA167" t="s">
        <v>247</v>
      </c>
      <c r="AB167" t="s">
        <v>191</v>
      </c>
      <c r="AC167" t="s">
        <v>191</v>
      </c>
      <c r="AD167" t="s">
        <v>191</v>
      </c>
      <c r="AE167" t="s">
        <v>191</v>
      </c>
      <c r="AF167" t="s">
        <v>191</v>
      </c>
      <c r="AG167" t="s">
        <v>191</v>
      </c>
      <c r="AH167" t="s">
        <v>191</v>
      </c>
      <c r="AI167" t="s">
        <v>191</v>
      </c>
      <c r="AJ167" t="s">
        <v>191</v>
      </c>
      <c r="AK167" t="s">
        <v>191</v>
      </c>
      <c r="AL167">
        <v>0.58725920462988013</v>
      </c>
      <c r="AM167">
        <v>0.37479567746600129</v>
      </c>
      <c r="AN167">
        <v>3.21919919437864</v>
      </c>
      <c r="AO167">
        <v>0.69454291119593181</v>
      </c>
      <c r="AP167">
        <v>0.18620818555680979</v>
      </c>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row>
    <row r="168">
      <c r="A168" t="s">
        <v>430</v>
      </c>
      <c r="B168">
        <v>2011</v>
      </c>
      <c r="C168" t="s">
        <v>435</v>
      </c>
      <c r="D168">
        <v>151</v>
      </c>
      <c r="E168" t="s">
        <v>110</v>
      </c>
      <c r="F168" t="s">
        <v>50</v>
      </c>
      <c r="G168" t="s">
        <v>191</v>
      </c>
      <c r="H168">
        <v>10.57688903130849</v>
      </c>
      <c r="I168">
        <v>5.8090846573185644</v>
      </c>
      <c r="J168">
        <v>4.0191594153654906</v>
      </c>
      <c r="K168">
        <v>2.8220569966004492</v>
      </c>
      <c r="L168">
        <v>0.91092527680462165</v>
      </c>
      <c r="M168">
        <v>13.722915939713181</v>
      </c>
      <c r="N168">
        <v>5.6391683993541486</v>
      </c>
      <c r="O168">
        <v>5.9146506251686137</v>
      </c>
      <c r="P168">
        <v>1.396573926597531</v>
      </c>
      <c r="Q168">
        <v>0.59123500320807065</v>
      </c>
      <c r="R168">
        <v>6.4014825606224877</v>
      </c>
      <c r="S168">
        <v>4.747330672090218</v>
      </c>
      <c r="T168">
        <v>5.120619998066652</v>
      </c>
      <c r="U168">
        <v>2.4860843098996308</v>
      </c>
      <c r="V168">
        <v>1.1684621637596251</v>
      </c>
      <c r="W168" t="s">
        <v>318</v>
      </c>
      <c r="X168" t="s">
        <v>319</v>
      </c>
      <c r="Y168" t="s">
        <v>320</v>
      </c>
      <c r="Z168" t="s">
        <v>321</v>
      </c>
      <c r="AA168" t="s">
        <v>247</v>
      </c>
      <c r="AB168" t="s">
        <v>191</v>
      </c>
      <c r="AC168" t="s">
        <v>191</v>
      </c>
      <c r="AD168" t="s">
        <v>191</v>
      </c>
      <c r="AE168" t="s">
        <v>191</v>
      </c>
      <c r="AF168" t="s">
        <v>191</v>
      </c>
      <c r="AG168" t="s">
        <v>191</v>
      </c>
      <c r="AH168" t="s">
        <v>191</v>
      </c>
      <c r="AI168" t="s">
        <v>191</v>
      </c>
      <c r="AJ168" t="s">
        <v>191</v>
      </c>
      <c r="AK168" t="s">
        <v>191</v>
      </c>
      <c r="AL168">
        <v>5.3641613878589283</v>
      </c>
      <c r="AM168">
        <v>2.7510582379824799</v>
      </c>
      <c r="AN168">
        <v>5.6260367825412754</v>
      </c>
      <c r="AO168">
        <v>3.8885635007217489</v>
      </c>
      <c r="AP168">
        <v>5.0899219252101524</v>
      </c>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row>
    <row r="169">
      <c r="A169" t="s">
        <v>430</v>
      </c>
      <c r="B169">
        <v>2011</v>
      </c>
      <c r="C169" t="s">
        <v>435</v>
      </c>
      <c r="D169">
        <v>152</v>
      </c>
      <c r="E169" t="s">
        <v>110</v>
      </c>
      <c r="F169" t="s">
        <v>49</v>
      </c>
      <c r="G169" t="s">
        <v>191</v>
      </c>
      <c r="H169">
        <v>89.150251069652668</v>
      </c>
      <c r="I169">
        <v>94.141407894959428</v>
      </c>
      <c r="J169">
        <v>95.883245735543383</v>
      </c>
      <c r="K169">
        <v>97.029791978781731</v>
      </c>
      <c r="L169">
        <v>98.997923478688932</v>
      </c>
      <c r="M169">
        <v>86.14666192776545</v>
      </c>
      <c r="N169">
        <v>94.360831600645867</v>
      </c>
      <c r="O169">
        <v>94.085349374831452</v>
      </c>
      <c r="P169">
        <v>98.603426073402503</v>
      </c>
      <c r="Q169">
        <v>99.249657650253013</v>
      </c>
      <c r="R169">
        <v>93.133992614455678</v>
      </c>
      <c r="S169">
        <v>95.136556394217024</v>
      </c>
      <c r="T169">
        <v>94.650672819492129</v>
      </c>
      <c r="U169">
        <v>97.513915690100333</v>
      </c>
      <c r="V169">
        <v>98.484111655970054</v>
      </c>
      <c r="W169" t="s">
        <v>318</v>
      </c>
      <c r="X169" t="s">
        <v>319</v>
      </c>
      <c r="Y169" t="s">
        <v>320</v>
      </c>
      <c r="Z169" t="s">
        <v>321</v>
      </c>
      <c r="AA169" t="s">
        <v>247</v>
      </c>
      <c r="AB169" t="s">
        <v>191</v>
      </c>
      <c r="AC169" t="s">
        <v>191</v>
      </c>
      <c r="AD169" t="s">
        <v>191</v>
      </c>
      <c r="AE169" t="s">
        <v>191</v>
      </c>
      <c r="AF169" t="s">
        <v>191</v>
      </c>
      <c r="AG169" t="s">
        <v>191</v>
      </c>
      <c r="AH169" t="s">
        <v>191</v>
      </c>
      <c r="AI169" t="s">
        <v>191</v>
      </c>
      <c r="AJ169" t="s">
        <v>191</v>
      </c>
      <c r="AK169" t="s">
        <v>191</v>
      </c>
      <c r="AL169">
        <v>94.558409090933907</v>
      </c>
      <c r="AM169">
        <v>96.944128679929051</v>
      </c>
      <c r="AN169">
        <v>94.232491654365688</v>
      </c>
      <c r="AO169">
        <v>95.938919119529288</v>
      </c>
      <c r="AP169">
        <v>94.910078074789865</v>
      </c>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row>
    <row r="170">
      <c r="A170" t="s">
        <v>430</v>
      </c>
      <c r="B170">
        <v>2011</v>
      </c>
      <c r="C170" t="s">
        <v>435</v>
      </c>
      <c r="D170">
        <v>153</v>
      </c>
      <c r="E170" t="s">
        <v>63</v>
      </c>
      <c r="F170" t="s">
        <v>262</v>
      </c>
      <c r="G170" t="s">
        <v>191</v>
      </c>
      <c r="H170">
        <v>12.261676584777661</v>
      </c>
      <c r="I170">
        <v>15.56656001834936</v>
      </c>
      <c r="J170">
        <v>16.525450069660259</v>
      </c>
      <c r="K170">
        <v>21.56351729221916</v>
      </c>
      <c r="L170">
        <v>31.291530662824769</v>
      </c>
      <c r="M170">
        <v>23.454544759526168</v>
      </c>
      <c r="N170">
        <v>27.600133074012579</v>
      </c>
      <c r="O170">
        <v>30.497209310019649</v>
      </c>
      <c r="P170">
        <v>35.190960787572173</v>
      </c>
      <c r="Q170">
        <v>42.46567931837977</v>
      </c>
      <c r="R170">
        <v>1.735355587403038</v>
      </c>
      <c r="S170">
        <v>2.462303839525128</v>
      </c>
      <c r="T170">
        <v>1.8703517801422</v>
      </c>
      <c r="U170">
        <v>2.217374394686725</v>
      </c>
      <c r="V170">
        <v>5.5165233542397853</v>
      </c>
      <c r="W170" t="s">
        <v>318</v>
      </c>
      <c r="X170" t="s">
        <v>319</v>
      </c>
      <c r="Y170" t="s">
        <v>320</v>
      </c>
      <c r="Z170" t="s">
        <v>321</v>
      </c>
      <c r="AA170" t="s">
        <v>247</v>
      </c>
      <c r="AB170" t="s">
        <v>191</v>
      </c>
      <c r="AC170" t="s">
        <v>191</v>
      </c>
      <c r="AD170" t="s">
        <v>191</v>
      </c>
      <c r="AE170" t="s">
        <v>191</v>
      </c>
      <c r="AF170" t="s">
        <v>191</v>
      </c>
      <c r="AG170" t="s">
        <v>191</v>
      </c>
      <c r="AH170" t="s">
        <v>191</v>
      </c>
      <c r="AI170" t="s">
        <v>191</v>
      </c>
      <c r="AJ170" t="s">
        <v>191</v>
      </c>
      <c r="AK170" t="s">
        <v>191</v>
      </c>
      <c r="AL170">
        <v>17.683581377817038</v>
      </c>
      <c r="AM170">
        <v>1.6375927318327781</v>
      </c>
      <c r="AN170">
        <v>38.497135220160509</v>
      </c>
      <c r="AO170">
        <v>12.69763761182706</v>
      </c>
      <c r="AP170">
        <v>3.4835098436918659</v>
      </c>
      <c r="AQ170"/>
      <c r="AR170"/>
      <c r="AS170"/>
      <c r="AT170"/>
      <c r="AU170"/>
      <c r="AV170"/>
      <c r="AW170"/>
      <c r="AX170"/>
      <c r="AY170"/>
      <c r="AZ170"/>
      <c r="BA170">
        <v>438.48815571728068</v>
      </c>
      <c r="BB170">
        <v>556.70442068900036</v>
      </c>
      <c r="BC170">
        <v>591.33204681117547</v>
      </c>
      <c r="BD170">
        <v>770.65387231797718</v>
      </c>
      <c r="BE170">
        <v>1119.856035167048</v>
      </c>
      <c r="BF170">
        <v>481.51747911679922</v>
      </c>
      <c r="BG170">
        <v>566.0230533731575</v>
      </c>
      <c r="BH170">
        <v>625.59136785265707</v>
      </c>
      <c r="BI170">
        <v>722.82476842487017</v>
      </c>
      <c r="BJ170">
        <v>870.65446694283526</v>
      </c>
      <c r="BK170">
        <v>26.4386361688466</v>
      </c>
      <c r="BL170">
        <v>37.545993561334789</v>
      </c>
      <c r="BM170">
        <v>28.55936258265508</v>
      </c>
      <c r="BN170">
        <v>33.808184077566132</v>
      </c>
      <c r="BO170">
        <v>84.071218601760293</v>
      </c>
      <c r="BP170">
        <v>1209.2276650494071</v>
      </c>
      <c r="BQ170">
        <v>22.194820763609801</v>
      </c>
      <c r="BR170">
        <v>1616.489512632887</v>
      </c>
      <c r="BS170">
        <v>603.38015390774865</v>
      </c>
      <c r="BT170">
        <v>25.742378348823539</v>
      </c>
      <c r="BU170"/>
      <c r="BV170"/>
      <c r="BW170"/>
      <c r="BX170"/>
      <c r="BY170"/>
      <c r="BZ170"/>
      <c r="CA170"/>
      <c r="CB170"/>
      <c r="CC170"/>
      <c r="CD170"/>
    </row>
    <row r="171">
      <c r="A171" t="s">
        <v>430</v>
      </c>
      <c r="B171">
        <v>2011</v>
      </c>
      <c r="C171" t="s">
        <v>435</v>
      </c>
      <c r="D171">
        <v>154</v>
      </c>
      <c r="E171" t="s">
        <v>63</v>
      </c>
      <c r="F171" t="s">
        <v>263</v>
      </c>
      <c r="G171" t="s">
        <v>191</v>
      </c>
      <c r="H171">
        <v>50.826163766148063</v>
      </c>
      <c r="I171">
        <v>77.018825245690508</v>
      </c>
      <c r="J171">
        <v>79.982512420738601</v>
      </c>
      <c r="K171">
        <v>76.985449566375721</v>
      </c>
      <c r="L171">
        <v>67.962120981975943</v>
      </c>
      <c r="M171">
        <v>51.360288463952507</v>
      </c>
      <c r="N171">
        <v>67.767374623304676</v>
      </c>
      <c r="O171">
        <v>66.048041879176978</v>
      </c>
      <c r="P171">
        <v>63.950672588331081</v>
      </c>
      <c r="Q171">
        <v>56.265104033085791</v>
      </c>
      <c r="R171">
        <v>47.860363245732643</v>
      </c>
      <c r="S171">
        <v>84.750494845447946</v>
      </c>
      <c r="T171">
        <v>93.01086807206292</v>
      </c>
      <c r="U171">
        <v>96.446221353586481</v>
      </c>
      <c r="V171">
        <v>94.438330724665548</v>
      </c>
      <c r="W171" t="s">
        <v>318</v>
      </c>
      <c r="X171" t="s">
        <v>319</v>
      </c>
      <c r="Y171" t="s">
        <v>320</v>
      </c>
      <c r="Z171" t="s">
        <v>321</v>
      </c>
      <c r="AA171" t="s">
        <v>247</v>
      </c>
      <c r="AB171" t="s">
        <v>191</v>
      </c>
      <c r="AC171" t="s">
        <v>191</v>
      </c>
      <c r="AD171" t="s">
        <v>191</v>
      </c>
      <c r="AE171" t="s">
        <v>191</v>
      </c>
      <c r="AF171" t="s">
        <v>191</v>
      </c>
      <c r="AG171" t="s">
        <v>191</v>
      </c>
      <c r="AH171" t="s">
        <v>191</v>
      </c>
      <c r="AI171" t="s">
        <v>191</v>
      </c>
      <c r="AJ171" t="s">
        <v>191</v>
      </c>
      <c r="AK171" t="s">
        <v>191</v>
      </c>
      <c r="AL171">
        <v>75.770106565433352</v>
      </c>
      <c r="AM171">
        <v>75.7818208686123</v>
      </c>
      <c r="AN171">
        <v>51.45516409490105</v>
      </c>
      <c r="AO171">
        <v>75.579687418041104</v>
      </c>
      <c r="AP171">
        <v>88.92999380528947</v>
      </c>
      <c r="AQ171"/>
      <c r="AR171"/>
      <c r="AS171"/>
      <c r="AT171"/>
      <c r="AU171"/>
      <c r="AV171"/>
      <c r="AW171"/>
      <c r="AX171"/>
      <c r="AY171"/>
      <c r="AZ171"/>
      <c r="BA171">
        <v>1817.587558920831</v>
      </c>
      <c r="BB171">
        <v>2754.4120499331761</v>
      </c>
      <c r="BC171">
        <v>2862.0232780037049</v>
      </c>
      <c r="BD171">
        <v>2751.3663015391162</v>
      </c>
      <c r="BE171">
        <v>2432.2169523920752</v>
      </c>
      <c r="BF171">
        <v>1054.417251813403</v>
      </c>
      <c r="BG171">
        <v>1389.772150753945</v>
      </c>
      <c r="BH171">
        <v>1354.8480598062069</v>
      </c>
      <c r="BI171">
        <v>1313.55123786787</v>
      </c>
      <c r="BJ171">
        <v>1153.5777820044659</v>
      </c>
      <c r="BK171">
        <v>729.16625269659039</v>
      </c>
      <c r="BL171">
        <v>1292.3025512565521</v>
      </c>
      <c r="BM171">
        <v>1420.23074675053</v>
      </c>
      <c r="BN171">
        <v>1470.5101731674031</v>
      </c>
      <c r="BO171">
        <v>1439.229934671928</v>
      </c>
      <c r="BP171">
        <v>5181.2643086880289</v>
      </c>
      <c r="BQ171">
        <v>1027.095381301795</v>
      </c>
      <c r="BR171">
        <v>2160.5953963725879</v>
      </c>
      <c r="BS171">
        <v>3591.4777867121152</v>
      </c>
      <c r="BT171">
        <v>657.17326771440935</v>
      </c>
      <c r="BU171"/>
      <c r="BV171"/>
      <c r="BW171"/>
      <c r="BX171"/>
      <c r="BY171"/>
      <c r="BZ171"/>
      <c r="CA171"/>
      <c r="CB171"/>
      <c r="CC171"/>
      <c r="CD171"/>
    </row>
    <row r="172">
      <c r="A172" t="s">
        <v>430</v>
      </c>
      <c r="B172">
        <v>2011</v>
      </c>
      <c r="C172" t="s">
        <v>435</v>
      </c>
      <c r="D172">
        <v>155</v>
      </c>
      <c r="E172" t="s">
        <v>63</v>
      </c>
      <c r="F172" t="s">
        <v>264</v>
      </c>
      <c r="G172" t="s">
        <v>191</v>
      </c>
      <c r="H172">
        <v>0</v>
      </c>
      <c r="I172">
        <v>0.086352087951478598</v>
      </c>
      <c r="J172">
        <v>0</v>
      </c>
      <c r="K172">
        <v>0.079763277830326204</v>
      </c>
      <c r="L172">
        <v>0.019224940857468498</v>
      </c>
      <c r="M172">
        <v>0.15042492853985481</v>
      </c>
      <c r="N172">
        <v>0</v>
      </c>
      <c r="O172">
        <v>0</v>
      </c>
      <c r="P172">
        <v>0.13878446472703129</v>
      </c>
      <c r="Q172">
        <v>0</v>
      </c>
      <c r="R172">
        <v>0</v>
      </c>
      <c r="S172">
        <v>0</v>
      </c>
      <c r="T172">
        <v>0</v>
      </c>
      <c r="U172">
        <v>0</v>
      </c>
      <c r="V172">
        <v>0.0451459210946695</v>
      </c>
      <c r="W172" t="s">
        <v>318</v>
      </c>
      <c r="X172" t="s">
        <v>319</v>
      </c>
      <c r="Y172" t="s">
        <v>320</v>
      </c>
      <c r="Z172" t="s">
        <v>321</v>
      </c>
      <c r="AA172" t="s">
        <v>247</v>
      </c>
      <c r="AB172" t="s">
        <v>191</v>
      </c>
      <c r="AC172" t="s">
        <v>191</v>
      </c>
      <c r="AD172" t="s">
        <v>191</v>
      </c>
      <c r="AE172" t="s">
        <v>191</v>
      </c>
      <c r="AF172" t="s">
        <v>191</v>
      </c>
      <c r="AG172" t="s">
        <v>191</v>
      </c>
      <c r="AH172" t="s">
        <v>191</v>
      </c>
      <c r="AI172" t="s">
        <v>191</v>
      </c>
      <c r="AJ172" t="s">
        <v>191</v>
      </c>
      <c r="AK172" t="s">
        <v>191</v>
      </c>
      <c r="AL172">
        <v>0.086848769527588798</v>
      </c>
      <c r="AM172">
        <v>0</v>
      </c>
      <c r="AN172">
        <v>0</v>
      </c>
      <c r="AO172">
        <v>0</v>
      </c>
      <c r="AP172">
        <v>0.093104092778404896</v>
      </c>
      <c r="AQ172"/>
      <c r="AR172"/>
      <c r="AS172"/>
      <c r="AT172"/>
      <c r="AU172"/>
      <c r="AV172"/>
      <c r="AW172"/>
      <c r="AX172"/>
      <c r="AY172"/>
      <c r="AZ172"/>
      <c r="BA172">
        <v>0</v>
      </c>
      <c r="BB172">
        <v>3.0881960459887772</v>
      </c>
      <c r="BC172">
        <v>0</v>
      </c>
      <c r="BD172">
        <v>2.8506425039896408</v>
      </c>
      <c r="BE172">
        <v>0.68801894918304418</v>
      </c>
      <c r="BF172">
        <v>3.0881960459887772</v>
      </c>
      <c r="BG172">
        <v>0</v>
      </c>
      <c r="BH172">
        <v>0</v>
      </c>
      <c r="BI172">
        <v>2.8506425039896408</v>
      </c>
      <c r="BJ172">
        <v>0</v>
      </c>
      <c r="BK172">
        <v>0</v>
      </c>
      <c r="BL172">
        <v>0</v>
      </c>
      <c r="BM172">
        <v>0</v>
      </c>
      <c r="BN172">
        <v>0</v>
      </c>
      <c r="BO172">
        <v>0.68801894918304418</v>
      </c>
      <c r="BP172">
        <v>5.938838549978418</v>
      </c>
      <c r="BQ172">
        <v>0</v>
      </c>
      <c r="BR172">
        <v>0</v>
      </c>
      <c r="BS172">
        <v>0</v>
      </c>
      <c r="BT172">
        <v>0.68801894918304418</v>
      </c>
      <c r="BU172"/>
      <c r="BV172"/>
      <c r="BW172"/>
      <c r="BX172"/>
      <c r="BY172"/>
      <c r="BZ172"/>
      <c r="CA172"/>
      <c r="CB172"/>
      <c r="CC172"/>
      <c r="CD172"/>
    </row>
    <row r="173">
      <c r="A173" t="s">
        <v>430</v>
      </c>
      <c r="B173">
        <v>2011</v>
      </c>
      <c r="C173" t="s">
        <v>435</v>
      </c>
      <c r="D173">
        <v>156</v>
      </c>
      <c r="E173" t="s">
        <v>63</v>
      </c>
      <c r="F173" t="s">
        <v>327</v>
      </c>
      <c r="G173" t="s">
        <v>191</v>
      </c>
      <c r="H173">
        <v>0.30072978870459688</v>
      </c>
      <c r="I173">
        <v>0.034649830575832097</v>
      </c>
      <c r="J173">
        <v>0.72230560413382183</v>
      </c>
      <c r="K173">
        <v>0.29605540745069131</v>
      </c>
      <c r="L173">
        <v>0.63597216983526161</v>
      </c>
      <c r="M173">
        <v>0.52384090777168846</v>
      </c>
      <c r="N173">
        <v>0.19694353283999949</v>
      </c>
      <c r="O173">
        <v>1.1235083610102969</v>
      </c>
      <c r="P173">
        <v>0.5151229032988115</v>
      </c>
      <c r="Q173">
        <v>1.1101093019955981</v>
      </c>
      <c r="R173">
        <v>0</v>
      </c>
      <c r="S173">
        <v>0</v>
      </c>
      <c r="T173">
        <v>0</v>
      </c>
      <c r="U173">
        <v>0</v>
      </c>
      <c r="V173">
        <v>0</v>
      </c>
      <c r="W173" t="s">
        <v>318</v>
      </c>
      <c r="X173" t="s">
        <v>319</v>
      </c>
      <c r="Y173" t="s">
        <v>320</v>
      </c>
      <c r="Z173" t="s">
        <v>321</v>
      </c>
      <c r="AA173" t="s">
        <v>247</v>
      </c>
      <c r="AB173" t="s">
        <v>191</v>
      </c>
      <c r="AC173" t="s">
        <v>191</v>
      </c>
      <c r="AD173" t="s">
        <v>191</v>
      </c>
      <c r="AE173" t="s">
        <v>191</v>
      </c>
      <c r="AF173" t="s">
        <v>191</v>
      </c>
      <c r="AG173" t="s">
        <v>191</v>
      </c>
      <c r="AH173" t="s">
        <v>191</v>
      </c>
      <c r="AI173" t="s">
        <v>191</v>
      </c>
      <c r="AJ173" t="s">
        <v>191</v>
      </c>
      <c r="AK173" t="s">
        <v>191</v>
      </c>
      <c r="AL173">
        <v>0.38118974765949731</v>
      </c>
      <c r="AM173">
        <v>0</v>
      </c>
      <c r="AN173">
        <v>0.88483517530818412</v>
      </c>
      <c r="AO173">
        <v>0.16751609286179989</v>
      </c>
      <c r="AP173">
        <v>0</v>
      </c>
      <c r="AQ173"/>
      <c r="AR173"/>
      <c r="AS173"/>
      <c r="AT173"/>
      <c r="AU173"/>
      <c r="AV173"/>
      <c r="AW173"/>
      <c r="AX173"/>
      <c r="AY173"/>
      <c r="AZ173"/>
      <c r="BA173">
        <v>10.75435724524268</v>
      </c>
      <c r="BB173">
        <v>1.239176403454106</v>
      </c>
      <c r="BC173">
        <v>25.846343035449721</v>
      </c>
      <c r="BD173">
        <v>10.58066006026198</v>
      </c>
      <c r="BE173">
        <v>22.76006502406133</v>
      </c>
      <c r="BF173">
        <v>10.75435724524268</v>
      </c>
      <c r="BG173">
        <v>4.0389145770153618</v>
      </c>
      <c r="BH173">
        <v>23.046604861888461</v>
      </c>
      <c r="BI173">
        <v>10.58066006026198</v>
      </c>
      <c r="BJ173">
        <v>22.76006502406133</v>
      </c>
      <c r="BK173">
        <v>0</v>
      </c>
      <c r="BL173">
        <v>0</v>
      </c>
      <c r="BM173">
        <v>0</v>
      </c>
      <c r="BN173">
        <v>0</v>
      </c>
      <c r="BO173">
        <v>0</v>
      </c>
      <c r="BP173">
        <v>26.066280277438249</v>
      </c>
      <c r="BQ173">
        <v>0</v>
      </c>
      <c r="BR173">
        <v>37.154109601000023</v>
      </c>
      <c r="BS173">
        <v>7.9602118900315428</v>
      </c>
      <c r="BT173">
        <v>0</v>
      </c>
      <c r="BU173"/>
      <c r="BV173"/>
      <c r="BW173"/>
      <c r="BX173"/>
      <c r="BY173"/>
      <c r="BZ173"/>
      <c r="CA173"/>
      <c r="CB173"/>
      <c r="CC173"/>
      <c r="CD173"/>
    </row>
    <row r="174">
      <c r="A174" t="s">
        <v>430</v>
      </c>
      <c r="B174">
        <v>2011</v>
      </c>
      <c r="C174" t="s">
        <v>435</v>
      </c>
      <c r="D174">
        <v>157</v>
      </c>
      <c r="E174" t="s">
        <v>63</v>
      </c>
      <c r="F174" t="s">
        <v>266</v>
      </c>
      <c r="G174" t="s">
        <v>191</v>
      </c>
      <c r="H174">
        <v>8.4546121912233136</v>
      </c>
      <c r="I174">
        <v>2.5730771343026699</v>
      </c>
      <c r="J174">
        <v>0.60184354281428876</v>
      </c>
      <c r="K174">
        <v>0.29644293336189848</v>
      </c>
      <c r="L174">
        <v>0</v>
      </c>
      <c r="M174">
        <v>4.6056059908410854</v>
      </c>
      <c r="N174">
        <v>0.72035288019940835</v>
      </c>
      <c r="O174">
        <v>0.13788419558496359</v>
      </c>
      <c r="P174">
        <v>0</v>
      </c>
      <c r="Q174">
        <v>0</v>
      </c>
      <c r="R174">
        <v>13.185786720623391</v>
      </c>
      <c r="S174">
        <v>4.7199860780295433</v>
      </c>
      <c r="T174">
        <v>2.1209870393681252</v>
      </c>
      <c r="U174">
        <v>0.5964458671645515</v>
      </c>
      <c r="V174">
        <v>0</v>
      </c>
      <c r="W174" t="s">
        <v>318</v>
      </c>
      <c r="X174" t="s">
        <v>319</v>
      </c>
      <c r="Y174" t="s">
        <v>320</v>
      </c>
      <c r="Z174" t="s">
        <v>321</v>
      </c>
      <c r="AA174" t="s">
        <v>247</v>
      </c>
      <c r="AB174" t="s">
        <v>191</v>
      </c>
      <c r="AC174" t="s">
        <v>191</v>
      </c>
      <c r="AD174" t="s">
        <v>191</v>
      </c>
      <c r="AE174" t="s">
        <v>191</v>
      </c>
      <c r="AF174" t="s">
        <v>191</v>
      </c>
      <c r="AG174" t="s">
        <v>191</v>
      </c>
      <c r="AH174" t="s">
        <v>191</v>
      </c>
      <c r="AI174" t="s">
        <v>191</v>
      </c>
      <c r="AJ174" t="s">
        <v>191</v>
      </c>
      <c r="AK174" t="s">
        <v>191</v>
      </c>
      <c r="AL174">
        <v>1.538851341347117</v>
      </c>
      <c r="AM174">
        <v>5.7906111611049456</v>
      </c>
      <c r="AN174">
        <v>0.92198328488119607</v>
      </c>
      <c r="AO174">
        <v>3.5971865053696859</v>
      </c>
      <c r="AP174">
        <v>4.4839444968306168</v>
      </c>
      <c r="AQ174"/>
      <c r="AR174"/>
      <c r="AS174"/>
      <c r="AT174"/>
      <c r="AU174"/>
      <c r="AV174"/>
      <c r="AW174"/>
      <c r="AX174"/>
      <c r="AY174"/>
      <c r="AZ174"/>
      <c r="BA174">
        <v>302.344241540079</v>
      </c>
      <c r="BB174">
        <v>92.020550060614724</v>
      </c>
      <c r="BC174">
        <v>21.535835486009201</v>
      </c>
      <c r="BD174">
        <v>10.594509764836991</v>
      </c>
      <c r="BE174">
        <v>0</v>
      </c>
      <c r="BF174">
        <v>94.552241761772265</v>
      </c>
      <c r="BG174">
        <v>14.772984451315169</v>
      </c>
      <c r="BH174">
        <v>2.828428058593571</v>
      </c>
      <c r="BI174">
        <v>0</v>
      </c>
      <c r="BJ174">
        <v>0</v>
      </c>
      <c r="BK174">
        <v>200.88921269920971</v>
      </c>
      <c r="BL174">
        <v>71.971851747371872</v>
      </c>
      <c r="BM174">
        <v>32.386441167672217</v>
      </c>
      <c r="BN174">
        <v>9.0939769656046874</v>
      </c>
      <c r="BO174">
        <v>0</v>
      </c>
      <c r="BP174">
        <v>105.2287754724621</v>
      </c>
      <c r="BQ174">
        <v>78.482014687890441</v>
      </c>
      <c r="BR174">
        <v>38.713953708762723</v>
      </c>
      <c r="BS174">
        <v>170.93502063905009</v>
      </c>
      <c r="BT174">
        <v>33.135372343374108</v>
      </c>
      <c r="BU174"/>
      <c r="BV174"/>
      <c r="BW174"/>
      <c r="BX174"/>
      <c r="BY174"/>
      <c r="BZ174"/>
      <c r="CA174"/>
      <c r="CB174"/>
      <c r="CC174"/>
      <c r="CD174"/>
    </row>
    <row r="175">
      <c r="A175" t="s">
        <v>430</v>
      </c>
      <c r="B175">
        <v>2011</v>
      </c>
      <c r="C175" t="s">
        <v>435</v>
      </c>
      <c r="D175">
        <v>158</v>
      </c>
      <c r="E175" t="s">
        <v>63</v>
      </c>
      <c r="F175" t="s">
        <v>267</v>
      </c>
      <c r="G175" t="s">
        <v>191</v>
      </c>
      <c r="H175">
        <v>24.16740908391683</v>
      </c>
      <c r="I175">
        <v>4.010754490098142</v>
      </c>
      <c r="J175">
        <v>1.991484647891014</v>
      </c>
      <c r="K175">
        <v>0.33223960133707192</v>
      </c>
      <c r="L175">
        <v>0</v>
      </c>
      <c r="M175">
        <v>14.322283496945939</v>
      </c>
      <c r="N175">
        <v>2.767002318799562</v>
      </c>
      <c r="O175">
        <v>1.6201168154692089</v>
      </c>
      <c r="P175">
        <v>0</v>
      </c>
      <c r="Q175">
        <v>0</v>
      </c>
      <c r="R175">
        <v>35.284749607656018</v>
      </c>
      <c r="S175">
        <v>7.7705525891681813</v>
      </c>
      <c r="T175">
        <v>2.58440247407388</v>
      </c>
      <c r="U175">
        <v>0.73995838456220087</v>
      </c>
      <c r="V175">
        <v>0</v>
      </c>
      <c r="W175" t="s">
        <v>318</v>
      </c>
      <c r="X175" t="s">
        <v>319</v>
      </c>
      <c r="Y175" t="s">
        <v>320</v>
      </c>
      <c r="Z175" t="s">
        <v>321</v>
      </c>
      <c r="AA175" t="s">
        <v>247</v>
      </c>
      <c r="AB175" t="s">
        <v>191</v>
      </c>
      <c r="AC175" t="s">
        <v>191</v>
      </c>
      <c r="AD175" t="s">
        <v>191</v>
      </c>
      <c r="AE175" t="s">
        <v>191</v>
      </c>
      <c r="AF175" t="s">
        <v>191</v>
      </c>
      <c r="AG175" t="s">
        <v>191</v>
      </c>
      <c r="AH175" t="s">
        <v>191</v>
      </c>
      <c r="AI175" t="s">
        <v>191</v>
      </c>
      <c r="AJ175" t="s">
        <v>191</v>
      </c>
      <c r="AK175" t="s">
        <v>191</v>
      </c>
      <c r="AL175">
        <v>4.1164412843194738</v>
      </c>
      <c r="AM175">
        <v>16.556699920525581</v>
      </c>
      <c r="AN175">
        <v>5.0852458764871447</v>
      </c>
      <c r="AO175">
        <v>7.3623602831696378</v>
      </c>
      <c r="AP175">
        <v>2.9163436686310309</v>
      </c>
      <c r="AQ175"/>
      <c r="AR175"/>
      <c r="AS175"/>
      <c r="AT175"/>
      <c r="AU175"/>
      <c r="AV175"/>
      <c r="AW175"/>
      <c r="AX175"/>
      <c r="AY175"/>
      <c r="AZ175"/>
      <c r="BA175">
        <v>864.24744319448234</v>
      </c>
      <c r="BB175">
        <v>143.43597765363279</v>
      </c>
      <c r="BC175">
        <v>71.261520144161295</v>
      </c>
      <c r="BD175">
        <v>11.87383912550222</v>
      </c>
      <c r="BE175">
        <v>0</v>
      </c>
      <c r="BF175">
        <v>294.03383929865151</v>
      </c>
      <c r="BG175">
        <v>56.745635862611387</v>
      </c>
      <c r="BH175">
        <v>33.233568500232721</v>
      </c>
      <c r="BI175">
        <v>0</v>
      </c>
      <c r="BJ175">
        <v>0</v>
      </c>
      <c r="BK175">
        <v>537.57320053449553</v>
      </c>
      <c r="BL175">
        <v>118.48786197611931</v>
      </c>
      <c r="BM175">
        <v>39.462569608683538</v>
      </c>
      <c r="BN175">
        <v>11.282104336986251</v>
      </c>
      <c r="BO175">
        <v>0</v>
      </c>
      <c r="BP175">
        <v>281.48792805030178</v>
      </c>
      <c r="BQ175">
        <v>224.3982768302017</v>
      </c>
      <c r="BR175">
        <v>213.5287880900876</v>
      </c>
      <c r="BS175">
        <v>349.85264319131778</v>
      </c>
      <c r="BT175">
        <v>21.5511439558707</v>
      </c>
      <c r="BU175"/>
      <c r="BV175"/>
      <c r="BW175"/>
      <c r="BX175"/>
      <c r="BY175"/>
      <c r="BZ175"/>
      <c r="CA175"/>
      <c r="CB175"/>
      <c r="CC175"/>
      <c r="CD175"/>
    </row>
    <row r="176">
      <c r="A176" t="s">
        <v>430</v>
      </c>
      <c r="B176">
        <v>2011</v>
      </c>
      <c r="C176" t="s">
        <v>435</v>
      </c>
      <c r="D176">
        <v>159</v>
      </c>
      <c r="E176" t="s">
        <v>63</v>
      </c>
      <c r="F176" t="s">
        <v>328</v>
      </c>
      <c r="G176" t="s">
        <v>191</v>
      </c>
      <c r="H176">
        <v>3.4988868673387432</v>
      </c>
      <c r="I176">
        <v>0.66027374530980565</v>
      </c>
      <c r="J176">
        <v>0.078808865670772499</v>
      </c>
      <c r="K176">
        <v>0</v>
      </c>
      <c r="L176">
        <v>0</v>
      </c>
      <c r="M176">
        <v>5.0761519720842507</v>
      </c>
      <c r="N176">
        <v>0.94819357084386757</v>
      </c>
      <c r="O176">
        <v>0</v>
      </c>
      <c r="P176">
        <v>0</v>
      </c>
      <c r="Q176">
        <v>0</v>
      </c>
      <c r="R176">
        <v>1.5226801714654079</v>
      </c>
      <c r="S176">
        <v>0.1232934423022824</v>
      </c>
      <c r="T176">
        <v>0.18468345191172361</v>
      </c>
      <c r="U176">
        <v>0</v>
      </c>
      <c r="V176">
        <v>0</v>
      </c>
      <c r="W176" t="s">
        <v>318</v>
      </c>
      <c r="X176" t="s">
        <v>319</v>
      </c>
      <c r="Y176" t="s">
        <v>320</v>
      </c>
      <c r="Z176" t="s">
        <v>321</v>
      </c>
      <c r="AA176" t="s">
        <v>247</v>
      </c>
      <c r="AB176" t="s">
        <v>191</v>
      </c>
      <c r="AC176" t="s">
        <v>191</v>
      </c>
      <c r="AD176" t="s">
        <v>191</v>
      </c>
      <c r="AE176" t="s">
        <v>191</v>
      </c>
      <c r="AF176" t="s">
        <v>191</v>
      </c>
      <c r="AG176" t="s">
        <v>191</v>
      </c>
      <c r="AH176" t="s">
        <v>191</v>
      </c>
      <c r="AI176" t="s">
        <v>191</v>
      </c>
      <c r="AJ176" t="s">
        <v>191</v>
      </c>
      <c r="AK176" t="s">
        <v>191</v>
      </c>
      <c r="AL176">
        <v>0.14489269716186071</v>
      </c>
      <c r="AM176">
        <v>0</v>
      </c>
      <c r="AN176">
        <v>2.865693921233138</v>
      </c>
      <c r="AO176">
        <v>0.44862915249616359</v>
      </c>
      <c r="AP176">
        <v>0</v>
      </c>
      <c r="AQ176"/>
      <c r="AR176"/>
      <c r="AS176"/>
      <c r="AT176"/>
      <c r="AU176"/>
      <c r="AV176"/>
      <c r="AW176"/>
      <c r="AX176"/>
      <c r="AY176"/>
      <c r="AZ176"/>
      <c r="BA176">
        <v>125.1232193994944</v>
      </c>
      <c r="BB176">
        <v>23.613265387186601</v>
      </c>
      <c r="BC176">
        <v>2.8200265437565171</v>
      </c>
      <c r="BD176">
        <v>0</v>
      </c>
      <c r="BE176">
        <v>0</v>
      </c>
      <c r="BF176">
        <v>104.2124639924649</v>
      </c>
      <c r="BG176">
        <v>19.445537408049042</v>
      </c>
      <c r="BH176">
        <v>0</v>
      </c>
      <c r="BI176">
        <v>0</v>
      </c>
      <c r="BJ176">
        <v>0</v>
      </c>
      <c r="BK176">
        <v>23.19846569032946</v>
      </c>
      <c r="BL176">
        <v>1.880017695837678</v>
      </c>
      <c r="BM176">
        <v>2.8200265437565171</v>
      </c>
      <c r="BN176">
        <v>0</v>
      </c>
      <c r="BO176">
        <v>0</v>
      </c>
      <c r="BP176">
        <v>9.9079623142139965</v>
      </c>
      <c r="BQ176">
        <v>0</v>
      </c>
      <c r="BR176">
        <v>120.33010102173181</v>
      </c>
      <c r="BS176">
        <v>21.31844799449178</v>
      </c>
      <c r="BT176">
        <v>0</v>
      </c>
      <c r="BU176"/>
      <c r="BV176"/>
      <c r="BW176"/>
      <c r="BX176"/>
      <c r="BY176"/>
      <c r="BZ176"/>
      <c r="CA176"/>
      <c r="CB176"/>
      <c r="CC176"/>
      <c r="CD176"/>
    </row>
    <row r="177">
      <c r="A177" t="s">
        <v>430</v>
      </c>
      <c r="B177">
        <v>2011</v>
      </c>
      <c r="C177" t="s">
        <v>435</v>
      </c>
      <c r="D177">
        <v>160</v>
      </c>
      <c r="E177" t="s">
        <v>63</v>
      </c>
      <c r="F177" t="s">
        <v>269</v>
      </c>
      <c r="G177" t="s">
        <v>191</v>
      </c>
      <c r="H177">
        <v>0.036650885420781501</v>
      </c>
      <c r="I177">
        <v>0</v>
      </c>
      <c r="J177">
        <v>0</v>
      </c>
      <c r="K177">
        <v>0</v>
      </c>
      <c r="L177">
        <v>0</v>
      </c>
      <c r="M177">
        <v>0.063842139390845307</v>
      </c>
      <c r="N177">
        <v>0</v>
      </c>
      <c r="O177">
        <v>0</v>
      </c>
      <c r="P177">
        <v>0</v>
      </c>
      <c r="Q177">
        <v>0</v>
      </c>
      <c r="R177">
        <v>0</v>
      </c>
      <c r="S177">
        <v>0</v>
      </c>
      <c r="T177">
        <v>0</v>
      </c>
      <c r="U177">
        <v>0</v>
      </c>
      <c r="V177">
        <v>0</v>
      </c>
      <c r="W177" t="s">
        <v>318</v>
      </c>
      <c r="X177" t="s">
        <v>319</v>
      </c>
      <c r="Y177" t="s">
        <v>320</v>
      </c>
      <c r="Z177" t="s">
        <v>321</v>
      </c>
      <c r="AA177" t="s">
        <v>247</v>
      </c>
      <c r="AB177" t="s">
        <v>191</v>
      </c>
      <c r="AC177" t="s">
        <v>191</v>
      </c>
      <c r="AD177" t="s">
        <v>191</v>
      </c>
      <c r="AE177" t="s">
        <v>191</v>
      </c>
      <c r="AF177" t="s">
        <v>191</v>
      </c>
      <c r="AG177" t="s">
        <v>191</v>
      </c>
      <c r="AH177" t="s">
        <v>191</v>
      </c>
      <c r="AI177" t="s">
        <v>191</v>
      </c>
      <c r="AJ177" t="s">
        <v>191</v>
      </c>
      <c r="AK177" t="s">
        <v>191</v>
      </c>
      <c r="AL177">
        <v>0</v>
      </c>
      <c r="AM177">
        <v>0</v>
      </c>
      <c r="AN177">
        <v>0.0312138976466328</v>
      </c>
      <c r="AO177">
        <v>0</v>
      </c>
      <c r="AP177">
        <v>0</v>
      </c>
      <c r="AQ177"/>
      <c r="AR177"/>
      <c r="AS177"/>
      <c r="AT177"/>
      <c r="AU177"/>
      <c r="AV177"/>
      <c r="AW177"/>
      <c r="AX177"/>
      <c r="AY177"/>
      <c r="AZ177"/>
      <c r="BA177">
        <v>1.310667349807227</v>
      </c>
      <c r="BB177">
        <v>0</v>
      </c>
      <c r="BC177">
        <v>0</v>
      </c>
      <c r="BD177">
        <v>0</v>
      </c>
      <c r="BE177">
        <v>0</v>
      </c>
      <c r="BF177">
        <v>1.310667349807227</v>
      </c>
      <c r="BG177">
        <v>0</v>
      </c>
      <c r="BH177">
        <v>0</v>
      </c>
      <c r="BI177">
        <v>0</v>
      </c>
      <c r="BJ177">
        <v>0</v>
      </c>
      <c r="BK177">
        <v>0</v>
      </c>
      <c r="BL177">
        <v>0</v>
      </c>
      <c r="BM177">
        <v>0</v>
      </c>
      <c r="BN177">
        <v>0</v>
      </c>
      <c r="BO177">
        <v>0</v>
      </c>
      <c r="BP177">
        <v>0</v>
      </c>
      <c r="BQ177">
        <v>0</v>
      </c>
      <c r="BR177">
        <v>1.310667349807227</v>
      </c>
      <c r="BS177">
        <v>0</v>
      </c>
      <c r="BT177">
        <v>0</v>
      </c>
      <c r="BU177"/>
      <c r="BV177"/>
      <c r="BW177"/>
      <c r="BX177"/>
      <c r="BY177"/>
      <c r="BZ177"/>
      <c r="CA177"/>
      <c r="CB177"/>
      <c r="CC177"/>
      <c r="CD177"/>
    </row>
    <row r="178">
      <c r="A178" t="s">
        <v>430</v>
      </c>
      <c r="B178">
        <v>2011</v>
      </c>
      <c r="C178" t="s">
        <v>435</v>
      </c>
      <c r="D178">
        <v>161</v>
      </c>
      <c r="E178" t="s">
        <v>63</v>
      </c>
      <c r="F178" t="s">
        <v>329</v>
      </c>
      <c r="G178" t="s">
        <v>191</v>
      </c>
      <c r="H178">
        <v>0.27573554081079488</v>
      </c>
      <c r="I178">
        <v>0</v>
      </c>
      <c r="J178">
        <v>0</v>
      </c>
      <c r="K178">
        <v>0</v>
      </c>
      <c r="L178">
        <v>0</v>
      </c>
      <c r="M178">
        <v>0.31921069695422671</v>
      </c>
      <c r="N178">
        <v>0</v>
      </c>
      <c r="O178">
        <v>0</v>
      </c>
      <c r="P178">
        <v>0</v>
      </c>
      <c r="Q178">
        <v>0</v>
      </c>
      <c r="R178">
        <v>0.21707534057161079</v>
      </c>
      <c r="S178">
        <v>0</v>
      </c>
      <c r="T178">
        <v>0</v>
      </c>
      <c r="U178">
        <v>0</v>
      </c>
      <c r="V178">
        <v>0</v>
      </c>
      <c r="W178" t="s">
        <v>318</v>
      </c>
      <c r="X178" t="s">
        <v>319</v>
      </c>
      <c r="Y178" t="s">
        <v>320</v>
      </c>
      <c r="Z178" t="s">
        <v>321</v>
      </c>
      <c r="AA178" t="s">
        <v>247</v>
      </c>
      <c r="AB178" t="s">
        <v>191</v>
      </c>
      <c r="AC178" t="s">
        <v>191</v>
      </c>
      <c r="AD178" t="s">
        <v>191</v>
      </c>
      <c r="AE178" t="s">
        <v>191</v>
      </c>
      <c r="AF178" t="s">
        <v>191</v>
      </c>
      <c r="AG178" t="s">
        <v>191</v>
      </c>
      <c r="AH178" t="s">
        <v>191</v>
      </c>
      <c r="AI178" t="s">
        <v>191</v>
      </c>
      <c r="AJ178" t="s">
        <v>191</v>
      </c>
      <c r="AK178" t="s">
        <v>191</v>
      </c>
      <c r="AL178">
        <v>0</v>
      </c>
      <c r="AM178">
        <v>0</v>
      </c>
      <c r="AN178">
        <v>0.15606948823316391</v>
      </c>
      <c r="AO178">
        <v>0.055118601087879103</v>
      </c>
      <c r="AP178">
        <v>0.093104092778404896</v>
      </c>
      <c r="AQ178"/>
      <c r="AR178"/>
      <c r="AS178"/>
      <c r="AT178"/>
      <c r="AU178"/>
      <c r="AV178"/>
      <c r="AW178"/>
      <c r="AX178"/>
      <c r="AY178"/>
      <c r="AZ178"/>
      <c r="BA178">
        <v>9.8605413313488413</v>
      </c>
      <c r="BB178">
        <v>0</v>
      </c>
      <c r="BC178">
        <v>0</v>
      </c>
      <c r="BD178">
        <v>0</v>
      </c>
      <c r="BE178">
        <v>0</v>
      </c>
      <c r="BF178">
        <v>6.5533367490361361</v>
      </c>
      <c r="BG178">
        <v>0</v>
      </c>
      <c r="BH178">
        <v>0</v>
      </c>
      <c r="BI178">
        <v>0</v>
      </c>
      <c r="BJ178">
        <v>0</v>
      </c>
      <c r="BK178">
        <v>3.3072045823127061</v>
      </c>
      <c r="BL178">
        <v>0</v>
      </c>
      <c r="BM178">
        <v>0</v>
      </c>
      <c r="BN178">
        <v>0</v>
      </c>
      <c r="BO178">
        <v>0</v>
      </c>
      <c r="BP178">
        <v>0</v>
      </c>
      <c r="BQ178">
        <v>0</v>
      </c>
      <c r="BR178">
        <v>6.5533367490361361</v>
      </c>
      <c r="BS178">
        <v>2.619185633129661</v>
      </c>
      <c r="BT178">
        <v>0.68801894918304418</v>
      </c>
      <c r="BU178"/>
      <c r="BV178"/>
      <c r="BW178"/>
      <c r="BX178"/>
      <c r="BY178"/>
      <c r="BZ178"/>
      <c r="CA178"/>
      <c r="CB178"/>
      <c r="CC178"/>
      <c r="CD178"/>
    </row>
    <row r="179">
      <c r="A179" t="s">
        <v>430</v>
      </c>
      <c r="B179">
        <v>2011</v>
      </c>
      <c r="C179" t="s">
        <v>435</v>
      </c>
      <c r="D179">
        <v>162</v>
      </c>
      <c r="E179" t="s">
        <v>63</v>
      </c>
      <c r="F179" t="s">
        <v>47</v>
      </c>
      <c r="G179" t="s">
        <v>191</v>
      </c>
      <c r="H179">
        <v>0.1781352916584181</v>
      </c>
      <c r="I179">
        <v>0.049507447722068401</v>
      </c>
      <c r="J179">
        <v>0</v>
      </c>
      <c r="K179">
        <v>0</v>
      </c>
      <c r="L179">
        <v>0</v>
      </c>
      <c r="M179">
        <v>0.1238066439934852</v>
      </c>
      <c r="N179">
        <v>0</v>
      </c>
      <c r="O179">
        <v>0</v>
      </c>
      <c r="P179">
        <v>0</v>
      </c>
      <c r="Q179">
        <v>0</v>
      </c>
      <c r="R179">
        <v>0.1939893265479731</v>
      </c>
      <c r="S179">
        <v>0.17336920552684629</v>
      </c>
      <c r="T179">
        <v>0</v>
      </c>
      <c r="U179">
        <v>0</v>
      </c>
      <c r="V179">
        <v>0</v>
      </c>
      <c r="W179" t="s">
        <v>318</v>
      </c>
      <c r="X179" t="s">
        <v>319</v>
      </c>
      <c r="Y179" t="s">
        <v>320</v>
      </c>
      <c r="Z179" t="s">
        <v>321</v>
      </c>
      <c r="AA179" t="s">
        <v>247</v>
      </c>
      <c r="AB179" t="s">
        <v>191</v>
      </c>
      <c r="AC179" t="s">
        <v>191</v>
      </c>
      <c r="AD179" t="s">
        <v>191</v>
      </c>
      <c r="AE179" t="s">
        <v>191</v>
      </c>
      <c r="AF179" t="s">
        <v>191</v>
      </c>
      <c r="AG179" t="s">
        <v>191</v>
      </c>
      <c r="AH179" t="s">
        <v>191</v>
      </c>
      <c r="AI179" t="s">
        <v>191</v>
      </c>
      <c r="AJ179" t="s">
        <v>191</v>
      </c>
      <c r="AK179" t="s">
        <v>191</v>
      </c>
      <c r="AL179">
        <v>0.044713166045650003</v>
      </c>
      <c r="AM179">
        <v>0.23327531792489711</v>
      </c>
      <c r="AN179">
        <v>0.0249711181173062</v>
      </c>
      <c r="AO179">
        <v>0.018372867029293</v>
      </c>
      <c r="AP179">
        <v>0</v>
      </c>
      <c r="AQ179"/>
      <c r="AR179"/>
      <c r="AS179"/>
      <c r="AT179"/>
      <c r="AU179"/>
      <c r="AV179"/>
      <c r="AW179"/>
      <c r="AX179"/>
      <c r="AY179"/>
      <c r="AZ179"/>
      <c r="BA179">
        <v>6.3702720396678938</v>
      </c>
      <c r="BB179">
        <v>1.770527012481693</v>
      </c>
      <c r="BC179">
        <v>0</v>
      </c>
      <c r="BD179">
        <v>0</v>
      </c>
      <c r="BE179">
        <v>0</v>
      </c>
      <c r="BF179">
        <v>2.541727572411784</v>
      </c>
      <c r="BG179">
        <v>0</v>
      </c>
      <c r="BH179">
        <v>0</v>
      </c>
      <c r="BI179">
        <v>0</v>
      </c>
      <c r="BJ179">
        <v>0</v>
      </c>
      <c r="BK179">
        <v>2.955482589546222</v>
      </c>
      <c r="BL179">
        <v>2.6435888901915798</v>
      </c>
      <c r="BM179">
        <v>0</v>
      </c>
      <c r="BN179">
        <v>0</v>
      </c>
      <c r="BO179">
        <v>0</v>
      </c>
      <c r="BP179">
        <v>3.0575479151623242</v>
      </c>
      <c r="BQ179">
        <v>3.1616553794315938</v>
      </c>
      <c r="BR179">
        <v>1.0485338798457819</v>
      </c>
      <c r="BS179">
        <v>0.87306187770988719</v>
      </c>
      <c r="BT179">
        <v>0</v>
      </c>
      <c r="BU179"/>
      <c r="BV179"/>
      <c r="BW179"/>
      <c r="BX179"/>
      <c r="BY179"/>
      <c r="BZ179"/>
      <c r="CA179"/>
      <c r="CB179"/>
      <c r="CC179"/>
      <c r="CD179"/>
    </row>
    <row r="180">
      <c r="A180" t="s">
        <v>430</v>
      </c>
      <c r="B180">
        <v>2011</v>
      </c>
      <c r="C180" t="s">
        <v>435</v>
      </c>
      <c r="D180">
        <v>163</v>
      </c>
      <c r="E180" t="s">
        <v>63</v>
      </c>
      <c r="F180" t="s">
        <v>271</v>
      </c>
      <c r="G180" t="s">
        <v>191</v>
      </c>
      <c r="H180">
        <v>0</v>
      </c>
      <c r="I180">
        <v>0</v>
      </c>
      <c r="J180">
        <v>0.0975948490911107</v>
      </c>
      <c r="K180">
        <v>0.4465319214251296</v>
      </c>
      <c r="L180">
        <v>0.091151244506442006</v>
      </c>
      <c r="M180">
        <v>0</v>
      </c>
      <c r="N180">
        <v>0</v>
      </c>
      <c r="O180">
        <v>0.57323943873907712</v>
      </c>
      <c r="P180">
        <v>0.20445925607107299</v>
      </c>
      <c r="Q180">
        <v>0.15910734653890199</v>
      </c>
      <c r="R180">
        <v>0</v>
      </c>
      <c r="S180">
        <v>0</v>
      </c>
      <c r="T180">
        <v>0.2287071824412085</v>
      </c>
      <c r="U180">
        <v>0</v>
      </c>
      <c r="V180">
        <v>0</v>
      </c>
      <c r="W180" t="s">
        <v>318</v>
      </c>
      <c r="X180" t="s">
        <v>319</v>
      </c>
      <c r="Y180" t="s">
        <v>320</v>
      </c>
      <c r="Z180" t="s">
        <v>321</v>
      </c>
      <c r="AA180" t="s">
        <v>247</v>
      </c>
      <c r="AB180" t="s">
        <v>191</v>
      </c>
      <c r="AC180" t="s">
        <v>191</v>
      </c>
      <c r="AD180" t="s">
        <v>191</v>
      </c>
      <c r="AE180" t="s">
        <v>191</v>
      </c>
      <c r="AF180" t="s">
        <v>191</v>
      </c>
      <c r="AG180" t="s">
        <v>191</v>
      </c>
      <c r="AH180" t="s">
        <v>191</v>
      </c>
      <c r="AI180" t="s">
        <v>191</v>
      </c>
      <c r="AJ180" t="s">
        <v>191</v>
      </c>
      <c r="AK180" t="s">
        <v>191</v>
      </c>
      <c r="AL180">
        <v>0.2333750506877065</v>
      </c>
      <c r="AM180">
        <v>0</v>
      </c>
      <c r="AN180">
        <v>0.077687923031619394</v>
      </c>
      <c r="AO180">
        <v>0.073491468117172096</v>
      </c>
      <c r="AP180">
        <v>0</v>
      </c>
      <c r="AQ180"/>
      <c r="AR180"/>
      <c r="AS180"/>
      <c r="AT180"/>
      <c r="AU180"/>
      <c r="AV180"/>
      <c r="AW180"/>
      <c r="AX180"/>
      <c r="AY180"/>
      <c r="AZ180"/>
      <c r="BA180">
        <v>0</v>
      </c>
      <c r="BB180">
        <v>0</v>
      </c>
      <c r="BC180">
        <v>3.4922475108395492</v>
      </c>
      <c r="BD180">
        <v>15.958507589299151</v>
      </c>
      <c r="BE180">
        <v>3.2621054039646542</v>
      </c>
      <c r="BF180">
        <v>0</v>
      </c>
      <c r="BG180">
        <v>0</v>
      </c>
      <c r="BH180">
        <v>11.758900328957271</v>
      </c>
      <c r="BI180">
        <v>4.1996072603418826</v>
      </c>
      <c r="BJ180">
        <v>3.2621054039646542</v>
      </c>
      <c r="BK180">
        <v>0</v>
      </c>
      <c r="BL180">
        <v>0</v>
      </c>
      <c r="BM180">
        <v>3.4922475108395492</v>
      </c>
      <c r="BN180">
        <v>0</v>
      </c>
      <c r="BO180">
        <v>0</v>
      </c>
      <c r="BP180">
        <v>15.958507589299151</v>
      </c>
      <c r="BQ180">
        <v>0</v>
      </c>
      <c r="BR180">
        <v>3.2621054039646542</v>
      </c>
      <c r="BS180">
        <v>3.4922475108395492</v>
      </c>
      <c r="BT180">
        <v>0</v>
      </c>
      <c r="BU180"/>
      <c r="BV180"/>
      <c r="BW180"/>
      <c r="BX180"/>
      <c r="BY180"/>
      <c r="BZ180"/>
      <c r="CA180"/>
      <c r="CB180"/>
      <c r="CC180"/>
      <c r="CD180"/>
    </row>
    <row r="181">
      <c r="A181" t="s">
        <v>430</v>
      </c>
      <c r="B181">
        <v>2011</v>
      </c>
      <c r="C181" t="s">
        <v>435</v>
      </c>
      <c r="D181">
        <v>222</v>
      </c>
      <c r="E181" t="s">
        <v>37</v>
      </c>
      <c r="F181" t="s">
        <v>15</v>
      </c>
      <c r="G181" t="s">
        <v>459</v>
      </c>
      <c r="H181">
        <v>77.017666870655518</v>
      </c>
      <c r="I181">
        <v>89.983926532022977</v>
      </c>
      <c r="J181">
        <v>93.275319222739995</v>
      </c>
      <c r="K181">
        <v>92.850506714727572</v>
      </c>
      <c r="L181">
        <v>94.160781086983732</v>
      </c>
      <c r="M181">
        <v>78.119211348526647</v>
      </c>
      <c r="N181">
        <v>89.416186096928058</v>
      </c>
      <c r="O181">
        <v>91.590480086532651</v>
      </c>
      <c r="P181">
        <v>93.447721588221</v>
      </c>
      <c r="Q181">
        <v>94.394888396911696</v>
      </c>
      <c r="R181">
        <v>75.938867809032345</v>
      </c>
      <c r="S181">
        <v>89.613810220297978</v>
      </c>
      <c r="T181">
        <v>95.415535866308133</v>
      </c>
      <c r="U181">
        <v>94.618154772590572</v>
      </c>
      <c r="V181">
        <v>92.508555959241647</v>
      </c>
      <c r="W181" t="s">
        <v>318</v>
      </c>
      <c r="X181" t="s">
        <v>319</v>
      </c>
      <c r="Y181" t="s">
        <v>320</v>
      </c>
      <c r="Z181" t="s">
        <v>321</v>
      </c>
      <c r="AA181" t="s">
        <v>247</v>
      </c>
      <c r="AB181" t="s">
        <v>191</v>
      </c>
      <c r="AC181" t="s">
        <v>191</v>
      </c>
      <c r="AD181" t="s">
        <v>191</v>
      </c>
      <c r="AE181" t="s">
        <v>191</v>
      </c>
      <c r="AF181" t="s">
        <v>191</v>
      </c>
      <c r="AG181" t="s">
        <v>191</v>
      </c>
      <c r="AH181" t="s">
        <v>191</v>
      </c>
      <c r="AI181" t="s">
        <v>191</v>
      </c>
      <c r="AJ181" t="s">
        <v>191</v>
      </c>
      <c r="AK181" t="s">
        <v>191</v>
      </c>
      <c r="AL181">
        <v>89.42592029990233</v>
      </c>
      <c r="AM181">
        <v>82.620031938744262</v>
      </c>
      <c r="AN181">
        <v>85.243964905805669</v>
      </c>
      <c r="AO181">
        <v>96.089112861545573</v>
      </c>
      <c r="AP181">
        <v>77.44340131217659</v>
      </c>
      <c r="AQ181"/>
      <c r="AR181"/>
      <c r="AS181"/>
      <c r="AT181"/>
      <c r="AU181"/>
      <c r="AV181"/>
      <c r="AW181"/>
      <c r="AX181"/>
      <c r="AY181"/>
      <c r="AZ181"/>
      <c r="BA181">
        <v>2511.4828263281288</v>
      </c>
      <c r="BB181">
        <v>2994.8507423274082</v>
      </c>
      <c r="BC181">
        <v>3108.8491073594842</v>
      </c>
      <c r="BD181">
        <v>3095.9080201831071</v>
      </c>
      <c r="BE181">
        <v>3028.6486009089331</v>
      </c>
      <c r="BF181">
        <v>1504.335884573843</v>
      </c>
      <c r="BG181">
        <v>1764.10151014037</v>
      </c>
      <c r="BH181">
        <v>1787.0103385309851</v>
      </c>
      <c r="BI181">
        <v>1827.571368596949</v>
      </c>
      <c r="BJ181">
        <v>1737.330142104202</v>
      </c>
      <c r="BK181">
        <v>1030.50323684757</v>
      </c>
      <c r="BL181">
        <v>1234.297001744103</v>
      </c>
      <c r="BM181">
        <v>1312.4396450351089</v>
      </c>
      <c r="BN181">
        <v>1282.8011537908651</v>
      </c>
      <c r="BO181">
        <v>1259.3490157430349</v>
      </c>
      <c r="BP181">
        <v>5684.2088691942763</v>
      </c>
      <c r="BQ181">
        <v>855.86892552409495</v>
      </c>
      <c r="BR181">
        <v>3327.05384748489</v>
      </c>
      <c r="BS181">
        <v>4446.7025471309062</v>
      </c>
      <c r="BT181">
        <v>425.90510777292138</v>
      </c>
      <c r="BU181"/>
      <c r="BV181"/>
      <c r="BW181"/>
      <c r="BX181"/>
      <c r="BY181"/>
      <c r="BZ181"/>
      <c r="CA181"/>
      <c r="CB181"/>
      <c r="CC181"/>
      <c r="CD181"/>
    </row>
    <row r="182">
      <c r="A182" t="s">
        <v>430</v>
      </c>
      <c r="B182">
        <v>2011</v>
      </c>
      <c r="C182" t="s">
        <v>435</v>
      </c>
      <c r="D182">
        <v>223</v>
      </c>
      <c r="E182" t="s">
        <v>37</v>
      </c>
      <c r="F182" t="s">
        <v>16</v>
      </c>
      <c r="G182" t="s">
        <v>460</v>
      </c>
      <c r="H182">
        <v>11.24798545549433</v>
      </c>
      <c r="I182">
        <v>5.7380503382846211</v>
      </c>
      <c r="J182">
        <v>2.9522461455519609</v>
      </c>
      <c r="K182">
        <v>2.3538545423914869</v>
      </c>
      <c r="L182">
        <v>1.148504938159969</v>
      </c>
      <c r="M182">
        <v>12.501669396220221</v>
      </c>
      <c r="N182">
        <v>5.4928140348513228</v>
      </c>
      <c r="O182">
        <v>3.2503687223796192</v>
      </c>
      <c r="P182">
        <v>2.3118913472934279</v>
      </c>
      <c r="Q182">
        <v>0.73580308665254168</v>
      </c>
      <c r="R182">
        <v>10.009887481117479</v>
      </c>
      <c r="S182">
        <v>5.1591614055769819</v>
      </c>
      <c r="T182">
        <v>2.5715075155465672</v>
      </c>
      <c r="U182">
        <v>1.7958695335113271</v>
      </c>
      <c r="V182">
        <v>2.4743939160449471</v>
      </c>
      <c r="W182" t="s">
        <v>318</v>
      </c>
      <c r="X182" t="s">
        <v>319</v>
      </c>
      <c r="Y182" t="s">
        <v>320</v>
      </c>
      <c r="Z182" t="s">
        <v>321</v>
      </c>
      <c r="AA182" t="s">
        <v>247</v>
      </c>
      <c r="AB182" t="s">
        <v>191</v>
      </c>
      <c r="AC182" t="s">
        <v>191</v>
      </c>
      <c r="AD182" t="s">
        <v>191</v>
      </c>
      <c r="AE182" t="s">
        <v>191</v>
      </c>
      <c r="AF182" t="s">
        <v>191</v>
      </c>
      <c r="AG182" t="s">
        <v>191</v>
      </c>
      <c r="AH182" t="s">
        <v>191</v>
      </c>
      <c r="AI182" t="s">
        <v>191</v>
      </c>
      <c r="AJ182" t="s">
        <v>191</v>
      </c>
      <c r="AK182" t="s">
        <v>191</v>
      </c>
      <c r="AL182">
        <v>4.8550186265147417</v>
      </c>
      <c r="AM182">
        <v>4.5431902089615619</v>
      </c>
      <c r="AN182">
        <v>7.6246854246910871</v>
      </c>
      <c r="AO182">
        <v>2.0513382974409931</v>
      </c>
      <c r="AP182">
        <v>4.2551312435621966</v>
      </c>
      <c r="AQ182"/>
      <c r="AR182"/>
      <c r="AS182"/>
      <c r="AT182"/>
      <c r="AU182"/>
      <c r="AV182"/>
      <c r="AW182"/>
      <c r="AX182"/>
      <c r="AY182"/>
      <c r="AZ182"/>
      <c r="BA182">
        <v>366.78756251737082</v>
      </c>
      <c r="BB182">
        <v>190.9741548009485</v>
      </c>
      <c r="BC182">
        <v>98.397817030114481</v>
      </c>
      <c r="BD182">
        <v>78.484409121467465</v>
      </c>
      <c r="BE182">
        <v>36.941259768033397</v>
      </c>
      <c r="BF182">
        <v>240.74372443299609</v>
      </c>
      <c r="BG182">
        <v>108.3683162609676</v>
      </c>
      <c r="BH182">
        <v>63.41753537531892</v>
      </c>
      <c r="BI182">
        <v>45.21401230346391</v>
      </c>
      <c r="BJ182">
        <v>13.542395174192441</v>
      </c>
      <c r="BK182">
        <v>135.83586044121421</v>
      </c>
      <c r="BL182">
        <v>71.059777937833843</v>
      </c>
      <c r="BM182">
        <v>35.371057556474597</v>
      </c>
      <c r="BN182">
        <v>24.34779578171981</v>
      </c>
      <c r="BO182">
        <v>33.684727973752949</v>
      </c>
      <c r="BP182">
        <v>308.60112867039339</v>
      </c>
      <c r="BQ182">
        <v>47.063348093092237</v>
      </c>
      <c r="BR182">
        <v>297.58985291347869</v>
      </c>
      <c r="BS182">
        <v>94.929497844375462</v>
      </c>
      <c r="BT182">
        <v>23.401375716594899</v>
      </c>
      <c r="BU182"/>
      <c r="BV182"/>
      <c r="BW182"/>
      <c r="BX182"/>
      <c r="BY182"/>
      <c r="BZ182"/>
      <c r="CA182"/>
      <c r="CB182"/>
      <c r="CC182"/>
      <c r="CD182"/>
    </row>
    <row r="183">
      <c r="A183" t="s">
        <v>430</v>
      </c>
      <c r="B183">
        <v>2011</v>
      </c>
      <c r="C183" t="s">
        <v>435</v>
      </c>
      <c r="D183">
        <v>224</v>
      </c>
      <c r="E183" t="s">
        <v>37</v>
      </c>
      <c r="F183" t="s">
        <v>20</v>
      </c>
      <c r="G183" t="s">
        <v>461</v>
      </c>
      <c r="H183">
        <v>11.734347673849699</v>
      </c>
      <c r="I183">
        <v>4.2780231296923903</v>
      </c>
      <c r="J183">
        <v>3.7724346317080122</v>
      </c>
      <c r="K183">
        <v>4.7956387428809952</v>
      </c>
      <c r="L183">
        <v>4.6907139748562949</v>
      </c>
      <c r="M183">
        <v>9.3791192552531637</v>
      </c>
      <c r="N183">
        <v>5.0909998682206457</v>
      </c>
      <c r="O183">
        <v>5.1591511910877994</v>
      </c>
      <c r="P183">
        <v>4.2403870644855912</v>
      </c>
      <c r="Q183">
        <v>4.869308516435793</v>
      </c>
      <c r="R183">
        <v>14.051244709850311</v>
      </c>
      <c r="S183">
        <v>5.2270283741250809</v>
      </c>
      <c r="T183">
        <v>2.0129566181452918</v>
      </c>
      <c r="U183">
        <v>3.5859756938981242</v>
      </c>
      <c r="V183">
        <v>5.0170501247133616</v>
      </c>
      <c r="W183" t="s">
        <v>318</v>
      </c>
      <c r="X183" t="s">
        <v>319</v>
      </c>
      <c r="Y183" t="s">
        <v>320</v>
      </c>
      <c r="Z183" t="s">
        <v>321</v>
      </c>
      <c r="AA183" t="s">
        <v>247</v>
      </c>
      <c r="AB183" t="s">
        <v>191</v>
      </c>
      <c r="AC183" t="s">
        <v>191</v>
      </c>
      <c r="AD183" t="s">
        <v>191</v>
      </c>
      <c r="AE183" t="s">
        <v>191</v>
      </c>
      <c r="AF183" t="s">
        <v>191</v>
      </c>
      <c r="AG183" t="s">
        <v>191</v>
      </c>
      <c r="AH183" t="s">
        <v>191</v>
      </c>
      <c r="AI183" t="s">
        <v>191</v>
      </c>
      <c r="AJ183" t="s">
        <v>191</v>
      </c>
      <c r="AK183" t="s">
        <v>191</v>
      </c>
      <c r="AL183">
        <v>5.7190610735825587</v>
      </c>
      <c r="AM183">
        <v>12.83677785229437</v>
      </c>
      <c r="AN183">
        <v>7.1313496695032823</v>
      </c>
      <c r="AO183">
        <v>1.8595488410133769</v>
      </c>
      <c r="AP183">
        <v>18.30146744426121</v>
      </c>
      <c r="AQ183"/>
      <c r="AR183"/>
      <c r="AS183"/>
      <c r="AT183"/>
      <c r="AU183"/>
      <c r="AV183"/>
      <c r="AW183"/>
      <c r="AX183"/>
      <c r="AY183"/>
      <c r="AZ183"/>
      <c r="BA183">
        <v>382.64743478311652</v>
      </c>
      <c r="BB183">
        <v>142.3814367679721</v>
      </c>
      <c r="BC183">
        <v>125.7345473066819</v>
      </c>
      <c r="BD183">
        <v>159.90065074821129</v>
      </c>
      <c r="BE183">
        <v>150.8751749211682</v>
      </c>
      <c r="BF183">
        <v>180.6130069391815</v>
      </c>
      <c r="BG183">
        <v>100.4408815414798</v>
      </c>
      <c r="BH183">
        <v>100.6595500734138</v>
      </c>
      <c r="BI183">
        <v>82.929897691583321</v>
      </c>
      <c r="BJ183">
        <v>89.619221977758812</v>
      </c>
      <c r="BK183">
        <v>190.67775926882831</v>
      </c>
      <c r="BL183">
        <v>71.994544527832119</v>
      </c>
      <c r="BM183">
        <v>27.688196114009841</v>
      </c>
      <c r="BN183">
        <v>48.617453686922737</v>
      </c>
      <c r="BO183">
        <v>68.298732706140015</v>
      </c>
      <c r="BP183">
        <v>363.52253987323212</v>
      </c>
      <c r="BQ183">
        <v>132.97742702133439</v>
      </c>
      <c r="BR183">
        <v>278.33506315548073</v>
      </c>
      <c r="BS183">
        <v>86.054083772873156</v>
      </c>
      <c r="BT183">
        <v>100.6501307042296</v>
      </c>
      <c r="BU183"/>
      <c r="BV183"/>
      <c r="BW183"/>
      <c r="BX183"/>
      <c r="BY183"/>
      <c r="BZ183"/>
      <c r="CA183"/>
      <c r="CB183"/>
      <c r="CC183"/>
      <c r="CD183"/>
    </row>
    <row r="184">
      <c r="A184" t="s">
        <v>430</v>
      </c>
      <c r="B184">
        <v>2011</v>
      </c>
      <c r="C184" t="s">
        <v>435</v>
      </c>
      <c r="D184">
        <v>225</v>
      </c>
      <c r="E184" t="s">
        <v>330</v>
      </c>
      <c r="F184" t="s">
        <v>331</v>
      </c>
      <c r="G184" t="s">
        <v>191</v>
      </c>
      <c r="H184">
        <v>80.486599629662336</v>
      </c>
      <c r="I184">
        <v>89.081984309955274</v>
      </c>
      <c r="J184">
        <v>89.630181884926856</v>
      </c>
      <c r="K184">
        <v>88.822062018206992</v>
      </c>
      <c r="L184">
        <v>85.660117115597487</v>
      </c>
      <c r="M184">
        <v>85.002205679971027</v>
      </c>
      <c r="N184">
        <v>91.304437297678774</v>
      </c>
      <c r="O184">
        <v>90.207264811407356</v>
      </c>
      <c r="P184">
        <v>91.177170154836716</v>
      </c>
      <c r="Q184">
        <v>85.397817984552972</v>
      </c>
      <c r="R184">
        <v>76.555123961789633</v>
      </c>
      <c r="S184">
        <v>85.606604212253046</v>
      </c>
      <c r="T184">
        <v>88.26808159989821</v>
      </c>
      <c r="U184">
        <v>85.731863154022406</v>
      </c>
      <c r="V184">
        <v>84.84533665227984</v>
      </c>
      <c r="W184" t="s">
        <v>318</v>
      </c>
      <c r="X184" t="s">
        <v>319</v>
      </c>
      <c r="Y184" t="s">
        <v>320</v>
      </c>
      <c r="Z184" t="s">
        <v>321</v>
      </c>
      <c r="AA184" t="s">
        <v>247</v>
      </c>
      <c r="AB184" t="s">
        <v>191</v>
      </c>
      <c r="AC184" t="s">
        <v>191</v>
      </c>
      <c r="AD184" t="s">
        <v>191</v>
      </c>
      <c r="AE184" t="s">
        <v>191</v>
      </c>
      <c r="AF184" t="s">
        <v>191</v>
      </c>
      <c r="AG184" t="s">
        <v>191</v>
      </c>
      <c r="AH184" t="s">
        <v>191</v>
      </c>
      <c r="AI184" t="s">
        <v>191</v>
      </c>
      <c r="AJ184" t="s">
        <v>191</v>
      </c>
      <c r="AK184" t="s">
        <v>191</v>
      </c>
      <c r="AL184">
        <v>87.638040661851434</v>
      </c>
      <c r="AM184">
        <v>66.620737529770551</v>
      </c>
      <c r="AN184">
        <v>86.321870676329482</v>
      </c>
      <c r="AO184">
        <v>95.574900002717257</v>
      </c>
      <c r="AP184">
        <v>60.801047085139928</v>
      </c>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row>
    <row r="185">
      <c r="A185" t="s">
        <v>430</v>
      </c>
      <c r="B185">
        <v>2011</v>
      </c>
      <c r="C185" t="s">
        <v>435</v>
      </c>
      <c r="D185">
        <v>226</v>
      </c>
      <c r="E185" t="s">
        <v>330</v>
      </c>
      <c r="F185" t="s">
        <v>332</v>
      </c>
      <c r="G185" t="s">
        <v>191</v>
      </c>
      <c r="H185">
        <v>6.0498248667361567</v>
      </c>
      <c r="I185">
        <v>0.67558080451400482</v>
      </c>
      <c r="J185">
        <v>1.1562505984860929</v>
      </c>
      <c r="K185">
        <v>0.6691932283417209</v>
      </c>
      <c r="L185">
        <v>0.64866958543187825</v>
      </c>
      <c r="M185">
        <v>5.4507740799947486</v>
      </c>
      <c r="N185">
        <v>1.109922468311608</v>
      </c>
      <c r="O185">
        <v>0.87916840817112585</v>
      </c>
      <c r="P185">
        <v>0.41178893951394502</v>
      </c>
      <c r="Q185">
        <v>0.74967343619015392</v>
      </c>
      <c r="R185">
        <v>6.1184235130466904</v>
      </c>
      <c r="S185">
        <v>1.5676198008466129</v>
      </c>
      <c r="T185">
        <v>0.67513474889399416</v>
      </c>
      <c r="U185">
        <v>0.21345037784297119</v>
      </c>
      <c r="V185">
        <v>1.430529289911433</v>
      </c>
      <c r="W185" t="s">
        <v>318</v>
      </c>
      <c r="X185" t="s">
        <v>319</v>
      </c>
      <c r="Y185" t="s">
        <v>320</v>
      </c>
      <c r="Z185" t="s">
        <v>321</v>
      </c>
      <c r="AA185" t="s">
        <v>247</v>
      </c>
      <c r="AB185" t="s">
        <v>191</v>
      </c>
      <c r="AC185" t="s">
        <v>191</v>
      </c>
      <c r="AD185" t="s">
        <v>191</v>
      </c>
      <c r="AE185" t="s">
        <v>191</v>
      </c>
      <c r="AF185" t="s">
        <v>191</v>
      </c>
      <c r="AG185" t="s">
        <v>191</v>
      </c>
      <c r="AH185" t="s">
        <v>191</v>
      </c>
      <c r="AI185" t="s">
        <v>191</v>
      </c>
      <c r="AJ185" t="s">
        <v>191</v>
      </c>
      <c r="AK185" t="s">
        <v>191</v>
      </c>
      <c r="AL185">
        <v>1.210727554352717</v>
      </c>
      <c r="AM185">
        <v>3.9525620666231611</v>
      </c>
      <c r="AN185">
        <v>2.9156020427436742</v>
      </c>
      <c r="AO185">
        <v>1.146344343063485</v>
      </c>
      <c r="AP185">
        <v>2.1315914247325072</v>
      </c>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row>
    <row r="186">
      <c r="A186" t="s">
        <v>430</v>
      </c>
      <c r="B186">
        <v>2011</v>
      </c>
      <c r="C186" t="s">
        <v>435</v>
      </c>
      <c r="D186">
        <v>227</v>
      </c>
      <c r="E186" t="s">
        <v>330</v>
      </c>
      <c r="F186" t="s">
        <v>333</v>
      </c>
      <c r="G186" t="s">
        <v>191</v>
      </c>
      <c r="H186">
        <v>8.7884723539384613</v>
      </c>
      <c r="I186">
        <v>6.9367482551565152</v>
      </c>
      <c r="J186">
        <v>6.8560224485727721</v>
      </c>
      <c r="K186">
        <v>6.5444882677478349</v>
      </c>
      <c r="L186">
        <v>10.124059587436861</v>
      </c>
      <c r="M186">
        <v>6.2001991357841906</v>
      </c>
      <c r="N186">
        <v>3.7979146646743449</v>
      </c>
      <c r="O186">
        <v>4.8856416361696571</v>
      </c>
      <c r="P186">
        <v>4.7853605922191962</v>
      </c>
      <c r="Q186">
        <v>10.231055138175719</v>
      </c>
      <c r="R186">
        <v>10.929339577575821</v>
      </c>
      <c r="S186">
        <v>9.6138650276140236</v>
      </c>
      <c r="T186">
        <v>9.9186192852883632</v>
      </c>
      <c r="U186">
        <v>10.70606847596564</v>
      </c>
      <c r="V186">
        <v>10.673087366014091</v>
      </c>
      <c r="W186" t="s">
        <v>318</v>
      </c>
      <c r="X186" t="s">
        <v>319</v>
      </c>
      <c r="Y186" t="s">
        <v>320</v>
      </c>
      <c r="Z186" t="s">
        <v>321</v>
      </c>
      <c r="AA186" t="s">
        <v>247</v>
      </c>
      <c r="AB186" t="s">
        <v>191</v>
      </c>
      <c r="AC186" t="s">
        <v>191</v>
      </c>
      <c r="AD186" t="s">
        <v>191</v>
      </c>
      <c r="AE186" t="s">
        <v>191</v>
      </c>
      <c r="AF186" t="s">
        <v>191</v>
      </c>
      <c r="AG186" t="s">
        <v>191</v>
      </c>
      <c r="AH186" t="s">
        <v>191</v>
      </c>
      <c r="AI186" t="s">
        <v>191</v>
      </c>
      <c r="AJ186" t="s">
        <v>191</v>
      </c>
      <c r="AK186" t="s">
        <v>191</v>
      </c>
      <c r="AL186">
        <v>7.0458550160919522</v>
      </c>
      <c r="AM186">
        <v>23.404542554496921</v>
      </c>
      <c r="AN186">
        <v>7.0495044677281111</v>
      </c>
      <c r="AO186">
        <v>2.522298454989083</v>
      </c>
      <c r="AP186">
        <v>25.57877701945403</v>
      </c>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row>
    <row r="187">
      <c r="A187" t="s">
        <v>430</v>
      </c>
      <c r="B187">
        <v>2011</v>
      </c>
      <c r="C187" t="s">
        <v>435</v>
      </c>
      <c r="D187">
        <v>228</v>
      </c>
      <c r="E187" t="s">
        <v>330</v>
      </c>
      <c r="F187" t="s">
        <v>334</v>
      </c>
      <c r="G187" t="s">
        <v>191</v>
      </c>
      <c r="H187">
        <v>4.6503480572744156</v>
      </c>
      <c r="I187">
        <v>3.3056866303742578</v>
      </c>
      <c r="J187">
        <v>2.3575450680142849</v>
      </c>
      <c r="K187">
        <v>3.804956025038627</v>
      </c>
      <c r="L187">
        <v>3.5671537115337348</v>
      </c>
      <c r="M187">
        <v>3.3468211042500391</v>
      </c>
      <c r="N187">
        <v>3.7877255693353362</v>
      </c>
      <c r="O187">
        <v>4.027925144251947</v>
      </c>
      <c r="P187">
        <v>3.6256803134301929</v>
      </c>
      <c r="Q187">
        <v>3.6214534410812091</v>
      </c>
      <c r="R187">
        <v>6.3971129475879156</v>
      </c>
      <c r="S187">
        <v>3.1538544924399168</v>
      </c>
      <c r="T187">
        <v>1.13816436591945</v>
      </c>
      <c r="U187">
        <v>2.975218279808606</v>
      </c>
      <c r="V187">
        <v>3.0510466917945491</v>
      </c>
      <c r="W187" t="s">
        <v>318</v>
      </c>
      <c r="X187" t="s">
        <v>319</v>
      </c>
      <c r="Y187" t="s">
        <v>320</v>
      </c>
      <c r="Z187" t="s">
        <v>321</v>
      </c>
      <c r="AA187" t="s">
        <v>247</v>
      </c>
      <c r="AB187" t="s">
        <v>191</v>
      </c>
      <c r="AC187" t="s">
        <v>191</v>
      </c>
      <c r="AD187" t="s">
        <v>191</v>
      </c>
      <c r="AE187" t="s">
        <v>191</v>
      </c>
      <c r="AF187" t="s">
        <v>191</v>
      </c>
      <c r="AG187" t="s">
        <v>191</v>
      </c>
      <c r="AH187" t="s">
        <v>191</v>
      </c>
      <c r="AI187" t="s">
        <v>191</v>
      </c>
      <c r="AJ187" t="s">
        <v>191</v>
      </c>
      <c r="AK187" t="s">
        <v>191</v>
      </c>
      <c r="AL187">
        <v>4.1053767677034507</v>
      </c>
      <c r="AM187">
        <v>5.8588651265624074</v>
      </c>
      <c r="AN187">
        <v>3.713022813198656</v>
      </c>
      <c r="AO187">
        <v>0.66459286408372342</v>
      </c>
      <c r="AP187">
        <v>11.48858447067307</v>
      </c>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row>
    <row r="188">
      <c r="A188" t="s">
        <v>430</v>
      </c>
      <c r="B188">
        <v>2011</v>
      </c>
      <c r="C188" t="s">
        <v>435</v>
      </c>
      <c r="D188">
        <v>229</v>
      </c>
      <c r="E188" t="s">
        <v>330</v>
      </c>
      <c r="F188" t="s">
        <v>271</v>
      </c>
      <c r="G188" t="s">
        <v>191</v>
      </c>
      <c r="H188">
        <v>0.024755092388014901</v>
      </c>
      <c r="I188">
        <v>0</v>
      </c>
      <c r="J188">
        <v>0</v>
      </c>
      <c r="K188">
        <v>0.159300460664799</v>
      </c>
      <c r="L188">
        <v>0</v>
      </c>
      <c r="M188">
        <v>0</v>
      </c>
      <c r="N188">
        <v>0</v>
      </c>
      <c r="O188">
        <v>0</v>
      </c>
      <c r="P188">
        <v>0</v>
      </c>
      <c r="Q188">
        <v>0</v>
      </c>
      <c r="R188">
        <v>0</v>
      </c>
      <c r="S188">
        <v>0.058056466846387503</v>
      </c>
      <c r="T188">
        <v>0</v>
      </c>
      <c r="U188">
        <v>0.37339971236034092</v>
      </c>
      <c r="V188">
        <v>0</v>
      </c>
      <c r="W188" t="s">
        <v>318</v>
      </c>
      <c r="X188" t="s">
        <v>319</v>
      </c>
      <c r="Y188" t="s">
        <v>320</v>
      </c>
      <c r="Z188" t="s">
        <v>321</v>
      </c>
      <c r="AA188" t="s">
        <v>247</v>
      </c>
      <c r="AB188" t="s">
        <v>191</v>
      </c>
      <c r="AC188" t="s">
        <v>191</v>
      </c>
      <c r="AD188" t="s">
        <v>191</v>
      </c>
      <c r="AE188" t="s">
        <v>191</v>
      </c>
      <c r="AF188" t="s">
        <v>191</v>
      </c>
      <c r="AG188" t="s">
        <v>191</v>
      </c>
      <c r="AH188" t="s">
        <v>191</v>
      </c>
      <c r="AI188" t="s">
        <v>191</v>
      </c>
      <c r="AJ188" t="s">
        <v>191</v>
      </c>
      <c r="AK188" t="s">
        <v>191</v>
      </c>
      <c r="AL188">
        <v>0</v>
      </c>
      <c r="AM188">
        <v>0.16329272254742791</v>
      </c>
      <c r="AN188">
        <v>0</v>
      </c>
      <c r="AO188">
        <v>0.091864335146465095</v>
      </c>
      <c r="AP188">
        <v>0</v>
      </c>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MICS00</vt:lpstr>
      <vt:lpstr>MICS06</vt:lpstr>
      <vt:lpstr>MICS11</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2021-05-25T18:39:44Z</dcterms:modified>
</cp:coreProperties>
</file>